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" yWindow="135" windowWidth="25320" windowHeight="13350" activeTab="5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E345" i="6" l="1"/>
  <c r="E344" i="6"/>
  <c r="E336" i="6"/>
  <c r="E335" i="6"/>
  <c r="C330" i="6"/>
  <c r="C322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8" i="6"/>
  <c r="D298" i="6"/>
  <c r="C298" i="6"/>
  <c r="E297" i="6"/>
  <c r="D297" i="6"/>
  <c r="C297" i="6"/>
  <c r="E296" i="6"/>
  <c r="E303" i="6" s="1"/>
  <c r="D296" i="6"/>
  <c r="C296" i="6"/>
  <c r="E290" i="6"/>
  <c r="D290" i="6"/>
  <c r="C290" i="6"/>
  <c r="E289" i="6"/>
  <c r="D289" i="6"/>
  <c r="C289" i="6"/>
  <c r="E288" i="6"/>
  <c r="E291" i="6" s="1"/>
  <c r="D288" i="6"/>
  <c r="C288" i="6"/>
  <c r="E287" i="6"/>
  <c r="D287" i="6"/>
  <c r="C287" i="6"/>
  <c r="C291" i="6" s="1"/>
  <c r="E286" i="6"/>
  <c r="D286" i="6"/>
  <c r="C286" i="6"/>
  <c r="E280" i="6"/>
  <c r="D280" i="6"/>
  <c r="C280" i="6"/>
  <c r="E279" i="6"/>
  <c r="D279" i="6"/>
  <c r="C279" i="6"/>
  <c r="E278" i="6"/>
  <c r="D278" i="6"/>
  <c r="C278" i="6"/>
  <c r="E277" i="6"/>
  <c r="D277" i="6"/>
  <c r="C277" i="6"/>
  <c r="E276" i="6"/>
  <c r="D276" i="6"/>
  <c r="C276" i="6"/>
  <c r="E275" i="6"/>
  <c r="D275" i="6"/>
  <c r="C275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8" i="6"/>
  <c r="D258" i="6"/>
  <c r="C258" i="6"/>
  <c r="E257" i="6"/>
  <c r="D257" i="6"/>
  <c r="C257" i="6"/>
  <c r="E256" i="6"/>
  <c r="D256" i="6"/>
  <c r="C256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E281" i="6" s="1"/>
  <c r="D244" i="6"/>
  <c r="C244" i="6"/>
  <c r="E243" i="6"/>
  <c r="D243" i="6"/>
  <c r="C243" i="6"/>
  <c r="E242" i="6"/>
  <c r="D242" i="6"/>
  <c r="C242" i="6"/>
  <c r="E241" i="6"/>
  <c r="D241" i="6"/>
  <c r="C241" i="6"/>
  <c r="C281" i="6" s="1"/>
  <c r="E237" i="6"/>
  <c r="C237" i="6"/>
  <c r="C232" i="6"/>
  <c r="E231" i="6"/>
  <c r="D231" i="6"/>
  <c r="C231" i="6"/>
  <c r="E230" i="6"/>
  <c r="E232" i="6" s="1"/>
  <c r="D230" i="6"/>
  <c r="C230" i="6"/>
  <c r="C225" i="6"/>
  <c r="E217" i="6"/>
  <c r="D217" i="6"/>
  <c r="C217" i="6"/>
  <c r="E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11" i="6"/>
  <c r="D211" i="6"/>
  <c r="C211" i="6"/>
  <c r="C218" i="6" s="1"/>
  <c r="E210" i="6"/>
  <c r="D210" i="6"/>
  <c r="C210" i="6"/>
  <c r="E209" i="6"/>
  <c r="E218" i="6" s="1"/>
  <c r="D209" i="6"/>
  <c r="C209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C204" i="6" s="1"/>
  <c r="E175" i="6"/>
  <c r="D175" i="6"/>
  <c r="C175" i="6"/>
  <c r="E174" i="6"/>
  <c r="D174" i="6"/>
  <c r="C174" i="6"/>
  <c r="E173" i="6"/>
  <c r="E204" i="6" s="1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E168" i="6" s="1"/>
  <c r="D160" i="6"/>
  <c r="C160" i="6"/>
  <c r="C168" i="6" s="1"/>
  <c r="E155" i="6"/>
  <c r="E154" i="6"/>
  <c r="D154" i="6"/>
  <c r="C154" i="6"/>
  <c r="E153" i="6"/>
  <c r="D153" i="6"/>
  <c r="C153" i="6"/>
  <c r="C155" i="6" s="1"/>
  <c r="E146" i="6"/>
  <c r="D146" i="6"/>
  <c r="C146" i="6"/>
  <c r="E145" i="6"/>
  <c r="D145" i="6"/>
  <c r="C145" i="6"/>
  <c r="E144" i="6"/>
  <c r="D144" i="6"/>
  <c r="C144" i="6"/>
  <c r="E143" i="6"/>
  <c r="D143" i="6"/>
  <c r="C143" i="6"/>
  <c r="C147" i="6" s="1"/>
  <c r="E142" i="6"/>
  <c r="D142" i="6"/>
  <c r="C142" i="6"/>
  <c r="E141" i="6"/>
  <c r="E147" i="6" s="1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C139" i="6" s="1"/>
  <c r="E126" i="6"/>
  <c r="E139" i="6" s="1"/>
  <c r="D126" i="6"/>
  <c r="C126" i="6"/>
  <c r="C121" i="6"/>
  <c r="E116" i="6"/>
  <c r="E115" i="6"/>
  <c r="D115" i="6"/>
  <c r="C115" i="6"/>
  <c r="E114" i="6"/>
  <c r="D114" i="6"/>
  <c r="C114" i="6"/>
  <c r="C116" i="6" s="1"/>
  <c r="F108" i="6"/>
  <c r="E108" i="6"/>
  <c r="D108" i="6"/>
  <c r="C108" i="6"/>
  <c r="F107" i="6"/>
  <c r="F109" i="6" s="1"/>
  <c r="E107" i="6"/>
  <c r="E109" i="6" s="1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D109" i="6" s="1"/>
  <c r="C103" i="6"/>
  <c r="C109" i="6" s="1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E84" i="6" s="1"/>
  <c r="C82" i="6"/>
  <c r="E81" i="6"/>
  <c r="C81" i="6"/>
  <c r="C84" i="6" s="1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E61" i="6" s="1"/>
  <c r="C62" i="6"/>
  <c r="C61" i="6"/>
  <c r="E60" i="6"/>
  <c r="C60" i="6"/>
  <c r="E59" i="6"/>
  <c r="C59" i="6"/>
  <c r="E58" i="6"/>
  <c r="C58" i="6"/>
  <c r="E57" i="6"/>
  <c r="C57" i="6"/>
  <c r="E56" i="6"/>
  <c r="E55" i="6" s="1"/>
  <c r="E76" i="6" s="1"/>
  <c r="C56" i="6"/>
  <c r="C55" i="6"/>
  <c r="C76" i="6" s="1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E50" i="6" s="1"/>
  <c r="D15" i="6"/>
  <c r="C15" i="6"/>
  <c r="E14" i="6"/>
  <c r="D14" i="6"/>
  <c r="C14" i="6"/>
  <c r="C50" i="6" s="1"/>
  <c r="C8" i="6"/>
  <c r="C6" i="6"/>
  <c r="A5" i="6"/>
  <c r="C4" i="6"/>
  <c r="A4" i="6"/>
  <c r="A3" i="6"/>
  <c r="A2" i="6"/>
  <c r="E148" i="6" l="1"/>
  <c r="E312" i="6" s="1"/>
  <c r="E307" i="6"/>
  <c r="C148" i="6"/>
  <c r="E345" i="5"/>
  <c r="E344" i="5"/>
  <c r="E336" i="5"/>
  <c r="E335" i="5"/>
  <c r="C330" i="5"/>
  <c r="C322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E230" i="5"/>
  <c r="D230" i="5"/>
  <c r="C230" i="5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D210" i="5"/>
  <c r="C210" i="5"/>
  <c r="E209" i="5"/>
  <c r="D209" i="5"/>
  <c r="C209" i="5"/>
  <c r="C218" i="5" s="1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E155" i="5" s="1"/>
  <c r="D153" i="5"/>
  <c r="C153" i="5"/>
  <c r="C155" i="5" s="1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E147" i="5" s="1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E116" i="5" s="1"/>
  <c r="D114" i="5"/>
  <c r="C114" i="5"/>
  <c r="C116" i="5" s="1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E84" i="5" s="1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E68" i="5" s="1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E50" i="5" s="1"/>
  <c r="D14" i="5"/>
  <c r="C14" i="5"/>
  <c r="C8" i="5"/>
  <c r="C6" i="5"/>
  <c r="A5" i="5"/>
  <c r="C4" i="5"/>
  <c r="A4" i="5"/>
  <c r="A3" i="5"/>
  <c r="A2" i="5"/>
  <c r="C50" i="5" l="1"/>
  <c r="C76" i="5"/>
  <c r="C76" i="2" s="1"/>
  <c r="C84" i="5"/>
  <c r="E109" i="5"/>
  <c r="C139" i="5"/>
  <c r="C147" i="5"/>
  <c r="E61" i="5"/>
  <c r="F109" i="5"/>
  <c r="F109" i="2" s="1"/>
  <c r="C168" i="5"/>
  <c r="C204" i="5"/>
  <c r="C232" i="5"/>
  <c r="C281" i="5"/>
  <c r="E291" i="5"/>
  <c r="E291" i="2" s="1"/>
  <c r="C109" i="5"/>
  <c r="D109" i="5"/>
  <c r="E139" i="5"/>
  <c r="E139" i="2" s="1"/>
  <c r="E168" i="5"/>
  <c r="E204" i="5"/>
  <c r="E218" i="5"/>
  <c r="E232" i="5"/>
  <c r="E307" i="5" s="1"/>
  <c r="E307" i="2" s="1"/>
  <c r="E281" i="5"/>
  <c r="C291" i="5"/>
  <c r="C291" i="2" s="1"/>
  <c r="E303" i="5"/>
  <c r="E148" i="5"/>
  <c r="E55" i="5"/>
  <c r="E76" i="5" s="1"/>
  <c r="E76" i="2" s="1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E303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0" i="2"/>
  <c r="E289" i="2"/>
  <c r="E288" i="2"/>
  <c r="E287" i="2"/>
  <c r="E286" i="2"/>
  <c r="C290" i="2"/>
  <c r="C289" i="2"/>
  <c r="C288" i="2"/>
  <c r="C287" i="2"/>
  <c r="C286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81" i="2"/>
  <c r="E280" i="2"/>
  <c r="E279" i="2"/>
  <c r="E278" i="2"/>
  <c r="E277" i="2"/>
  <c r="E276" i="2"/>
  <c r="E275" i="2"/>
  <c r="C281" i="2"/>
  <c r="C280" i="2"/>
  <c r="C279" i="2"/>
  <c r="C278" i="2"/>
  <c r="C277" i="2"/>
  <c r="C276" i="2"/>
  <c r="C275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E237" i="2"/>
  <c r="C237" i="2"/>
  <c r="C232" i="2"/>
  <c r="D231" i="2"/>
  <c r="D230" i="2"/>
  <c r="E232" i="2"/>
  <c r="E231" i="2"/>
  <c r="E230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8" i="2"/>
  <c r="C217" i="2"/>
  <c r="C216" i="2"/>
  <c r="C215" i="2"/>
  <c r="C214" i="2"/>
  <c r="C213" i="2"/>
  <c r="C212" i="2"/>
  <c r="C211" i="2"/>
  <c r="C210" i="2"/>
  <c r="C209" i="2"/>
  <c r="D217" i="2"/>
  <c r="D215" i="2"/>
  <c r="D214" i="2"/>
  <c r="D213" i="2"/>
  <c r="D212" i="2"/>
  <c r="D211" i="2"/>
  <c r="D210" i="2"/>
  <c r="D209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E168" i="2"/>
  <c r="E167" i="2"/>
  <c r="E166" i="2"/>
  <c r="E165" i="2"/>
  <c r="E164" i="2"/>
  <c r="E163" i="2"/>
  <c r="E162" i="2"/>
  <c r="E161" i="2"/>
  <c r="E160" i="2"/>
  <c r="C168" i="2"/>
  <c r="C167" i="2"/>
  <c r="C166" i="2"/>
  <c r="C165" i="2"/>
  <c r="C164" i="2"/>
  <c r="C163" i="2"/>
  <c r="C162" i="2"/>
  <c r="C161" i="2"/>
  <c r="C160" i="2"/>
  <c r="E155" i="2"/>
  <c r="E154" i="2"/>
  <c r="E153" i="2"/>
  <c r="C155" i="2"/>
  <c r="C154" i="2"/>
  <c r="C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E148" i="2"/>
  <c r="E147" i="2"/>
  <c r="E146" i="2"/>
  <c r="E145" i="2"/>
  <c r="E144" i="2"/>
  <c r="E143" i="2"/>
  <c r="E142" i="2"/>
  <c r="E141" i="2"/>
  <c r="E140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1" i="2"/>
  <c r="C116" i="2"/>
  <c r="D115" i="2"/>
  <c r="D114" i="2"/>
  <c r="E116" i="2"/>
  <c r="E115" i="2"/>
  <c r="E114" i="2"/>
  <c r="C115" i="2"/>
  <c r="C114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4" i="2"/>
  <c r="E83" i="2"/>
  <c r="E82" i="2"/>
  <c r="E81" i="2"/>
  <c r="C84" i="2"/>
  <c r="C83" i="2"/>
  <c r="C82" i="2"/>
  <c r="C81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D49" i="2"/>
  <c r="D48" i="2"/>
  <c r="D47" i="2"/>
  <c r="D45" i="2"/>
  <c r="D44" i="2"/>
  <c r="D43" i="2"/>
  <c r="D42" i="2"/>
  <c r="D40" i="2"/>
  <c r="D39" i="2"/>
  <c r="E50" i="2"/>
  <c r="E49" i="2"/>
  <c r="E48" i="2"/>
  <c r="E47" i="2"/>
  <c r="C50" i="2"/>
  <c r="C49" i="2"/>
  <c r="C48" i="2"/>
  <c r="C47" i="2"/>
  <c r="E45" i="2"/>
  <c r="E44" i="2"/>
  <c r="E43" i="2"/>
  <c r="E42" i="2"/>
  <c r="C45" i="2"/>
  <c r="C44" i="2"/>
  <c r="C43" i="2"/>
  <c r="C42" i="2"/>
  <c r="E40" i="2"/>
  <c r="E39" i="2"/>
  <c r="C40" i="2"/>
  <c r="C39" i="2"/>
  <c r="D37" i="2"/>
  <c r="D36" i="2"/>
  <c r="D35" i="2"/>
  <c r="D34" i="2"/>
  <c r="D33" i="2"/>
  <c r="D32" i="2"/>
  <c r="D31" i="2"/>
  <c r="D30" i="2"/>
  <c r="D29" i="2"/>
  <c r="D28" i="2"/>
  <c r="C37" i="2"/>
  <c r="C36" i="2"/>
  <c r="C35" i="2"/>
  <c r="C34" i="2"/>
  <c r="C33" i="2"/>
  <c r="C32" i="2"/>
  <c r="C31" i="2"/>
  <c r="C30" i="2"/>
  <c r="C29" i="2"/>
  <c r="C2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C15" i="2"/>
  <c r="C16" i="2"/>
  <c r="C17" i="2"/>
  <c r="C18" i="2"/>
  <c r="C19" i="2"/>
  <c r="C20" i="2"/>
  <c r="C21" i="2"/>
  <c r="C22" i="2"/>
  <c r="C23" i="2"/>
  <c r="C24" i="2"/>
  <c r="C25" i="2"/>
  <c r="C26" i="2"/>
  <c r="C14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148" i="5" l="1"/>
  <c r="C148" i="2" s="1"/>
  <c r="E312" i="5"/>
  <c r="E312" i="2" s="1"/>
</calcChain>
</file>

<file path=xl/sharedStrings.xml><?xml version="1.0" encoding="utf-8"?>
<sst xmlns="http://schemas.openxmlformats.org/spreadsheetml/2006/main" count="7140" uniqueCount="495">
  <si>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</si>
  <si>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</si>
  <si>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</si>
  <si>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</si>
  <si>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</si>
  <si>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</si>
  <si>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</si>
  <si>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</si>
  <si>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</si>
  <si>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</si>
  <si>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</si>
  <si>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</si>
  <si>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</si>
  <si>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</si>
  <si>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</si>
  <si>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</si>
  <si>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</si>
  <si>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</si>
  <si>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</si>
  <si>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</si>
  <si>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</si>
  <si>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</si>
  <si>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</si>
  <si>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</si>
  <si>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</si>
  <si>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</si>
  <si>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</si>
  <si>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</si>
  <si>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</si>
  <si>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</si>
  <si>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</si>
  <si>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</si>
  <si>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</si>
  <si>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</si>
  <si>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</si>
  <si>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</si>
  <si>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</si>
  <si>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</si>
  <si>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</si>
  <si>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</si>
  <si>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</si>
  <si>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</si>
  <si>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</si>
  <si>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</si>
  <si>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</si>
  <si>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</si>
  <si>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</si>
  <si>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</si>
  <si>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</si>
  <si>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</si>
  <si>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</si>
  <si>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</si>
  <si>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</si>
  <si>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</si>
  <si>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</si>
  <si>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</si>
  <si>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</si>
  <si>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</si>
  <si>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</si>
  <si>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</si>
  <si>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</si>
  <si>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</si>
  <si>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</si>
  <si>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</si>
  <si>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</si>
  <si>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</si>
  <si>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</si>
  <si>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</si>
  <si>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</si>
  <si>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</si>
  <si>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</si>
  <si>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</si>
  <si>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</si>
  <si>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</si>
  <si>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</si>
  <si>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</si>
  <si>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</si>
  <si>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</si>
  <si>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</si>
  <si>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</si>
  <si>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</si>
  <si>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</si>
  <si>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</si>
  <si>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</si>
  <si>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</si>
  <si>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</si>
  <si>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</si>
  <si>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</si>
  <si>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</si>
  <si>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</si>
  <si>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</si>
  <si>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</si>
  <si>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</si>
  <si>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</si>
  <si>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</si>
  <si>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</si>
  <si>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</si>
  <si>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</si>
  <si>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</si>
  <si>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</si>
  <si>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</si>
  <si>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</si>
  <si>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</si>
  <si>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</si>
  <si>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</si>
  <si>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</si>
  <si>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</si>
  <si>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</si>
  <si>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</si>
  <si>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</si>
  <si>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</si>
  <si>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</si>
  <si>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</si>
  <si>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</si>
  <si>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</si>
  <si>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</si>
  <si>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</si>
  <si>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</si>
  <si>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</si>
  <si>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</si>
  <si>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</si>
  <si>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</si>
  <si>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</si>
  <si>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</si>
  <si>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</si>
  <si>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</si>
  <si>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</si>
  <si>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</si>
  <si>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</si>
  <si>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</si>
  <si>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</si>
  <si>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</si>
  <si>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</si>
  <si>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</si>
  <si>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</si>
  <si>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</si>
  <si>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</si>
  <si>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</si>
  <si>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</si>
  <si>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</si>
  <si>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</si>
  <si>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</si>
  <si>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</si>
  <si>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</si>
  <si>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</si>
  <si>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</si>
  <si>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</si>
  <si>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</si>
  <si>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</si>
  <si>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</si>
  <si>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</si>
  <si>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</si>
  <si>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</si>
  <si>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</si>
  <si>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</si>
  <si>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</si>
  <si>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</si>
  <si>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</si>
  <si>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</si>
  <si>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</si>
  <si>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</si>
  <si>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</si>
  <si>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</si>
  <si>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</si>
  <si>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</si>
  <si>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</si>
  <si>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</si>
  <si>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</si>
  <si>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</si>
  <si>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</si>
  <si>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</si>
  <si>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</si>
  <si>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</si>
  <si>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</si>
  <si>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</si>
  <si>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</si>
  <si>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</si>
  <si>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</si>
  <si>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</si>
  <si>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</si>
  <si>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</si>
  <si>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</si>
  <si>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</si>
  <si>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</si>
  <si>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</si>
  <si>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</si>
  <si>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</si>
  <si>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</si>
  <si>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</si>
  <si>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</si>
  <si>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</si>
  <si>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</si>
  <si>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</si>
  <si>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</si>
  <si>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</si>
  <si>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</si>
  <si>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</si>
  <si>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</si>
  <si>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</si>
  <si>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</si>
  <si>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</si>
  <si>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</si>
  <si>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</si>
  <si>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</si>
  <si>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</si>
  <si>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</si>
  <si>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</si>
  <si>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</si>
  <si>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</si>
  <si>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</si>
  <si>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</si>
  <si>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</si>
  <si>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</si>
  <si>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</si>
  <si>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</si>
  <si>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</si>
  <si>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</si>
  <si>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</si>
  <si>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</si>
  <si>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</si>
  <si>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</si>
  <si>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</si>
  <si>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</si>
  <si>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</si>
  <si>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</si>
  <si>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</si>
  <si>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</si>
  <si>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</si>
  <si>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</si>
  <si>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</si>
  <si>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</si>
  <si>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</si>
  <si>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</si>
  <si>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</si>
  <si>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</si>
  <si>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</si>
  <si>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</si>
  <si>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</si>
  <si>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</si>
  <si>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</si>
  <si>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</si>
  <si>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</si>
  <si>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</si>
  <si>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</si>
  <si>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</si>
  <si>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</si>
  <si>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</si>
  <si>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</si>
  <si>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</si>
  <si>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</si>
  <si>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</si>
  <si>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</si>
  <si>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</si>
  <si>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</si>
  <si>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</si>
  <si>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</si>
  <si>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</si>
  <si>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</si>
  <si>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</si>
  <si>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</si>
  <si>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</si>
  <si>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</si>
  <si>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</si>
  <si>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</si>
  <si>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</si>
  <si>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</si>
  <si>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</si>
  <si>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</si>
  <si>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</si>
  <si>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</si>
  <si>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</si>
  <si>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</si>
  <si>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</si>
  <si>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</si>
  <si>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</si>
  <si>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</si>
  <si>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</si>
  <si>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</si>
  <si>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</si>
  <si>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</si>
  <si>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</si>
  <si>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</si>
  <si>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</si>
  <si>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</si>
  <si>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</si>
  <si>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</si>
  <si>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</si>
  <si>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</si>
  <si>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</si>
  <si>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</si>
  <si>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</si>
  <si>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</si>
  <si>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</si>
  <si>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</si>
  <si>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</si>
  <si>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</si>
  <si>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</si>
  <si>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</si>
  <si>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</si>
  <si>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</si>
  <si>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</si>
  <si>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</si>
  <si>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</si>
  <si>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</si>
  <si>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</si>
  <si>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</si>
  <si>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</si>
  <si>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</si>
  <si>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</si>
  <si>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</si>
  <si>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</si>
  <si>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</si>
  <si>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</si>
  <si>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</si>
  <si>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</si>
  <si>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</si>
  <si>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</si>
  <si>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</si>
  <si>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</si>
  <si>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</si>
  <si>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</si>
  <si>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</si>
  <si>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</si>
  <si>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</si>
  <si>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</si>
  <si>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</si>
  <si>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</si>
  <si>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</si>
  <si>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</si>
  <si>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</si>
  <si>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</si>
  <si>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</si>
  <si>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</si>
  <si>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</si>
  <si>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</si>
  <si>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</si>
  <si>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</si>
  <si>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</si>
  <si>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</si>
  <si>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</si>
  <si>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</si>
  <si>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</si>
  <si>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</si>
  <si>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</si>
  <si>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</si>
  <si>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</si>
  <si>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</si>
  <si>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</si>
  <si>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</si>
  <si>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</si>
  <si>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</si>
  <si>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</si>
  <si>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</si>
  <si>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</si>
  <si>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</si>
  <si>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</si>
  <si>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</si>
  <si>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</si>
  <si>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</si>
  <si>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</si>
  <si>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</si>
  <si>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</si>
  <si>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</si>
  <si>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</si>
  <si>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</si>
  <si>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</si>
  <si>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</si>
  <si>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</si>
  <si>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</si>
  <si>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</si>
  <si>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</si>
  <si>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</si>
  <si>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</si>
  <si>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</si>
  <si>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</si>
  <si>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</si>
  <si>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</si>
  <si>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</si>
  <si>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</si>
  <si>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</si>
  <si>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</si>
  <si>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</si>
  <si>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</si>
  <si>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</si>
  <si>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</si>
  <si>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</si>
  <si>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</si>
  <si>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</si>
  <si>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</si>
  <si>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</si>
  <si>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</si>
  <si>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</si>
  <si>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</si>
  <si>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</si>
  <si>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</si>
  <si>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</si>
  <si>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</si>
  <si>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</si>
  <si>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</si>
  <si>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</si>
  <si>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</si>
  <si>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</si>
  <si>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</si>
  <si>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</si>
  <si>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</si>
  <si>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</si>
  <si>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</si>
  <si>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</si>
  <si>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</si>
  <si>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</si>
  <si>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</si>
  <si>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</si>
  <si>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</si>
  <si>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</si>
  <si>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</si>
  <si>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</si>
  <si>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</si>
  <si>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</si>
  <si>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</si>
  <si>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</si>
  <si>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</si>
  <si>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</si>
  <si>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</si>
  <si>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</si>
  <si>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</si>
  <si>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</si>
  <si>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</si>
  <si>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</si>
  <si>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</si>
  <si>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</si>
  <si>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</si>
  <si>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</si>
  <si>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</si>
  <si>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</si>
  <si>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</si>
  <si>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</si>
  <si>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</si>
  <si>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</si>
  <si>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</si>
  <si>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</si>
  <si>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</si>
  <si>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</si>
  <si>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</si>
  <si>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</si>
  <si>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</si>
  <si>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</si>
  <si>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</si>
  <si>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</si>
  <si>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</si>
  <si>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</si>
  <si>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</si>
  <si>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</si>
  <si>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</si>
  <si>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</si>
  <si>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</si>
  <si>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</si>
  <si>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</si>
  <si>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</si>
  <si>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</si>
  <si>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</si>
  <si>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</si>
  <si>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</si>
  <si>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</si>
  <si>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</si>
  <si>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</si>
  <si>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</si>
  <si>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</si>
  <si>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</si>
  <si>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</si>
  <si>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</si>
  <si>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</si>
  <si>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</si>
  <si>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</si>
  <si>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</si>
  <si>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</si>
  <si>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</si>
  <si>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</si>
  <si>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</si>
  <si>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</si>
  <si>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</si>
  <si>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</si>
  <si>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</si>
  <si>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</si>
  <si>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</si>
  <si>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</si>
  <si>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</si>
  <si>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</si>
  <si>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</si>
  <si>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</si>
  <si>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</si>
  <si>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</si>
  <si>
    <t>ESTABLECIMIENTO: HOSPITAL DE LINARES - ( 16108 )</t>
  </si>
  <si>
    <t>MES: MARZO - ( 03 )</t>
  </si>
  <si>
    <t>MARZO ( 03 )</t>
  </si>
  <si>
    <t>HOSPITAL DE LINARES ( 16108 )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</si>
</sst>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99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60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7" fillId="0" borderId="20" xfId="80" quotePrefix="1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Continuous"/>
    </xf>
    <xf numFmtId="0" fontId="1" fillId="0" borderId="0" xfId="79" applyAlignment="1"/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3" fillId="0" borderId="0" xfId="80" applyNumberFormat="1" applyFont="1" applyFill="1" applyAlignment="1" applyProtection="1">
      <alignment horizontal="center"/>
    </xf>
    <xf numFmtId="0" fontId="0" fillId="0" borderId="0" xfId="0" applyAlignment="1"/>
    <xf numFmtId="0" fontId="6" fillId="0" borderId="4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13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7" fillId="0" borderId="53" xfId="80" quotePrefix="1" applyNumberFormat="1" applyFont="1" applyFill="1" applyBorder="1" applyAlignment="1" applyProtection="1">
      <alignment vertical="center"/>
    </xf>
    <xf numFmtId="0" fontId="6" fillId="25" borderId="13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2" xfId="80" applyNumberFormat="1" applyFont="1" applyFill="1" applyBorder="1" applyAlignment="1" applyProtection="1">
      <alignment horizontal="center" vertical="center"/>
    </xf>
    <xf numFmtId="0" fontId="6" fillId="0" borderId="14" xfId="80" applyNumberFormat="1" applyFont="1" applyFill="1" applyBorder="1" applyAlignment="1" applyProtection="1">
      <alignment horizontal="center" vertical="center"/>
    </xf>
    <xf numFmtId="0" fontId="6" fillId="0" borderId="51" xfId="80" applyNumberFormat="1" applyFont="1" applyFill="1" applyBorder="1" applyAlignment="1" applyProtection="1">
      <alignment horizontal="center" vertical="center"/>
    </xf>
    <xf numFmtId="0" fontId="6" fillId="0" borderId="12" xfId="80" quotePrefix="1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7" fillId="0" borderId="0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5" fillId="0" borderId="0" xfId="80" applyNumberFormat="1" applyFont="1" applyFill="1" applyAlignment="1" applyProtection="1"/>
    <xf numFmtId="0" fontId="5" fillId="0" borderId="0" xfId="80" applyNumberFormat="1" applyFont="1" applyFill="1" applyAlignment="1" applyProtection="1">
      <alignment horizontal="center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center" vertical="center"/>
    </xf>
    <xf numFmtId="0" fontId="6" fillId="0" borderId="69" xfId="80" quotePrefix="1" applyNumberFormat="1" applyFont="1" applyFill="1" applyBorder="1" applyAlignment="1" applyProtection="1">
      <alignment horizontal="center" vertical="center"/>
    </xf>
    <xf numFmtId="0" fontId="6" fillId="0" borderId="17" xfId="80" quotePrefix="1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left" vertical="center"/>
    </xf>
    <xf numFmtId="0" fontId="6" fillId="0" borderId="69" xfId="80" quotePrefix="1" applyNumberFormat="1" applyFont="1" applyFill="1" applyBorder="1" applyAlignment="1" applyProtection="1">
      <alignment horizontal="left" vertical="center"/>
    </xf>
    <xf numFmtId="0" fontId="6" fillId="0" borderId="17" xfId="80" quotePrefix="1" applyNumberFormat="1" applyFont="1" applyFill="1" applyBorder="1" applyAlignment="1" applyProtection="1">
      <alignment horizontal="left" vertical="center"/>
    </xf>
    <xf numFmtId="0" fontId="6" fillId="0" borderId="60" xfId="80" applyNumberFormat="1" applyFont="1" applyFill="1" applyBorder="1" applyAlignment="1" applyProtection="1">
      <alignment horizontal="center" vertical="center"/>
    </xf>
    <xf numFmtId="0" fontId="6" fillId="0" borderId="48" xfId="80" applyNumberFormat="1" applyFont="1" applyFill="1" applyBorder="1" applyAlignment="1" applyProtection="1">
      <alignment horizontal="center" vertical="center"/>
    </xf>
    <xf numFmtId="0" fontId="6" fillId="0" borderId="16" xfId="80" applyNumberFormat="1" applyFont="1" applyFill="1" applyBorder="1" applyAlignment="1" applyProtection="1">
      <alignment horizontal="center" vertical="center"/>
    </xf>
  </cellXfs>
  <cellStyles count="99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18" xfId="98"/>
    <cellStyle name="Millares 19" xfId="96"/>
    <cellStyle name="Millares 2" xfId="44"/>
    <cellStyle name="Millares 2 2" xfId="73"/>
    <cellStyle name="Millares 20" xfId="95"/>
    <cellStyle name="Millares 21" xfId="97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57347</v>
          </cell>
        </row>
        <row r="13">
          <cell r="D13">
            <v>21936</v>
          </cell>
        </row>
        <row r="14">
          <cell r="D14">
            <v>24493</v>
          </cell>
        </row>
        <row r="15">
          <cell r="D15">
            <v>1438</v>
          </cell>
        </row>
        <row r="16">
          <cell r="D16">
            <v>0</v>
          </cell>
        </row>
        <row r="17">
          <cell r="D17">
            <v>1089</v>
          </cell>
        </row>
        <row r="18">
          <cell r="D18">
            <v>5383</v>
          </cell>
        </row>
        <row r="19">
          <cell r="D19">
            <v>4659</v>
          </cell>
        </row>
        <row r="20">
          <cell r="D20">
            <v>68</v>
          </cell>
        </row>
        <row r="21">
          <cell r="D21">
            <v>656</v>
          </cell>
        </row>
        <row r="22">
          <cell r="D22">
            <v>0</v>
          </cell>
        </row>
        <row r="23">
          <cell r="D23">
            <v>55</v>
          </cell>
        </row>
        <row r="24">
          <cell r="D24">
            <v>2953</v>
          </cell>
        </row>
        <row r="25">
          <cell r="D25">
            <v>4474</v>
          </cell>
        </row>
        <row r="26">
          <cell r="D26">
            <v>2948</v>
          </cell>
        </row>
        <row r="27">
          <cell r="D27">
            <v>4</v>
          </cell>
        </row>
        <row r="28">
          <cell r="D28">
            <v>609</v>
          </cell>
        </row>
        <row r="30">
          <cell r="D30">
            <v>510</v>
          </cell>
        </row>
        <row r="31">
          <cell r="D31">
            <v>188</v>
          </cell>
        </row>
        <row r="32">
          <cell r="D32">
            <v>215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127</v>
          </cell>
          <cell r="G69">
            <v>0</v>
          </cell>
          <cell r="H69">
            <v>0</v>
          </cell>
        </row>
        <row r="70">
          <cell r="F70">
            <v>37</v>
          </cell>
          <cell r="G70">
            <v>5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81</v>
          </cell>
          <cell r="G72">
            <v>1</v>
          </cell>
          <cell r="H72">
            <v>0</v>
          </cell>
        </row>
        <row r="73">
          <cell r="F73">
            <v>130</v>
          </cell>
          <cell r="G73">
            <v>3</v>
          </cell>
          <cell r="H73">
            <v>0</v>
          </cell>
        </row>
        <row r="74">
          <cell r="F74">
            <v>5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184</v>
          </cell>
          <cell r="G76">
            <v>29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31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2</v>
          </cell>
          <cell r="H79">
            <v>0</v>
          </cell>
        </row>
        <row r="80">
          <cell r="F80">
            <v>56</v>
          </cell>
          <cell r="G80">
            <v>20</v>
          </cell>
          <cell r="H80">
            <v>0</v>
          </cell>
        </row>
        <row r="81">
          <cell r="F81">
            <v>66</v>
          </cell>
          <cell r="G81">
            <v>2</v>
          </cell>
          <cell r="H81">
            <v>0</v>
          </cell>
        </row>
        <row r="82">
          <cell r="F82">
            <v>52</v>
          </cell>
          <cell r="G82">
            <v>0</v>
          </cell>
          <cell r="H82">
            <v>0</v>
          </cell>
        </row>
        <row r="130">
          <cell r="E130">
            <v>977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7642</v>
          </cell>
          <cell r="U15">
            <v>10920</v>
          </cell>
          <cell r="V15">
            <v>83450640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75</v>
          </cell>
          <cell r="U19">
            <v>13700</v>
          </cell>
          <cell r="V19">
            <v>1027500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2071</v>
          </cell>
          <cell r="U23">
            <v>5520</v>
          </cell>
          <cell r="V23">
            <v>11431920</v>
          </cell>
        </row>
        <row r="24">
          <cell r="D24">
            <v>1042</v>
          </cell>
          <cell r="U24">
            <v>6620</v>
          </cell>
          <cell r="V24">
            <v>6898040</v>
          </cell>
        </row>
        <row r="25">
          <cell r="D25">
            <v>1857</v>
          </cell>
          <cell r="U25">
            <v>8210</v>
          </cell>
          <cell r="V25">
            <v>15245970</v>
          </cell>
        </row>
        <row r="27">
          <cell r="D27">
            <v>1816</v>
          </cell>
          <cell r="U27">
            <v>1080</v>
          </cell>
          <cell r="V27">
            <v>1961280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</v>
          </cell>
          <cell r="U30">
            <v>1460</v>
          </cell>
          <cell r="V30">
            <v>2920</v>
          </cell>
        </row>
        <row r="31">
          <cell r="D31">
            <v>842</v>
          </cell>
          <cell r="U31">
            <v>1170</v>
          </cell>
          <cell r="V31">
            <v>985140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598</v>
          </cell>
          <cell r="U35">
            <v>1940</v>
          </cell>
          <cell r="V35">
            <v>1160120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346</v>
          </cell>
          <cell r="U37">
            <v>590</v>
          </cell>
          <cell r="V37">
            <v>204140</v>
          </cell>
        </row>
        <row r="39">
          <cell r="D39">
            <v>29</v>
          </cell>
          <cell r="U39">
            <v>1680</v>
          </cell>
          <cell r="V39">
            <v>48720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268</v>
          </cell>
          <cell r="U43">
            <v>740</v>
          </cell>
          <cell r="V43">
            <v>198320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513</v>
          </cell>
          <cell r="U48">
            <v>640</v>
          </cell>
          <cell r="V48">
            <v>328320</v>
          </cell>
        </row>
        <row r="49">
          <cell r="D49">
            <v>407</v>
          </cell>
          <cell r="U49">
            <v>1940</v>
          </cell>
          <cell r="V49">
            <v>789580</v>
          </cell>
        </row>
        <row r="50">
          <cell r="D50">
            <v>48</v>
          </cell>
          <cell r="U50">
            <v>14590</v>
          </cell>
          <cell r="V50">
            <v>700320</v>
          </cell>
        </row>
        <row r="51">
          <cell r="D51">
            <v>89</v>
          </cell>
          <cell r="U51">
            <v>33500</v>
          </cell>
          <cell r="V51">
            <v>2981500</v>
          </cell>
        </row>
        <row r="52">
          <cell r="D52">
            <v>10</v>
          </cell>
          <cell r="V52">
            <v>83600</v>
          </cell>
        </row>
        <row r="59">
          <cell r="D59">
            <v>5209</v>
          </cell>
          <cell r="U59">
            <v>32060</v>
          </cell>
          <cell r="V59">
            <v>167000540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130</v>
          </cell>
          <cell r="U62">
            <v>133290</v>
          </cell>
          <cell r="V62">
            <v>17327700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155</v>
          </cell>
          <cell r="U65">
            <v>64370</v>
          </cell>
          <cell r="V65">
            <v>9977350</v>
          </cell>
        </row>
        <row r="66">
          <cell r="D66">
            <v>101</v>
          </cell>
          <cell r="V66">
            <v>6501370</v>
          </cell>
        </row>
        <row r="67">
          <cell r="V67">
            <v>0</v>
          </cell>
        </row>
        <row r="68">
          <cell r="D68">
            <v>85</v>
          </cell>
          <cell r="U68">
            <v>57760</v>
          </cell>
          <cell r="V68">
            <v>4909600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44</v>
          </cell>
          <cell r="U79">
            <v>6220</v>
          </cell>
          <cell r="V79">
            <v>273680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24304980</v>
          </cell>
        </row>
        <row r="174">
          <cell r="V174">
            <v>29137820</v>
          </cell>
        </row>
        <row r="243">
          <cell r="V243">
            <v>4847580</v>
          </cell>
        </row>
        <row r="289">
          <cell r="V289">
            <v>0</v>
          </cell>
        </row>
        <row r="295">
          <cell r="V295">
            <v>4819310</v>
          </cell>
        </row>
        <row r="362">
          <cell r="V362">
            <v>10263910</v>
          </cell>
        </row>
        <row r="405">
          <cell r="V405">
            <v>172550</v>
          </cell>
        </row>
        <row r="428">
          <cell r="V428">
            <v>2546530</v>
          </cell>
        </row>
        <row r="446">
          <cell r="V446">
            <v>0</v>
          </cell>
        </row>
        <row r="456">
          <cell r="V456">
            <v>89370</v>
          </cell>
        </row>
        <row r="500">
          <cell r="V500">
            <v>3608900</v>
          </cell>
        </row>
        <row r="535">
          <cell r="V535">
            <v>23054820</v>
          </cell>
        </row>
        <row r="590">
          <cell r="V590">
            <v>63000</v>
          </cell>
        </row>
        <row r="615">
          <cell r="V615">
            <v>30115140</v>
          </cell>
        </row>
        <row r="633">
          <cell r="V633">
            <v>11924410</v>
          </cell>
        </row>
        <row r="634">
          <cell r="V634">
            <v>928720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594</v>
          </cell>
          <cell r="V768">
            <v>4112180</v>
          </cell>
        </row>
        <row r="783">
          <cell r="V783">
            <v>0</v>
          </cell>
        </row>
        <row r="795">
          <cell r="D795">
            <v>281</v>
          </cell>
          <cell r="U795">
            <v>6700</v>
          </cell>
          <cell r="V795">
            <v>1882700</v>
          </cell>
        </row>
        <row r="796">
          <cell r="D796">
            <v>356</v>
          </cell>
          <cell r="U796">
            <v>2620</v>
          </cell>
          <cell r="V796">
            <v>932720</v>
          </cell>
        </row>
        <row r="797">
          <cell r="D797">
            <v>458</v>
          </cell>
          <cell r="U797">
            <v>2620</v>
          </cell>
          <cell r="V797">
            <v>1199960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36</v>
          </cell>
          <cell r="U799">
            <v>12230</v>
          </cell>
          <cell r="V799">
            <v>440280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166560</v>
          </cell>
        </row>
        <row r="882">
          <cell r="V882">
            <v>36247430</v>
          </cell>
        </row>
        <row r="961">
          <cell r="V961">
            <v>3617285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1262430</v>
          </cell>
        </row>
        <row r="1098">
          <cell r="V1098">
            <v>4789240</v>
          </cell>
        </row>
        <row r="1166">
          <cell r="V1166">
            <v>3710940</v>
          </cell>
        </row>
        <row r="1197">
          <cell r="D1197">
            <v>663</v>
          </cell>
          <cell r="U1197">
            <v>4740</v>
          </cell>
          <cell r="V1197">
            <v>3142620</v>
          </cell>
        </row>
        <row r="1198">
          <cell r="D1198">
            <v>17</v>
          </cell>
          <cell r="U1198">
            <v>13370</v>
          </cell>
          <cell r="V1198">
            <v>227290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23</v>
          </cell>
          <cell r="U1201">
            <v>48240</v>
          </cell>
          <cell r="V1201">
            <v>1109520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1329645</v>
          </cell>
        </row>
        <row r="1287">
          <cell r="V1287">
            <v>51080</v>
          </cell>
        </row>
        <row r="1354">
          <cell r="D1354">
            <v>20</v>
          </cell>
          <cell r="U1354">
            <v>32740</v>
          </cell>
          <cell r="V1354">
            <v>654800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50639890</v>
          </cell>
        </row>
        <row r="1441">
          <cell r="V1441">
            <v>426630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6610865</v>
          </cell>
        </row>
        <row r="1574">
          <cell r="V1574">
            <v>8691580</v>
          </cell>
        </row>
        <row r="1592">
          <cell r="V1592">
            <v>2557440</v>
          </cell>
        </row>
        <row r="1597">
          <cell r="V1597">
            <v>12978055</v>
          </cell>
        </row>
        <row r="1631">
          <cell r="V1631">
            <v>7840140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44</v>
          </cell>
          <cell r="V1634">
            <v>5508360</v>
          </cell>
        </row>
        <row r="1635">
          <cell r="D1635">
            <v>1</v>
          </cell>
          <cell r="V1635">
            <v>246010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9142990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418880</v>
          </cell>
        </row>
        <row r="1849">
          <cell r="D1849">
            <v>30</v>
          </cell>
          <cell r="V1849">
            <v>1901950</v>
          </cell>
        </row>
        <row r="1861">
          <cell r="D1861">
            <v>85</v>
          </cell>
          <cell r="U1861">
            <v>27160</v>
          </cell>
          <cell r="V1861">
            <v>2308600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160</v>
          </cell>
          <cell r="U1864">
            <v>56280</v>
          </cell>
          <cell r="V1864">
            <v>9004800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144</v>
          </cell>
          <cell r="U1866">
            <v>2450</v>
          </cell>
          <cell r="V1866">
            <v>352800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5341700</v>
          </cell>
        </row>
        <row r="1889">
          <cell r="V1889">
            <v>4296320</v>
          </cell>
        </row>
        <row r="1914">
          <cell r="V1914">
            <v>2875560</v>
          </cell>
        </row>
        <row r="1941">
          <cell r="D1941">
            <v>286</v>
          </cell>
          <cell r="U1941">
            <v>18750</v>
          </cell>
          <cell r="V1941">
            <v>5362500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98</v>
          </cell>
          <cell r="U1981">
            <v>34000</v>
          </cell>
          <cell r="V1981">
            <v>3332000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63344</v>
          </cell>
        </row>
        <row r="13">
          <cell r="D13">
            <v>22892</v>
          </cell>
        </row>
        <row r="14">
          <cell r="D14">
            <v>28715</v>
          </cell>
        </row>
        <row r="15">
          <cell r="D15">
            <v>1265</v>
          </cell>
        </row>
        <row r="16">
          <cell r="D16">
            <v>0</v>
          </cell>
        </row>
        <row r="17">
          <cell r="D17">
            <v>1433</v>
          </cell>
        </row>
        <row r="18">
          <cell r="D18">
            <v>6049</v>
          </cell>
        </row>
        <row r="19">
          <cell r="D19">
            <v>4712</v>
          </cell>
        </row>
        <row r="20">
          <cell r="D20">
            <v>70</v>
          </cell>
        </row>
        <row r="21">
          <cell r="D21">
            <v>1267</v>
          </cell>
        </row>
        <row r="22">
          <cell r="D22">
            <v>0</v>
          </cell>
        </row>
        <row r="23">
          <cell r="D23">
            <v>91</v>
          </cell>
        </row>
        <row r="24">
          <cell r="D24">
            <v>2899</v>
          </cell>
        </row>
        <row r="25">
          <cell r="D25">
            <v>3069</v>
          </cell>
        </row>
        <row r="26">
          <cell r="D26">
            <v>1836</v>
          </cell>
        </row>
        <row r="27">
          <cell r="D27">
            <v>3</v>
          </cell>
        </row>
        <row r="28">
          <cell r="D28">
            <v>367</v>
          </cell>
        </row>
        <row r="30">
          <cell r="D30">
            <v>514</v>
          </cell>
        </row>
        <row r="31">
          <cell r="D31">
            <v>194</v>
          </cell>
        </row>
        <row r="32">
          <cell r="D32">
            <v>155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7</v>
          </cell>
          <cell r="G68">
            <v>0</v>
          </cell>
          <cell r="H68">
            <v>0</v>
          </cell>
        </row>
        <row r="69">
          <cell r="F69">
            <v>191</v>
          </cell>
          <cell r="G69">
            <v>0</v>
          </cell>
          <cell r="H69">
            <v>0</v>
          </cell>
        </row>
        <row r="70">
          <cell r="F70">
            <v>20</v>
          </cell>
          <cell r="G70">
            <v>6</v>
          </cell>
          <cell r="H70">
            <v>0</v>
          </cell>
        </row>
        <row r="71">
          <cell r="F71">
            <v>9</v>
          </cell>
          <cell r="G71">
            <v>2</v>
          </cell>
          <cell r="H71">
            <v>0</v>
          </cell>
        </row>
        <row r="72">
          <cell r="F72">
            <v>89</v>
          </cell>
          <cell r="G72">
            <v>6</v>
          </cell>
          <cell r="H72">
            <v>0</v>
          </cell>
        </row>
        <row r="73">
          <cell r="F73">
            <v>104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150</v>
          </cell>
          <cell r="G76">
            <v>28</v>
          </cell>
          <cell r="H76">
            <v>0</v>
          </cell>
        </row>
        <row r="77">
          <cell r="F77">
            <v>10</v>
          </cell>
          <cell r="G77">
            <v>0</v>
          </cell>
          <cell r="H77">
            <v>0</v>
          </cell>
        </row>
        <row r="78">
          <cell r="F78">
            <v>13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37</v>
          </cell>
          <cell r="G80">
            <v>8</v>
          </cell>
          <cell r="H80">
            <v>0</v>
          </cell>
        </row>
        <row r="81">
          <cell r="F81">
            <v>66</v>
          </cell>
          <cell r="G81">
            <v>0</v>
          </cell>
          <cell r="H81">
            <v>0</v>
          </cell>
        </row>
        <row r="82">
          <cell r="F82">
            <v>54</v>
          </cell>
          <cell r="G82">
            <v>4</v>
          </cell>
          <cell r="H82">
            <v>0</v>
          </cell>
        </row>
        <row r="130">
          <cell r="E130">
            <v>931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7425</v>
          </cell>
          <cell r="U15">
            <v>10920</v>
          </cell>
          <cell r="V15">
            <v>81081000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1971</v>
          </cell>
          <cell r="U23">
            <v>5520</v>
          </cell>
          <cell r="V23">
            <v>10879920</v>
          </cell>
        </row>
        <row r="24">
          <cell r="D24">
            <v>869</v>
          </cell>
          <cell r="U24">
            <v>6620</v>
          </cell>
          <cell r="V24">
            <v>5752780</v>
          </cell>
        </row>
        <row r="25">
          <cell r="D25">
            <v>1849</v>
          </cell>
          <cell r="U25">
            <v>8210</v>
          </cell>
          <cell r="V25">
            <v>15180290</v>
          </cell>
        </row>
        <row r="27">
          <cell r="D27">
            <v>1677</v>
          </cell>
          <cell r="U27">
            <v>1080</v>
          </cell>
          <cell r="V27">
            <v>1811160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21</v>
          </cell>
          <cell r="U30">
            <v>1460</v>
          </cell>
          <cell r="V30">
            <v>30660</v>
          </cell>
        </row>
        <row r="31">
          <cell r="D31">
            <v>747</v>
          </cell>
          <cell r="U31">
            <v>1170</v>
          </cell>
          <cell r="V31">
            <v>873990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789</v>
          </cell>
          <cell r="U35">
            <v>1940</v>
          </cell>
          <cell r="V35">
            <v>1530660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515</v>
          </cell>
          <cell r="U37">
            <v>590</v>
          </cell>
          <cell r="V37">
            <v>303850</v>
          </cell>
        </row>
        <row r="39">
          <cell r="D39">
            <v>11</v>
          </cell>
          <cell r="U39">
            <v>1680</v>
          </cell>
          <cell r="V39">
            <v>18480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234</v>
          </cell>
          <cell r="U43">
            <v>740</v>
          </cell>
          <cell r="V43">
            <v>173160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455</v>
          </cell>
          <cell r="U48">
            <v>640</v>
          </cell>
          <cell r="V48">
            <v>291200</v>
          </cell>
        </row>
        <row r="49">
          <cell r="D49">
            <v>395</v>
          </cell>
          <cell r="U49">
            <v>1940</v>
          </cell>
          <cell r="V49">
            <v>766300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8</v>
          </cell>
          <cell r="V52">
            <v>66880</v>
          </cell>
        </row>
        <row r="59">
          <cell r="D59">
            <v>5311</v>
          </cell>
          <cell r="U59">
            <v>32060</v>
          </cell>
          <cell r="V59">
            <v>170270660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223</v>
          </cell>
          <cell r="U62">
            <v>133290</v>
          </cell>
          <cell r="V62">
            <v>29723670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118</v>
          </cell>
          <cell r="U65">
            <v>64370</v>
          </cell>
          <cell r="V65">
            <v>7595660</v>
          </cell>
        </row>
        <row r="66">
          <cell r="D66">
            <v>140</v>
          </cell>
          <cell r="V66">
            <v>9011800</v>
          </cell>
        </row>
        <row r="67">
          <cell r="V67">
            <v>0</v>
          </cell>
        </row>
        <row r="68">
          <cell r="D68">
            <v>180</v>
          </cell>
          <cell r="U68">
            <v>57760</v>
          </cell>
          <cell r="V68">
            <v>10396800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2</v>
          </cell>
          <cell r="U75">
            <v>4750</v>
          </cell>
          <cell r="V75">
            <v>9500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32</v>
          </cell>
          <cell r="U79">
            <v>6220</v>
          </cell>
          <cell r="V79">
            <v>199040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24157810</v>
          </cell>
        </row>
        <row r="174">
          <cell r="V174">
            <v>33002870</v>
          </cell>
        </row>
        <row r="243">
          <cell r="V243">
            <v>4239400</v>
          </cell>
        </row>
        <row r="289">
          <cell r="V289">
            <v>0</v>
          </cell>
        </row>
        <row r="295">
          <cell r="V295">
            <v>6635850</v>
          </cell>
        </row>
        <row r="362">
          <cell r="V362">
            <v>10145210</v>
          </cell>
        </row>
        <row r="405">
          <cell r="V405">
            <v>175570</v>
          </cell>
        </row>
        <row r="428">
          <cell r="V428">
            <v>4922600</v>
          </cell>
        </row>
        <row r="446">
          <cell r="V446">
            <v>0</v>
          </cell>
        </row>
        <row r="456">
          <cell r="V456">
            <v>173400</v>
          </cell>
        </row>
        <row r="500">
          <cell r="V500">
            <v>3417930</v>
          </cell>
        </row>
        <row r="535">
          <cell r="V535">
            <v>14463060</v>
          </cell>
        </row>
        <row r="590">
          <cell r="V590">
            <v>67830</v>
          </cell>
        </row>
        <row r="615">
          <cell r="V615">
            <v>18351210</v>
          </cell>
        </row>
        <row r="633">
          <cell r="V633">
            <v>10476020</v>
          </cell>
        </row>
        <row r="634">
          <cell r="V634">
            <v>958360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580</v>
          </cell>
          <cell r="V768">
            <v>3939260</v>
          </cell>
        </row>
        <row r="783">
          <cell r="V783">
            <v>0</v>
          </cell>
        </row>
        <row r="795">
          <cell r="D795">
            <v>247</v>
          </cell>
          <cell r="U795">
            <v>6700</v>
          </cell>
          <cell r="V795">
            <v>1654900</v>
          </cell>
        </row>
        <row r="796">
          <cell r="D796">
            <v>332</v>
          </cell>
          <cell r="U796">
            <v>2620</v>
          </cell>
          <cell r="V796">
            <v>869840</v>
          </cell>
        </row>
        <row r="797">
          <cell r="D797">
            <v>510</v>
          </cell>
          <cell r="U797">
            <v>2620</v>
          </cell>
          <cell r="V797">
            <v>1336200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67</v>
          </cell>
          <cell r="U799">
            <v>12230</v>
          </cell>
          <cell r="V799">
            <v>819410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18</v>
          </cell>
          <cell r="U805">
            <v>13840</v>
          </cell>
          <cell r="V805">
            <v>249120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1015490</v>
          </cell>
        </row>
        <row r="882">
          <cell r="V882">
            <v>64699010</v>
          </cell>
        </row>
        <row r="961">
          <cell r="V961">
            <v>1999800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1035530</v>
          </cell>
        </row>
        <row r="1098">
          <cell r="V1098">
            <v>4777830</v>
          </cell>
        </row>
        <row r="1166">
          <cell r="V1166">
            <v>2887345</v>
          </cell>
        </row>
        <row r="1197">
          <cell r="D1197">
            <v>645</v>
          </cell>
          <cell r="U1197">
            <v>4740</v>
          </cell>
          <cell r="V1197">
            <v>3057300</v>
          </cell>
        </row>
        <row r="1198">
          <cell r="D1198">
            <v>11</v>
          </cell>
          <cell r="U1198">
            <v>13370</v>
          </cell>
          <cell r="V1198">
            <v>147070</v>
          </cell>
        </row>
        <row r="1199">
          <cell r="D1199">
            <v>32</v>
          </cell>
          <cell r="U1199">
            <v>22670</v>
          </cell>
          <cell r="V1199">
            <v>725440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386390</v>
          </cell>
        </row>
        <row r="1287">
          <cell r="V1287">
            <v>225830</v>
          </cell>
        </row>
        <row r="1354">
          <cell r="D1354">
            <v>32</v>
          </cell>
          <cell r="U1354">
            <v>32740</v>
          </cell>
          <cell r="V1354">
            <v>1047680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38414060</v>
          </cell>
        </row>
        <row r="1441">
          <cell r="V1441">
            <v>1153120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2352105</v>
          </cell>
        </row>
        <row r="1574">
          <cell r="V1574">
            <v>8029300</v>
          </cell>
        </row>
        <row r="1592">
          <cell r="V1592">
            <v>1583955</v>
          </cell>
        </row>
        <row r="1597">
          <cell r="V1597">
            <v>6824420</v>
          </cell>
        </row>
        <row r="1631">
          <cell r="V1631">
            <v>7590220</v>
          </cell>
        </row>
        <row r="1632">
          <cell r="V1632">
            <v>0</v>
          </cell>
        </row>
        <row r="1633">
          <cell r="D1633">
            <v>22</v>
          </cell>
          <cell r="V1633">
            <v>2081860</v>
          </cell>
        </row>
        <row r="1634">
          <cell r="D1634">
            <v>44</v>
          </cell>
          <cell r="V1634">
            <v>5508360</v>
          </cell>
        </row>
        <row r="1635">
          <cell r="V1635">
            <v>0</v>
          </cell>
        </row>
        <row r="1636">
          <cell r="D1636">
            <v>79</v>
          </cell>
          <cell r="U1636">
            <v>125180</v>
          </cell>
          <cell r="V1636">
            <v>9889220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9257885</v>
          </cell>
        </row>
        <row r="1845">
          <cell r="D1845">
            <v>2</v>
          </cell>
          <cell r="F1845">
            <v>1</v>
          </cell>
          <cell r="G1845">
            <v>0</v>
          </cell>
          <cell r="V1845">
            <v>156990</v>
          </cell>
        </row>
        <row r="1849">
          <cell r="D1849">
            <v>20</v>
          </cell>
          <cell r="V1849">
            <v>1215990</v>
          </cell>
        </row>
        <row r="1861">
          <cell r="D1861">
            <v>57</v>
          </cell>
          <cell r="U1861">
            <v>27160</v>
          </cell>
          <cell r="V1861">
            <v>1548120</v>
          </cell>
        </row>
        <row r="1863">
          <cell r="D1863">
            <v>198</v>
          </cell>
          <cell r="U1863">
            <v>17890</v>
          </cell>
          <cell r="V1863">
            <v>3542220</v>
          </cell>
        </row>
        <row r="1864">
          <cell r="D1864">
            <v>192</v>
          </cell>
          <cell r="U1864">
            <v>56280</v>
          </cell>
          <cell r="V1864">
            <v>10805760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145</v>
          </cell>
          <cell r="U1866">
            <v>2450</v>
          </cell>
          <cell r="V1866">
            <v>355250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4763210</v>
          </cell>
        </row>
        <row r="1889">
          <cell r="V1889">
            <v>6320090</v>
          </cell>
        </row>
        <row r="1914">
          <cell r="V1914">
            <v>2541830</v>
          </cell>
        </row>
        <row r="1941">
          <cell r="D1941">
            <v>168</v>
          </cell>
          <cell r="U1941">
            <v>18750</v>
          </cell>
          <cell r="V1941">
            <v>3150000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97</v>
          </cell>
          <cell r="U1981">
            <v>34000</v>
          </cell>
          <cell r="V1981">
            <v>3298000</v>
          </cell>
        </row>
        <row r="1983">
          <cell r="D1983">
            <v>5</v>
          </cell>
          <cell r="U1983">
            <v>6690</v>
          </cell>
          <cell r="V1983">
            <v>33450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D1986">
            <v>1</v>
          </cell>
          <cell r="U1986">
            <v>137660</v>
          </cell>
          <cell r="V1986">
            <v>137660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4" workbookViewId="0">
      <selection activeCell="B22" sqref="B22"/>
    </sheetView>
  </sheetViews>
  <sheetFormatPr baseColWidth="10" defaultRowHeight="15" x14ac:dyDescent="0.25"/>
  <cols>
    <col min="1" max="1" width="40.28515625" customWidth="1"/>
    <col min="2" max="2" width="83.5703125" bestFit="1" customWidth="1"/>
    <col min="3" max="3" width="23.140625" customWidth="1"/>
    <col min="4" max="4" width="13.5703125" bestFit="1" customWidth="1"/>
    <col min="5" max="5" width="14.5703125" customWidth="1"/>
  </cols>
  <sheetData>
    <row r="1" spans="1:7" x14ac:dyDescent="0.25">
      <c r="A1" s="234" t="s">
        <v>0</v>
      </c>
      <c r="B1" s="235"/>
      <c r="C1" s="2475" t="s">
        <v>1</v>
      </c>
      <c r="D1" s="2476"/>
      <c r="E1" s="2477"/>
      <c r="F1" s="236"/>
      <c r="G1" s="233"/>
    </row>
    <row r="2" spans="1:7" x14ac:dyDescent="0.25">
      <c r="A2" s="234" t="s">
        <v>481</v>
      </c>
      <c r="B2" s="235"/>
      <c r="C2" s="2478"/>
      <c r="D2" s="2479"/>
      <c r="E2" s="2480"/>
      <c r="F2" s="237"/>
      <c r="G2" s="238"/>
    </row>
    <row r="3" spans="1:7" x14ac:dyDescent="0.25">
      <c r="A3" s="234" t="s">
        <v>482</v>
      </c>
      <c r="B3" s="235"/>
      <c r="C3" s="2475" t="s">
        <v>4</v>
      </c>
      <c r="D3" s="2476"/>
      <c r="E3" s="2477"/>
      <c r="F3" s="237"/>
      <c r="G3" s="239"/>
    </row>
    <row r="4" spans="1:7" x14ac:dyDescent="0.25">
      <c r="A4" s="234" t="s">
        <v>483</v>
      </c>
      <c r="B4" s="235"/>
      <c r="C4" s="2478" t="s">
        <v>484</v>
      </c>
      <c r="D4" s="2479"/>
      <c r="E4" s="2480"/>
      <c r="F4" s="237"/>
      <c r="G4" s="239"/>
    </row>
    <row r="5" spans="1:7" x14ac:dyDescent="0.25">
      <c r="A5" s="234" t="s">
        <v>7</v>
      </c>
      <c r="B5" s="235"/>
      <c r="C5" s="2475" t="s">
        <v>8</v>
      </c>
      <c r="D5" s="2476"/>
      <c r="E5" s="2477"/>
      <c r="F5" s="237"/>
      <c r="G5" s="239"/>
    </row>
    <row r="6" spans="1:7" x14ac:dyDescent="0.25">
      <c r="A6" s="240"/>
      <c r="B6" s="240"/>
      <c r="C6" s="2478">
        <v>2013</v>
      </c>
      <c r="D6" s="2479"/>
      <c r="E6" s="2480"/>
      <c r="F6" s="237"/>
      <c r="G6" s="239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237"/>
      <c r="G7" s="239"/>
    </row>
    <row r="8" spans="1:7" ht="15.75" x14ac:dyDescent="0.25">
      <c r="A8" s="240"/>
      <c r="B8" s="374" t="s">
        <v>11</v>
      </c>
      <c r="C8" s="2478" t="s">
        <v>484</v>
      </c>
      <c r="D8" s="2479"/>
      <c r="E8" s="2480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2481" t="s">
        <v>13</v>
      </c>
      <c r="B11" s="2482"/>
      <c r="C11" s="2482"/>
      <c r="D11" s="2482"/>
      <c r="E11" s="2483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67" t="s">
        <v>17</v>
      </c>
      <c r="E12" s="244" t="s">
        <v>18</v>
      </c>
      <c r="F12" s="240"/>
      <c r="G12" s="233"/>
    </row>
    <row r="13" spans="1:7" x14ac:dyDescent="0.25">
      <c r="A13" s="2484" t="s">
        <v>19</v>
      </c>
      <c r="B13" s="2485"/>
      <c r="C13" s="2485"/>
      <c r="D13" s="2485"/>
      <c r="E13" s="2486"/>
      <c r="F13" s="240"/>
      <c r="G13" s="233"/>
    </row>
    <row r="14" spans="1:7" x14ac:dyDescent="0.25">
      <c r="A14" s="322" t="s">
        <v>20</v>
      </c>
      <c r="B14" s="331" t="s">
        <v>21</v>
      </c>
      <c r="C14" s="292">
        <f>+'ENERO '!C14+FEBRERO!C14+MARZO!C14+ABRIL!C14+MAYO!C14+JUNIO!C14+JULIO!C14+AGOSTO!C14+SEPTIEMBRE!C14+OCTUBRE!C14+NOVIEMBRE!C14+DICIEMBRE!C14</f>
        <v>0</v>
      </c>
      <c r="D14" s="2239">
        <f>[1]BS17A!$U13</f>
        <v>4050</v>
      </c>
      <c r="E14" s="2348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23" t="s">
        <v>22</v>
      </c>
      <c r="B15" s="319" t="s">
        <v>23</v>
      </c>
      <c r="C15" s="2348">
        <f>+'ENERO '!C15+FEBRERO!C15+MARZO!C15+ABRIL!C15+MAYO!C15+JUNIO!C15+JULIO!C15+AGOSTO!C15+SEPTIEMBRE!C15+OCTUBRE!C15+NOVIEMBRE!C15+DICIEMBRE!C15</f>
        <v>0</v>
      </c>
      <c r="D15" s="2242">
        <f>[1]BS17A!$U14</f>
        <v>5090</v>
      </c>
      <c r="E15" s="2348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23" t="s">
        <v>24</v>
      </c>
      <c r="B16" s="319" t="s">
        <v>25</v>
      </c>
      <c r="C16" s="2348">
        <f>+'ENERO '!C16+FEBRERO!C16+MARZO!C16+ABRIL!C16+MAYO!C16+JUNIO!C16+JULIO!C16+AGOSTO!C16+SEPTIEMBRE!C16+OCTUBRE!C16+NOVIEMBRE!C16+DICIEMBRE!C16</f>
        <v>36693</v>
      </c>
      <c r="D16" s="2242">
        <f>[1]BS17A!$U15</f>
        <v>10920</v>
      </c>
      <c r="E16" s="2348">
        <f>+'ENERO '!E16+FEBRERO!E16+MARZO!E16+ABRIL!E16+MAYO!E16+JUNIO!E16+JULIO!E16+AGOSTO!E16+SEPTIEMBRE!E16+OCTUBRE!E16+NOVIEMBRE!E16+DICIEMBRE!E16</f>
        <v>398364110</v>
      </c>
      <c r="F16" s="240"/>
      <c r="G16" s="233"/>
    </row>
    <row r="17" spans="1:6" x14ac:dyDescent="0.25">
      <c r="A17" s="323" t="s">
        <v>26</v>
      </c>
      <c r="B17" s="319" t="s">
        <v>27</v>
      </c>
      <c r="C17" s="2348">
        <f>+'ENERO '!C17+FEBRERO!C17+MARZO!C17+ABRIL!C17+MAYO!C17+JUNIO!C17+JULIO!C17+AGOSTO!C17+SEPTIEMBRE!C17+OCTUBRE!C17+NOVIEMBRE!C17+DICIEMBRE!C17</f>
        <v>0</v>
      </c>
      <c r="D17" s="2242">
        <f>[1]BS17A!$U16</f>
        <v>6520</v>
      </c>
      <c r="E17" s="2348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23" t="s">
        <v>28</v>
      </c>
      <c r="B18" s="319" t="s">
        <v>29</v>
      </c>
      <c r="C18" s="2348">
        <f>+'ENERO '!C18+FEBRERO!C18+MARZO!C18+ABRIL!C18+MAYO!C18+JUNIO!C18+JULIO!C18+AGOSTO!C18+SEPTIEMBRE!C18+OCTUBRE!C18+NOVIEMBRE!C18+DICIEMBRE!C18</f>
        <v>0</v>
      </c>
      <c r="D18" s="2242">
        <f>[1]BS17A!$U17</f>
        <v>7160</v>
      </c>
      <c r="E18" s="2348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23" t="s">
        <v>30</v>
      </c>
      <c r="B19" s="373" t="s">
        <v>31</v>
      </c>
      <c r="C19" s="2348">
        <f>+'ENERO '!C19+FEBRERO!C19+MARZO!C19+ABRIL!C19+MAYO!C19+JUNIO!C19+JULIO!C19+AGOSTO!C19+SEPTIEMBRE!C19+OCTUBRE!C19+NOVIEMBRE!C19+DICIEMBRE!C19</f>
        <v>0</v>
      </c>
      <c r="D19" s="2242">
        <f>[1]BS17A!$U20</f>
        <v>5520</v>
      </c>
      <c r="E19" s="2348">
        <f>+'ENERO '!E19+FEBRERO!E19+MARZO!E19+ABRIL!E19+MAYO!E19+JUNIO!E19+JULIO!E19+AGOSTO!E19+SEPTIEMBRE!E19+OCTUBRE!E19+NOVIEMBRE!E19+DICIEMBRE!E19</f>
        <v>0</v>
      </c>
      <c r="F19" s="240"/>
    </row>
    <row r="20" spans="1:6" ht="25.5" x14ac:dyDescent="0.25">
      <c r="A20" s="323" t="s">
        <v>32</v>
      </c>
      <c r="B20" s="373" t="s">
        <v>33</v>
      </c>
      <c r="C20" s="2348">
        <f>+'ENERO '!C20+FEBRERO!C20+MARZO!C20+ABRIL!C20+MAYO!C20+JUNIO!C20+JULIO!C20+AGOSTO!C20+SEPTIEMBRE!C20+OCTUBRE!C20+NOVIEMBRE!C20+DICIEMBRE!C20</f>
        <v>0</v>
      </c>
      <c r="D20" s="2242">
        <f>[1]BS17A!$U21</f>
        <v>6620</v>
      </c>
      <c r="E20" s="2348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23" t="s">
        <v>34</v>
      </c>
      <c r="B21" s="373" t="s">
        <v>35</v>
      </c>
      <c r="C21" s="2348">
        <f>+'ENERO '!C21+FEBRERO!C21+MARZO!C21+ABRIL!C21+MAYO!C21+JUNIO!C21+JULIO!C21+AGOSTO!C21+SEPTIEMBRE!C21+OCTUBRE!C21+NOVIEMBRE!C21+DICIEMBRE!C21</f>
        <v>0</v>
      </c>
      <c r="D21" s="2242">
        <f>[1]BS17A!$U22</f>
        <v>8210</v>
      </c>
      <c r="E21" s="2348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23" t="s">
        <v>36</v>
      </c>
      <c r="B22" s="373" t="s">
        <v>37</v>
      </c>
      <c r="C22" s="2348">
        <f>+'ENERO '!C22+FEBRERO!C22+MARZO!C22+ABRIL!C22+MAYO!C22+JUNIO!C22+JULIO!C22+AGOSTO!C22+SEPTIEMBRE!C22+OCTUBRE!C22+NOVIEMBRE!C22+DICIEMBRE!C22</f>
        <v>8941</v>
      </c>
      <c r="D22" s="2242">
        <f>[1]BS17A!$U23</f>
        <v>5520</v>
      </c>
      <c r="E22" s="2348">
        <f>+'ENERO '!E22+FEBRERO!E22+MARZO!E22+ABRIL!E22+MAYO!E22+JUNIO!E22+JULIO!E22+AGOSTO!E22+SEPTIEMBRE!E22+OCTUBRE!E22+NOVIEMBRE!E22+DICIEMBRE!E22</f>
        <v>49103120</v>
      </c>
      <c r="F22" s="240"/>
    </row>
    <row r="23" spans="1:6" ht="38.25" x14ac:dyDescent="0.25">
      <c r="A23" s="323" t="s">
        <v>38</v>
      </c>
      <c r="B23" s="373" t="s">
        <v>39</v>
      </c>
      <c r="C23" s="2348">
        <f>+'ENERO '!C23+FEBRERO!C23+MARZO!C23+ABRIL!C23+MAYO!C23+JUNIO!C23+JULIO!C23+AGOSTO!C23+SEPTIEMBRE!C23+OCTUBRE!C23+NOVIEMBRE!C23+DICIEMBRE!C23</f>
        <v>4132</v>
      </c>
      <c r="D23" s="2242">
        <f>[1]BS17A!$U24</f>
        <v>6620</v>
      </c>
      <c r="E23" s="2348">
        <f>+'ENERO '!E23+FEBRERO!E23+MARZO!E23+ABRIL!E23+MAYO!E23+JUNIO!E23+JULIO!E23+AGOSTO!E23+SEPTIEMBRE!E23+OCTUBRE!E23+NOVIEMBRE!E23+DICIEMBRE!E23</f>
        <v>27256940</v>
      </c>
      <c r="F23" s="240"/>
    </row>
    <row r="24" spans="1:6" ht="25.5" x14ac:dyDescent="0.25">
      <c r="A24" s="323" t="s">
        <v>40</v>
      </c>
      <c r="B24" s="373" t="s">
        <v>41</v>
      </c>
      <c r="C24" s="2348">
        <f>+'ENERO '!C24+FEBRERO!C24+MARZO!C24+ABRIL!C24+MAYO!C24+JUNIO!C24+JULIO!C24+AGOSTO!C24+SEPTIEMBRE!C24+OCTUBRE!C24+NOVIEMBRE!C24+DICIEMBRE!C24</f>
        <v>8838</v>
      </c>
      <c r="D24" s="2242">
        <f>[1]BS17A!$U25</f>
        <v>8210</v>
      </c>
      <c r="E24" s="2348">
        <f>+'ENERO '!E24+FEBRERO!E24+MARZO!E24+ABRIL!E24+MAYO!E24+JUNIO!E24+JULIO!E24+AGOSTO!E24+SEPTIEMBRE!E24+OCTUBRE!E24+NOVIEMBRE!E24+DICIEMBRE!E24</f>
        <v>72111480</v>
      </c>
      <c r="F24" s="240"/>
    </row>
    <row r="25" spans="1:6" x14ac:dyDescent="0.25">
      <c r="A25" s="323" t="s">
        <v>42</v>
      </c>
      <c r="B25" s="318" t="s">
        <v>43</v>
      </c>
      <c r="C25" s="2348">
        <f>+'ENERO '!C25+FEBRERO!C25+MARZO!C25+ABRIL!C25+MAYO!C25+JUNIO!C25+JULIO!C25+AGOSTO!C25+SEPTIEMBRE!C25+OCTUBRE!C25+NOVIEMBRE!C25+DICIEMBRE!C25</f>
        <v>1095</v>
      </c>
      <c r="D25" s="2242">
        <f>+[1]BS17A!$U795</f>
        <v>6700</v>
      </c>
      <c r="E25" s="2348">
        <f>+'ENERO '!E25+FEBRERO!E25+MARZO!E25+ABRIL!E25+MAYO!E25+JUNIO!E25+JULIO!E25+AGOSTO!E25+SEPTIEMBRE!E25+OCTUBRE!E25+NOVIEMBRE!E25+DICIEMBRE!E25</f>
        <v>7308570</v>
      </c>
      <c r="F25" s="240"/>
    </row>
    <row r="26" spans="1:6" x14ac:dyDescent="0.25">
      <c r="A26" s="324" t="s">
        <v>44</v>
      </c>
      <c r="B26" s="338" t="s">
        <v>45</v>
      </c>
      <c r="C26" s="2348">
        <f>+'ENERO '!C26+FEBRERO!C26+MARZO!C26+ABRIL!C26+MAYO!C26+JUNIO!C26+JULIO!C26+AGOSTO!C26+SEPTIEMBRE!C26+OCTUBRE!C26+NOVIEMBRE!C26+DICIEMBRE!C26</f>
        <v>1</v>
      </c>
      <c r="D26" s="2244">
        <f>+[1]BS17A!$U800</f>
        <v>27750</v>
      </c>
      <c r="E26" s="2348">
        <f>+'ENERO '!E26+FEBRERO!E26+MARZO!E26+ABRIL!E26+MAYO!E26+JUNIO!E26+JULIO!E26+AGOSTO!E26+SEPTIEMBRE!E26+OCTUBRE!E26+NOVIEMBRE!E26+DICIEMBRE!E26</f>
        <v>26970</v>
      </c>
      <c r="F26" s="240"/>
    </row>
    <row r="27" spans="1:6" x14ac:dyDescent="0.25">
      <c r="A27" s="2484" t="s">
        <v>46</v>
      </c>
      <c r="B27" s="2485"/>
      <c r="C27" s="2485"/>
      <c r="D27" s="2485"/>
      <c r="E27" s="2486"/>
      <c r="F27" s="240"/>
    </row>
    <row r="28" spans="1:6" x14ac:dyDescent="0.25">
      <c r="A28" s="322" t="s">
        <v>47</v>
      </c>
      <c r="B28" s="331" t="s">
        <v>48</v>
      </c>
      <c r="C28" s="2348">
        <f>+'ENERO '!C28+FEBRERO!C28+MARZO!C28+ABRIL!C28+MAYO!C28+JUNIO!C28+JULIO!C28+AGOSTO!C28+SEPTIEMBRE!C28+OCTUBRE!C28+NOVIEMBRE!C28+DICIEMBRE!C28</f>
        <v>7895</v>
      </c>
      <c r="D28" s="2239">
        <f>[1]BS17A!$U27</f>
        <v>1080</v>
      </c>
      <c r="E28" s="2348">
        <f>+'ENERO '!E28+FEBRERO!E28+MARZO!E28+ABRIL!E28+MAYO!E28+JUNIO!E28+JULIO!E28+AGOSTO!E28+SEPTIEMBRE!E28+OCTUBRE!E28+NOVIEMBRE!E28+DICIEMBRE!E28</f>
        <v>8486280</v>
      </c>
      <c r="F28" s="240"/>
    </row>
    <row r="29" spans="1:6" x14ac:dyDescent="0.25">
      <c r="A29" s="323" t="s">
        <v>49</v>
      </c>
      <c r="B29" s="337" t="s">
        <v>50</v>
      </c>
      <c r="C29" s="2348">
        <f>+'ENERO '!C29+FEBRERO!C29+MARZO!C29+ABRIL!C29+MAYO!C29+JUNIO!C29+JULIO!C29+AGOSTO!C29+SEPTIEMBRE!C29+OCTUBRE!C29+NOVIEMBRE!C29+DICIEMBRE!C29</f>
        <v>0</v>
      </c>
      <c r="D29" s="2242">
        <f>[1]BS17A!$U28</f>
        <v>1840</v>
      </c>
      <c r="E29" s="2348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23" t="s">
        <v>51</v>
      </c>
      <c r="B30" s="319" t="s">
        <v>52</v>
      </c>
      <c r="C30" s="2348">
        <f>+'ENERO '!C30+FEBRERO!C30+MARZO!C30+ABRIL!C30+MAYO!C30+JUNIO!C30+JULIO!C30+AGOSTO!C30+SEPTIEMBRE!C30+OCTUBRE!C30+NOVIEMBRE!C30+DICIEMBRE!C30</f>
        <v>0</v>
      </c>
      <c r="D30" s="2242">
        <f>[1]BS17A!$U29</f>
        <v>590</v>
      </c>
      <c r="E30" s="2348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23" t="s">
        <v>53</v>
      </c>
      <c r="B31" s="319" t="s">
        <v>54</v>
      </c>
      <c r="C31" s="2348">
        <f>+'ENERO '!C31+FEBRERO!C31+MARZO!C31+ABRIL!C31+MAYO!C31+JUNIO!C31+JULIO!C31+AGOSTO!C31+SEPTIEMBRE!C31+OCTUBRE!C31+NOVIEMBRE!C31+DICIEMBRE!C31</f>
        <v>78</v>
      </c>
      <c r="D31" s="2242">
        <f>[1]BS17A!$U30</f>
        <v>1460</v>
      </c>
      <c r="E31" s="2348">
        <f>+'ENERO '!E31+FEBRERO!E31+MARZO!E31+ABRIL!E31+MAYO!E31+JUNIO!E31+JULIO!E31+AGOSTO!E31+SEPTIEMBRE!E31+OCTUBRE!E31+NOVIEMBRE!E31+DICIEMBRE!E31</f>
        <v>113360</v>
      </c>
      <c r="F31" s="240"/>
    </row>
    <row r="32" spans="1:6" x14ac:dyDescent="0.25">
      <c r="A32" s="323" t="s">
        <v>55</v>
      </c>
      <c r="B32" s="319" t="s">
        <v>56</v>
      </c>
      <c r="C32" s="2348">
        <f>+'ENERO '!C32+FEBRERO!C32+MARZO!C32+ABRIL!C32+MAYO!C32+JUNIO!C32+JULIO!C32+AGOSTO!C32+SEPTIEMBRE!C32+OCTUBRE!C32+NOVIEMBRE!C32+DICIEMBRE!C32</f>
        <v>3860</v>
      </c>
      <c r="D32" s="2242">
        <f>[1]BS17A!$U31</f>
        <v>1170</v>
      </c>
      <c r="E32" s="2348">
        <f>+'ENERO '!E32+FEBRERO!E32+MARZO!E32+ABRIL!E32+MAYO!E32+JUNIO!E32+JULIO!E32+AGOSTO!E32+SEPTIEMBRE!E32+OCTUBRE!E32+NOVIEMBRE!E32+DICIEMBRE!E32</f>
        <v>4496910</v>
      </c>
      <c r="F32" s="240"/>
    </row>
    <row r="33" spans="1:6" x14ac:dyDescent="0.25">
      <c r="A33" s="323" t="s">
        <v>57</v>
      </c>
      <c r="B33" s="337" t="s">
        <v>58</v>
      </c>
      <c r="C33" s="2348">
        <f>+'ENERO '!C33+FEBRERO!C33+MARZO!C33+ABRIL!C33+MAYO!C33+JUNIO!C33+JULIO!C33+AGOSTO!C33+SEPTIEMBRE!C33+OCTUBRE!C33+NOVIEMBRE!C33+DICIEMBRE!C33</f>
        <v>0</v>
      </c>
      <c r="D33" s="2242">
        <f>[1]BS17A!$U32</f>
        <v>1080</v>
      </c>
      <c r="E33" s="2348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23" t="s">
        <v>59</v>
      </c>
      <c r="B34" s="319" t="s">
        <v>60</v>
      </c>
      <c r="C34" s="2348">
        <f>+'ENERO '!C34+FEBRERO!C34+MARZO!C34+ABRIL!C34+MAYO!C34+JUNIO!C34+JULIO!C34+AGOSTO!C34+SEPTIEMBRE!C34+OCTUBRE!C34+NOVIEMBRE!C34+DICIEMBRE!C34</f>
        <v>1458</v>
      </c>
      <c r="D34" s="2242">
        <f>+[1]BS17A!$U796</f>
        <v>2620</v>
      </c>
      <c r="E34" s="2348">
        <f>+'ENERO '!E34+FEBRERO!E34+MARZO!E34+ABRIL!E34+MAYO!E34+JUNIO!E34+JULIO!E34+AGOSTO!E34+SEPTIEMBRE!E34+OCTUBRE!E34+NOVIEMBRE!E34+DICIEMBRE!E34</f>
        <v>3801620</v>
      </c>
      <c r="F34" s="240"/>
    </row>
    <row r="35" spans="1:6" x14ac:dyDescent="0.25">
      <c r="A35" s="323" t="s">
        <v>61</v>
      </c>
      <c r="B35" s="337" t="s">
        <v>62</v>
      </c>
      <c r="C35" s="2348">
        <f>+'ENERO '!C35+FEBRERO!C35+MARZO!C35+ABRIL!C35+MAYO!C35+JUNIO!C35+JULIO!C35+AGOSTO!C35+SEPTIEMBRE!C35+OCTUBRE!C35+NOVIEMBRE!C35+DICIEMBRE!C35</f>
        <v>2289</v>
      </c>
      <c r="D35" s="2242">
        <f>+[1]BS17A!$U797</f>
        <v>2620</v>
      </c>
      <c r="E35" s="2348">
        <f>+'ENERO '!E35+FEBRERO!E35+MARZO!E35+ABRIL!E35+MAYO!E35+JUNIO!E35+JULIO!E35+AGOSTO!E35+SEPTIEMBRE!E35+OCTUBRE!E35+NOVIEMBRE!E35+DICIEMBRE!E35</f>
        <v>5968690</v>
      </c>
      <c r="F35" s="240"/>
    </row>
    <row r="36" spans="1:6" x14ac:dyDescent="0.25">
      <c r="A36" s="323" t="s">
        <v>63</v>
      </c>
      <c r="B36" s="337" t="s">
        <v>64</v>
      </c>
      <c r="C36" s="2348">
        <f>+'ENERO '!C36+FEBRERO!C36+MARZO!C36+ABRIL!C36+MAYO!C36+JUNIO!C36+JULIO!C36+AGOSTO!C36+SEPTIEMBRE!C36+OCTUBRE!C36+NOVIEMBRE!C36+DICIEMBRE!C36</f>
        <v>4</v>
      </c>
      <c r="D36" s="2242">
        <f>+[1]BS17A!$U798</f>
        <v>10450</v>
      </c>
      <c r="E36" s="2348">
        <f>+'ENERO '!E36+FEBRERO!E36+MARZO!E36+ABRIL!E36+MAYO!E36+JUNIO!E36+JULIO!E36+AGOSTO!E36+SEPTIEMBRE!E36+OCTUBRE!E36+NOVIEMBRE!E36+DICIEMBRE!E36</f>
        <v>41800</v>
      </c>
      <c r="F36" s="240"/>
    </row>
    <row r="37" spans="1:6" x14ac:dyDescent="0.25">
      <c r="A37" s="324" t="s">
        <v>65</v>
      </c>
      <c r="B37" s="372" t="s">
        <v>66</v>
      </c>
      <c r="C37" s="2348">
        <f>+'ENERO '!C37+FEBRERO!C37+MARZO!C37+ABRIL!C37+MAYO!C37+JUNIO!C37+JULIO!C37+AGOSTO!C37+SEPTIEMBRE!C37+OCTUBRE!C37+NOVIEMBRE!C37+DICIEMBRE!C37</f>
        <v>183</v>
      </c>
      <c r="D37" s="2244">
        <f>+[1]BS17A!$U799</f>
        <v>12230</v>
      </c>
      <c r="E37" s="2348">
        <f>+'ENERO '!E37+FEBRERO!E37+MARZO!E37+ABRIL!E37+MAYO!E37+JUNIO!E37+JULIO!E37+AGOSTO!E37+SEPTIEMBRE!E37+OCTUBRE!E37+NOVIEMBRE!E37+DICIEMBRE!E37</f>
        <v>2228230</v>
      </c>
      <c r="F37" s="240"/>
    </row>
    <row r="38" spans="1:6" x14ac:dyDescent="0.25">
      <c r="A38" s="2489" t="s">
        <v>67</v>
      </c>
      <c r="B38" s="2490"/>
      <c r="C38" s="2490"/>
      <c r="D38" s="2490"/>
      <c r="E38" s="2491"/>
      <c r="F38" s="240"/>
    </row>
    <row r="39" spans="1:6" x14ac:dyDescent="0.25">
      <c r="A39" s="322" t="s">
        <v>68</v>
      </c>
      <c r="B39" s="317" t="s">
        <v>69</v>
      </c>
      <c r="C39" s="2348">
        <f>+'ENERO '!C39+FEBRERO!C39+MARZO!C39+ABRIL!C39+MAYO!C39+JUNIO!C39+JULIO!C39+AGOSTO!C39+SEPTIEMBRE!C39+OCTUBRE!C39+NOVIEMBRE!C39+DICIEMBRE!C39</f>
        <v>0</v>
      </c>
      <c r="D39" s="2247">
        <f>+[1]BS17A!$U801</f>
        <v>3450</v>
      </c>
      <c r="E39" s="2348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24" t="s">
        <v>70</v>
      </c>
      <c r="B40" s="332" t="s">
        <v>71</v>
      </c>
      <c r="C40" s="2348">
        <f>+'ENERO '!C40+FEBRERO!C40+MARZO!C40+ABRIL!C40+MAYO!C40+JUNIO!C40+JULIO!C40+AGOSTO!C40+SEPTIEMBRE!C40+OCTUBRE!C40+NOVIEMBRE!C40+DICIEMBRE!C40</f>
        <v>0</v>
      </c>
      <c r="D40" s="2249">
        <f>+[1]BS17A!$U802</f>
        <v>8909</v>
      </c>
      <c r="E40" s="2348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2489" t="s">
        <v>72</v>
      </c>
      <c r="B41" s="2490"/>
      <c r="C41" s="2490"/>
      <c r="D41" s="2490"/>
      <c r="E41" s="2491"/>
      <c r="F41" s="240"/>
    </row>
    <row r="42" spans="1:6" x14ac:dyDescent="0.25">
      <c r="A42" s="322" t="s">
        <v>73</v>
      </c>
      <c r="B42" s="339" t="s">
        <v>74</v>
      </c>
      <c r="C42" s="2348">
        <f>+'ENERO '!C42+FEBRERO!C42+MARZO!C42+ABRIL!C42+MAYO!C42+JUNIO!C42+JULIO!C42+AGOSTO!C42+SEPTIEMBRE!C42+OCTUBRE!C42+NOVIEMBRE!C42+DICIEMBRE!C42</f>
        <v>0</v>
      </c>
      <c r="D42" s="2247">
        <f>+[1]BS17A!$U34</f>
        <v>3530</v>
      </c>
      <c r="E42" s="2348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23" t="s">
        <v>75</v>
      </c>
      <c r="B43" s="319" t="s">
        <v>76</v>
      </c>
      <c r="C43" s="2348">
        <f>+'ENERO '!C43+FEBRERO!C43+MARZO!C43+ABRIL!C43+MAYO!C43+JUNIO!C43+JULIO!C43+AGOSTO!C43+SEPTIEMBRE!C43+OCTUBRE!C43+NOVIEMBRE!C43+DICIEMBRE!C43</f>
        <v>3049</v>
      </c>
      <c r="D43" s="2242">
        <f>+[1]BS17A!$U35</f>
        <v>1940</v>
      </c>
      <c r="E43" s="2348">
        <f>+'ENERO '!E43+FEBRERO!E43+MARZO!E43+ABRIL!E43+MAYO!E43+JUNIO!E43+JULIO!E43+AGOSTO!E43+SEPTIEMBRE!E43+OCTUBRE!E43+NOVIEMBRE!E43+DICIEMBRE!E43</f>
        <v>5889960</v>
      </c>
      <c r="F43" s="240"/>
    </row>
    <row r="44" spans="1:6" x14ac:dyDescent="0.25">
      <c r="A44" s="323" t="s">
        <v>77</v>
      </c>
      <c r="B44" s="319" t="s">
        <v>78</v>
      </c>
      <c r="C44" s="2348">
        <f>+'ENERO '!C44+FEBRERO!C44+MARZO!C44+ABRIL!C44+MAYO!C44+JUNIO!C44+JULIO!C44+AGOSTO!C44+SEPTIEMBRE!C44+OCTUBRE!C44+NOVIEMBRE!C44+DICIEMBRE!C44</f>
        <v>11</v>
      </c>
      <c r="D44" s="2242">
        <f>+[1]BS17A!$U36</f>
        <v>1940</v>
      </c>
      <c r="E44" s="2348">
        <f>+'ENERO '!E44+FEBRERO!E44+MARZO!E44+ABRIL!E44+MAYO!E44+JUNIO!E44+JULIO!E44+AGOSTO!E44+SEPTIEMBRE!E44+OCTUBRE!E44+NOVIEMBRE!E44+DICIEMBRE!E44</f>
        <v>21340</v>
      </c>
      <c r="F44" s="240"/>
    </row>
    <row r="45" spans="1:6" x14ac:dyDescent="0.25">
      <c r="A45" s="324" t="s">
        <v>79</v>
      </c>
      <c r="B45" s="320" t="s">
        <v>80</v>
      </c>
      <c r="C45" s="2348">
        <f>+'ENERO '!C45+FEBRERO!C45+MARZO!C45+ABRIL!C45+MAYO!C45+JUNIO!C45+JULIO!C45+AGOSTO!C45+SEPTIEMBRE!C45+OCTUBRE!C45+NOVIEMBRE!C45+DICIEMBRE!C45</f>
        <v>1883</v>
      </c>
      <c r="D45" s="2249">
        <f>+[1]BS17A!$U37</f>
        <v>590</v>
      </c>
      <c r="E45" s="2348">
        <f>+'ENERO '!E45+FEBRERO!E45+MARZO!E45+ABRIL!E45+MAYO!E45+JUNIO!E45+JULIO!E45+AGOSTO!E45+SEPTIEMBRE!E45+OCTUBRE!E45+NOVIEMBRE!E45+DICIEMBRE!E45</f>
        <v>1102030</v>
      </c>
      <c r="F45" s="240"/>
    </row>
    <row r="46" spans="1:6" x14ac:dyDescent="0.25">
      <c r="A46" s="2489" t="s">
        <v>81</v>
      </c>
      <c r="B46" s="2490"/>
      <c r="C46" s="2490"/>
      <c r="D46" s="2490"/>
      <c r="E46" s="2491"/>
      <c r="F46" s="240"/>
    </row>
    <row r="47" spans="1:6" x14ac:dyDescent="0.25">
      <c r="A47" s="322" t="s">
        <v>82</v>
      </c>
      <c r="B47" s="339" t="s">
        <v>83</v>
      </c>
      <c r="C47" s="2348">
        <f>+'ENERO '!C47+FEBRERO!C47+MARZO!C47+ABRIL!C47+MAYO!C47+JUNIO!C47+JULIO!C47+AGOSTO!C47+SEPTIEMBRE!C47+OCTUBRE!C47+NOVIEMBRE!C47+DICIEMBRE!C47</f>
        <v>103</v>
      </c>
      <c r="D47" s="2247">
        <f>+[1]BS17A!$U39</f>
        <v>1680</v>
      </c>
      <c r="E47" s="2348">
        <f>+'ENERO '!E47+FEBRERO!E47+MARZO!E47+ABRIL!E47+MAYO!E47+JUNIO!E47+JULIO!E47+AGOSTO!E47+SEPTIEMBRE!E47+OCTUBRE!E47+NOVIEMBRE!E47+DICIEMBRE!E47</f>
        <v>172240</v>
      </c>
      <c r="F47" s="240"/>
    </row>
    <row r="48" spans="1:6" x14ac:dyDescent="0.25">
      <c r="A48" s="323" t="s">
        <v>84</v>
      </c>
      <c r="B48" s="319" t="s">
        <v>85</v>
      </c>
      <c r="C48" s="2348">
        <f>+'ENERO '!C48+FEBRERO!C48+MARZO!C48+ABRIL!C48+MAYO!C48+JUNIO!C48+JULIO!C48+AGOSTO!C48+SEPTIEMBRE!C48+OCTUBRE!C48+NOVIEMBRE!C48+DICIEMBRE!C48</f>
        <v>122</v>
      </c>
      <c r="D48" s="2242">
        <f>+[1]BS17A!$U40</f>
        <v>1680</v>
      </c>
      <c r="E48" s="2348">
        <f>+'ENERO '!E48+FEBRERO!E48+MARZO!E48+ABRIL!E48+MAYO!E48+JUNIO!E48+JULIO!E48+AGOSTO!E48+SEPTIEMBRE!E48+OCTUBRE!E48+NOVIEMBRE!E48+DICIEMBRE!E48</f>
        <v>204210</v>
      </c>
      <c r="F48" s="240"/>
    </row>
    <row r="49" spans="1:7" x14ac:dyDescent="0.25">
      <c r="A49" s="324" t="s">
        <v>86</v>
      </c>
      <c r="B49" s="320" t="s">
        <v>87</v>
      </c>
      <c r="C49" s="2348">
        <f>+'ENERO '!C49+FEBRERO!C49+MARZO!C49+ABRIL!C49+MAYO!C49+JUNIO!C49+JULIO!C49+AGOSTO!C49+SEPTIEMBRE!C49+OCTUBRE!C49+NOVIEMBRE!C49+DICIEMBRE!C49</f>
        <v>0</v>
      </c>
      <c r="D49" s="2249">
        <f>+[1]BS17A!$U41</f>
        <v>970</v>
      </c>
      <c r="E49" s="2348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47"/>
      <c r="B50" s="316" t="s">
        <v>88</v>
      </c>
      <c r="C50" s="2348">
        <f>+'ENERO '!C50+FEBRERO!C50+MARZO!C50+ABRIL!C50+MAYO!C50+JUNIO!C50+JULIO!C50+AGOSTO!C50+SEPTIEMBRE!C50+OCTUBRE!C50+NOVIEMBRE!C50+DICIEMBRE!C50</f>
        <v>80635</v>
      </c>
      <c r="D50" s="248"/>
      <c r="E50" s="2348">
        <f>+'ENERO '!E50+FEBRERO!E50+MARZO!E50+ABRIL!E50+MAYO!E50+JUNIO!E50+JULIO!E50+AGOSTO!E50+SEPTIEMBRE!E50+OCTUBRE!E50+NOVIEMBRE!E50+DICIEMBRE!E50</f>
        <v>586697860</v>
      </c>
      <c r="F50" s="240"/>
      <c r="G50" s="233"/>
    </row>
    <row r="51" spans="1:7" x14ac:dyDescent="0.25">
      <c r="A51" s="249"/>
      <c r="B51" s="249"/>
      <c r="C51" s="249"/>
      <c r="D51" s="250"/>
      <c r="E51" s="251"/>
      <c r="F51" s="240"/>
      <c r="G51" s="233"/>
    </row>
    <row r="52" spans="1:7" x14ac:dyDescent="0.25">
      <c r="A52" s="240"/>
      <c r="B52" s="240"/>
      <c r="C52" s="240"/>
      <c r="D52" s="240"/>
      <c r="E52" s="240"/>
      <c r="F52" s="252"/>
      <c r="G52" s="253"/>
    </row>
    <row r="53" spans="1:7" x14ac:dyDescent="0.25">
      <c r="A53" s="2489" t="s">
        <v>89</v>
      </c>
      <c r="B53" s="2490"/>
      <c r="C53" s="2490"/>
      <c r="D53" s="2490"/>
      <c r="E53" s="2491"/>
      <c r="F53" s="252"/>
      <c r="G53" s="253"/>
    </row>
    <row r="54" spans="1:7" ht="38.25" x14ac:dyDescent="0.25">
      <c r="A54" s="242" t="s">
        <v>14</v>
      </c>
      <c r="B54" s="242" t="s">
        <v>90</v>
      </c>
      <c r="C54" s="243" t="s">
        <v>16</v>
      </c>
      <c r="D54" s="268"/>
      <c r="E54" s="244" t="s">
        <v>18</v>
      </c>
      <c r="F54" s="240"/>
      <c r="G54" s="233"/>
    </row>
    <row r="55" spans="1:7" x14ac:dyDescent="0.25">
      <c r="A55" s="303" t="s">
        <v>91</v>
      </c>
      <c r="B55" s="362" t="s">
        <v>92</v>
      </c>
      <c r="C55" s="2348">
        <f>+'ENERO '!C55+FEBRERO!C55+MARZO!C55+ABRIL!C55+MAYO!C55+JUNIO!C55+JULIO!C55+AGOSTO!C55+SEPTIEMBRE!C55+OCTUBRE!C55+NOVIEMBRE!C55+DICIEMBRE!C55</f>
        <v>290200</v>
      </c>
      <c r="D55" s="255"/>
      <c r="E55" s="2348">
        <f>+'ENERO '!E55+FEBRERO!E55+MARZO!E55+ABRIL!E55+MAYO!E55+JUNIO!E55+JULIO!E55+AGOSTO!E55+SEPTIEMBRE!E55+OCTUBRE!E55+NOVIEMBRE!E55+DICIEMBRE!E55</f>
        <v>388179510</v>
      </c>
      <c r="F55" s="240"/>
      <c r="G55" s="233"/>
    </row>
    <row r="56" spans="1:7" x14ac:dyDescent="0.25">
      <c r="A56" s="360" t="s">
        <v>93</v>
      </c>
      <c r="B56" s="331" t="s">
        <v>94</v>
      </c>
      <c r="C56" s="2348">
        <f>+'ENERO '!C56+FEBRERO!C56+MARZO!C56+ABRIL!C56+MAYO!C56+JUNIO!C56+JULIO!C56+AGOSTO!C56+SEPTIEMBRE!C56+OCTUBRE!C56+NOVIEMBRE!C56+DICIEMBRE!C56</f>
        <v>108739</v>
      </c>
      <c r="D56" s="256"/>
      <c r="E56" s="2348">
        <f>+'ENERO '!E56+FEBRERO!E56+MARZO!E56+ABRIL!E56+MAYO!E56+JUNIO!E56+JULIO!E56+AGOSTO!E56+SEPTIEMBRE!E56+OCTUBRE!E56+NOVIEMBRE!E56+DICIEMBRE!E56</f>
        <v>112398770</v>
      </c>
      <c r="F56" s="240"/>
      <c r="G56" s="233"/>
    </row>
    <row r="57" spans="1:7" x14ac:dyDescent="0.25">
      <c r="A57" s="323" t="s">
        <v>95</v>
      </c>
      <c r="B57" s="318" t="s">
        <v>96</v>
      </c>
      <c r="C57" s="2348">
        <f>+'ENERO '!C57+FEBRERO!C57+MARZO!C57+ABRIL!C57+MAYO!C57+JUNIO!C57+JULIO!C57+AGOSTO!C57+SEPTIEMBRE!C57+OCTUBRE!C57+NOVIEMBRE!C57+DICIEMBRE!C57</f>
        <v>130523</v>
      </c>
      <c r="D57" s="258"/>
      <c r="E57" s="2348">
        <f>+'ENERO '!E57+FEBRERO!E57+MARZO!E57+ABRIL!E57+MAYO!E57+JUNIO!E57+JULIO!E57+AGOSTO!E57+SEPTIEMBRE!E57+OCTUBRE!E57+NOVIEMBRE!E57+DICIEMBRE!E57</f>
        <v>150149690</v>
      </c>
      <c r="F57" s="240"/>
      <c r="G57" s="233"/>
    </row>
    <row r="58" spans="1:7" x14ac:dyDescent="0.25">
      <c r="A58" s="323" t="s">
        <v>97</v>
      </c>
      <c r="B58" s="318" t="s">
        <v>98</v>
      </c>
      <c r="C58" s="2348">
        <f>+'ENERO '!C58+FEBRERO!C58+MARZO!C58+ABRIL!C58+MAYO!C58+JUNIO!C58+JULIO!C58+AGOSTO!C58+SEPTIEMBRE!C58+OCTUBRE!C58+NOVIEMBRE!C58+DICIEMBRE!C58</f>
        <v>5994</v>
      </c>
      <c r="D58" s="258"/>
      <c r="E58" s="2348">
        <f>+'ENERO '!E58+FEBRERO!E58+MARZO!E58+ABRIL!E58+MAYO!E58+JUNIO!E58+JULIO!E58+AGOSTO!E58+SEPTIEMBRE!E58+OCTUBRE!E58+NOVIEMBRE!E58+DICIEMBRE!E58</f>
        <v>20040740</v>
      </c>
      <c r="F58" s="240"/>
      <c r="G58" s="233"/>
    </row>
    <row r="59" spans="1:7" x14ac:dyDescent="0.25">
      <c r="A59" s="323" t="s">
        <v>99</v>
      </c>
      <c r="B59" s="318" t="s">
        <v>100</v>
      </c>
      <c r="C59" s="2348">
        <f>+'ENERO '!C59+FEBRERO!C59+MARZO!C59+ABRIL!C59+MAYO!C59+JUNIO!C59+JULIO!C59+AGOSTO!C59+SEPTIEMBRE!C59+OCTUBRE!C59+NOVIEMBRE!C59+DICIEMBRE!C59</f>
        <v>0</v>
      </c>
      <c r="D59" s="258"/>
      <c r="E59" s="2348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55" t="s">
        <v>101</v>
      </c>
      <c r="B60" s="338" t="s">
        <v>102</v>
      </c>
      <c r="C60" s="2348">
        <f>+'ENERO '!C60+FEBRERO!C60+MARZO!C60+ABRIL!C60+MAYO!C60+JUNIO!C60+JULIO!C60+AGOSTO!C60+SEPTIEMBRE!C60+OCTUBRE!C60+NOVIEMBRE!C60+DICIEMBRE!C60</f>
        <v>6433</v>
      </c>
      <c r="D60" s="259"/>
      <c r="E60" s="2348">
        <f>+'ENERO '!E60+FEBRERO!E60+MARZO!E60+ABRIL!E60+MAYO!E60+JUNIO!E60+JULIO!E60+AGOSTO!E60+SEPTIEMBRE!E60+OCTUBRE!E60+NOVIEMBRE!E60+DICIEMBRE!E60</f>
        <v>28966260</v>
      </c>
      <c r="F60" s="240"/>
      <c r="G60" s="233"/>
    </row>
    <row r="61" spans="1:7" x14ac:dyDescent="0.25">
      <c r="A61" s="322" t="s">
        <v>103</v>
      </c>
      <c r="B61" s="363" t="s">
        <v>104</v>
      </c>
      <c r="C61" s="2348">
        <f>+'ENERO '!C61+FEBRERO!C61+MARZO!C61+ABRIL!C61+MAYO!C61+JUNIO!C61+JULIO!C61+AGOSTO!C61+SEPTIEMBRE!C61+OCTUBRE!C61+NOVIEMBRE!C61+DICIEMBRE!C61</f>
        <v>24983</v>
      </c>
      <c r="D61" s="260"/>
      <c r="E61" s="2348">
        <f>+'ENERO '!E61+FEBRERO!E61+MARZO!E61+ABRIL!E61+MAYO!E61+JUNIO!E61+JULIO!E61+AGOSTO!E61+SEPTIEMBRE!E61+OCTUBRE!E61+NOVIEMBRE!E61+DICIEMBRE!E61</f>
        <v>60624860</v>
      </c>
      <c r="F61" s="240"/>
      <c r="G61" s="233"/>
    </row>
    <row r="62" spans="1:7" x14ac:dyDescent="0.25">
      <c r="A62" s="366"/>
      <c r="B62" s="339" t="s">
        <v>105</v>
      </c>
      <c r="C62" s="2348">
        <f>+'ENERO '!C62+FEBRERO!C62+MARZO!C62+ABRIL!C62+MAYO!C62+JUNIO!C62+JULIO!C62+AGOSTO!C62+SEPTIEMBRE!C62+OCTUBRE!C62+NOVIEMBRE!C62+DICIEMBRE!C62</f>
        <v>21215</v>
      </c>
      <c r="D62" s="261"/>
      <c r="E62" s="2348">
        <f>+'ENERO '!E62+FEBRERO!E62+MARZO!E62+ABRIL!E62+MAYO!E62+JUNIO!E62+JULIO!E62+AGOSTO!E62+SEPTIEMBRE!E62+OCTUBRE!E62+NOVIEMBRE!E62+DICIEMBRE!E62</f>
        <v>46470690</v>
      </c>
      <c r="F62" s="240"/>
      <c r="G62" s="233"/>
    </row>
    <row r="63" spans="1:7" x14ac:dyDescent="0.25">
      <c r="A63" s="366"/>
      <c r="B63" s="318" t="s">
        <v>106</v>
      </c>
      <c r="C63" s="2348">
        <f>+'ENERO '!C63+FEBRERO!C63+MARZO!C63+ABRIL!C63+MAYO!C63+JUNIO!C63+JULIO!C63+AGOSTO!C63+SEPTIEMBRE!C63+OCTUBRE!C63+NOVIEMBRE!C63+DICIEMBRE!C63</f>
        <v>404</v>
      </c>
      <c r="D63" s="258"/>
      <c r="E63" s="2348">
        <f>+'ENERO '!E63+FEBRERO!E63+MARZO!E63+ABRIL!E63+MAYO!E63+JUNIO!E63+JULIO!E63+AGOSTO!E63+SEPTIEMBRE!E63+OCTUBRE!E63+NOVIEMBRE!E63+DICIEMBRE!E63</f>
        <v>995290</v>
      </c>
      <c r="F63" s="240"/>
      <c r="G63" s="233"/>
    </row>
    <row r="64" spans="1:7" x14ac:dyDescent="0.25">
      <c r="A64" s="367"/>
      <c r="B64" s="320" t="s">
        <v>107</v>
      </c>
      <c r="C64" s="2348">
        <f>+'ENERO '!C64+FEBRERO!C64+MARZO!C64+ABRIL!C64+MAYO!C64+JUNIO!C64+JULIO!C64+AGOSTO!C64+SEPTIEMBRE!C64+OCTUBRE!C64+NOVIEMBRE!C64+DICIEMBRE!C64</f>
        <v>3364</v>
      </c>
      <c r="D64" s="262"/>
      <c r="E64" s="2348">
        <f>+'ENERO '!E64+FEBRERO!E64+MARZO!E64+ABRIL!E64+MAYO!E64+JUNIO!E64+JULIO!E64+AGOSTO!E64+SEPTIEMBRE!E64+OCTUBRE!E64+NOVIEMBRE!E64+DICIEMBRE!E64</f>
        <v>13158880</v>
      </c>
      <c r="F64" s="240"/>
      <c r="G64" s="233"/>
    </row>
    <row r="65" spans="1:7" x14ac:dyDescent="0.25">
      <c r="A65" s="360" t="s">
        <v>108</v>
      </c>
      <c r="B65" s="359" t="s">
        <v>109</v>
      </c>
      <c r="C65" s="2348">
        <f>+'ENERO '!C65+FEBRERO!C65+MARZO!C65+ABRIL!C65+MAYO!C65+JUNIO!C65+JULIO!C65+AGOSTO!C65+SEPTIEMBRE!C65+OCTUBRE!C65+NOVIEMBRE!C65+DICIEMBRE!C65</f>
        <v>0</v>
      </c>
      <c r="D65" s="256"/>
      <c r="E65" s="2348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23" t="s">
        <v>110</v>
      </c>
      <c r="B66" s="318" t="s">
        <v>111</v>
      </c>
      <c r="C66" s="2348">
        <f>+'ENERO '!C66+FEBRERO!C66+MARZO!C66+ABRIL!C66+MAYO!C66+JUNIO!C66+JULIO!C66+AGOSTO!C66+SEPTIEMBRE!C66+OCTUBRE!C66+NOVIEMBRE!C66+DICIEMBRE!C66</f>
        <v>372</v>
      </c>
      <c r="D66" s="258"/>
      <c r="E66" s="2348">
        <f>+'ENERO '!E66+FEBRERO!E66+MARZO!E66+ABRIL!E66+MAYO!E66+JUNIO!E66+JULIO!E66+AGOSTO!E66+SEPTIEMBRE!E66+OCTUBRE!E66+NOVIEMBRE!E66+DICIEMBRE!E66</f>
        <v>654070</v>
      </c>
      <c r="F66" s="240"/>
      <c r="G66" s="233"/>
    </row>
    <row r="67" spans="1:7" x14ac:dyDescent="0.25">
      <c r="A67" s="355" t="s">
        <v>112</v>
      </c>
      <c r="B67" s="338" t="s">
        <v>113</v>
      </c>
      <c r="C67" s="2348">
        <f>+'ENERO '!C67+FEBRERO!C67+MARZO!C67+ABRIL!C67+MAYO!C67+JUNIO!C67+JULIO!C67+AGOSTO!C67+SEPTIEMBRE!C67+OCTUBRE!C67+NOVIEMBRE!C67+DICIEMBRE!C67</f>
        <v>13156</v>
      </c>
      <c r="D67" s="259"/>
      <c r="E67" s="2348">
        <f>+'ENERO '!E67+FEBRERO!E67+MARZO!E67+ABRIL!E67+MAYO!E67+JUNIO!E67+JULIO!E67+AGOSTO!E67+SEPTIEMBRE!E67+OCTUBRE!E67+NOVIEMBRE!E67+DICIEMBRE!E67</f>
        <v>15345120</v>
      </c>
      <c r="F67" s="240"/>
      <c r="G67" s="233"/>
    </row>
    <row r="68" spans="1:7" x14ac:dyDescent="0.25">
      <c r="A68" s="368" t="s">
        <v>114</v>
      </c>
      <c r="B68" s="358" t="s">
        <v>115</v>
      </c>
      <c r="C68" s="2348">
        <f>+'ENERO '!C68+FEBRERO!C68+MARZO!C68+ABRIL!C68+MAYO!C68+JUNIO!C68+JULIO!C68+AGOSTO!C68+SEPTIEMBRE!C68+OCTUBRE!C68+NOVIEMBRE!C68+DICIEMBRE!C68</f>
        <v>17839</v>
      </c>
      <c r="D68" s="263"/>
      <c r="E68" s="2348">
        <f>+'ENERO '!E68+FEBRERO!E68+MARZO!E68+ABRIL!E68+MAYO!E68+JUNIO!E68+JULIO!E68+AGOSTO!E68+SEPTIEMBRE!E68+OCTUBRE!E68+NOVIEMBRE!E68+DICIEMBRE!E68</f>
        <v>261867340</v>
      </c>
      <c r="F68" s="240"/>
      <c r="G68" s="233"/>
    </row>
    <row r="69" spans="1:7" x14ac:dyDescent="0.25">
      <c r="A69" s="323" t="s">
        <v>116</v>
      </c>
      <c r="B69" s="318" t="s">
        <v>117</v>
      </c>
      <c r="C69" s="2348">
        <f>+'ENERO '!C69+FEBRERO!C69+MARZO!C69+ABRIL!C69+MAYO!C69+JUNIO!C69+JULIO!C69+AGOSTO!C69+SEPTIEMBRE!C69+OCTUBRE!C69+NOVIEMBRE!C69+DICIEMBRE!C69</f>
        <v>11154</v>
      </c>
      <c r="D69" s="258"/>
      <c r="E69" s="2348">
        <f>+'ENERO '!E69+FEBRERO!E69+MARZO!E69+ABRIL!E69+MAYO!E69+JUNIO!E69+JULIO!E69+AGOSTO!E69+SEPTIEMBRE!E69+OCTUBRE!E69+NOVIEMBRE!E69+DICIEMBRE!E69</f>
        <v>85799070</v>
      </c>
      <c r="F69" s="240"/>
      <c r="G69" s="233"/>
    </row>
    <row r="70" spans="1:7" x14ac:dyDescent="0.25">
      <c r="A70" s="323" t="s">
        <v>118</v>
      </c>
      <c r="B70" s="318" t="s">
        <v>119</v>
      </c>
      <c r="C70" s="2348">
        <f>+'ENERO '!C70+FEBRERO!C70+MARZO!C70+ABRIL!C70+MAYO!C70+JUNIO!C70+JULIO!C70+AGOSTO!C70+SEPTIEMBRE!C70+OCTUBRE!C70+NOVIEMBRE!C70+DICIEMBRE!C70</f>
        <v>8</v>
      </c>
      <c r="D70" s="258"/>
      <c r="E70" s="2348">
        <f>+'ENERO '!E70+FEBRERO!E70+MARZO!E70+ABRIL!E70+MAYO!E70+JUNIO!E70+JULIO!E70+AGOSTO!E70+SEPTIEMBRE!E70+OCTUBRE!E70+NOVIEMBRE!E70+DICIEMBRE!E70</f>
        <v>153440</v>
      </c>
      <c r="F70" s="240"/>
      <c r="G70" s="233"/>
    </row>
    <row r="71" spans="1:7" x14ac:dyDescent="0.25">
      <c r="A71" s="323" t="s">
        <v>120</v>
      </c>
      <c r="B71" s="318" t="s">
        <v>121</v>
      </c>
      <c r="C71" s="2348">
        <f>+'ENERO '!C71+FEBRERO!C71+MARZO!C71+ABRIL!C71+MAYO!C71+JUNIO!C71+JULIO!C71+AGOSTO!C71+SEPTIEMBRE!C71+OCTUBRE!C71+NOVIEMBRE!C71+DICIEMBRE!C71</f>
        <v>2507</v>
      </c>
      <c r="D71" s="258"/>
      <c r="E71" s="2348">
        <f>+'ENERO '!E71+FEBRERO!E71+MARZO!E71+ABRIL!E71+MAYO!E71+JUNIO!E71+JULIO!E71+AGOSTO!E71+SEPTIEMBRE!E71+OCTUBRE!E71+NOVIEMBRE!E71+DICIEMBRE!E71</f>
        <v>123916450</v>
      </c>
      <c r="F71" s="240"/>
      <c r="G71" s="233"/>
    </row>
    <row r="72" spans="1:7" x14ac:dyDescent="0.25">
      <c r="A72" s="323" t="s">
        <v>122</v>
      </c>
      <c r="B72" s="318" t="s">
        <v>123</v>
      </c>
      <c r="C72" s="2348">
        <f>+'ENERO '!C72+FEBRERO!C72+MARZO!C72+ABRIL!C72+MAYO!C72+JUNIO!C72+JULIO!C72+AGOSTO!C72+SEPTIEMBRE!C72+OCTUBRE!C72+NOVIEMBRE!C72+DICIEMBRE!C72</f>
        <v>3207</v>
      </c>
      <c r="D72" s="258"/>
      <c r="E72" s="2348">
        <f>+'ENERO '!E72+FEBRERO!E72+MARZO!E72+ABRIL!E72+MAYO!E72+JUNIO!E72+JULIO!E72+AGOSTO!E72+SEPTIEMBRE!E72+OCTUBRE!E72+NOVIEMBRE!E72+DICIEMBRE!E72</f>
        <v>47271680</v>
      </c>
      <c r="F72" s="240"/>
      <c r="G72" s="233"/>
    </row>
    <row r="73" spans="1:7" x14ac:dyDescent="0.25">
      <c r="A73" s="369"/>
      <c r="B73" s="318" t="s">
        <v>124</v>
      </c>
      <c r="C73" s="2348">
        <f>+'ENERO '!C73+FEBRERO!C73+MARZO!C73+ABRIL!C73+MAYO!C73+JUNIO!C73+JULIO!C73+AGOSTO!C73+SEPTIEMBRE!C73+OCTUBRE!C73+NOVIEMBRE!C73+DICIEMBRE!C73</f>
        <v>963</v>
      </c>
      <c r="D73" s="258"/>
      <c r="E73" s="2348">
        <f>+'ENERO '!E73+FEBRERO!E73+MARZO!E73+ABRIL!E73+MAYO!E73+JUNIO!E73+JULIO!E73+AGOSTO!E73+SEPTIEMBRE!E73+OCTUBRE!E73+NOVIEMBRE!E73+DICIEMBRE!E73</f>
        <v>4726700</v>
      </c>
      <c r="F73" s="240"/>
      <c r="G73" s="233"/>
    </row>
    <row r="74" spans="1:7" x14ac:dyDescent="0.25">
      <c r="A74" s="370" t="s">
        <v>125</v>
      </c>
      <c r="B74" s="364" t="s">
        <v>126</v>
      </c>
      <c r="C74" s="2348">
        <f>+'ENERO '!C74+FEBRERO!C74+MARZO!C74+ABRIL!C74+MAYO!C74+JUNIO!C74+JULIO!C74+AGOSTO!C74+SEPTIEMBRE!C74+OCTUBRE!C74+NOVIEMBRE!C74+DICIEMBRE!C74</f>
        <v>0</v>
      </c>
      <c r="D74" s="301"/>
      <c r="E74" s="2348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71" t="s">
        <v>127</v>
      </c>
      <c r="B75" s="365" t="s">
        <v>128</v>
      </c>
      <c r="C75" s="2348">
        <f>+'ENERO '!C75+FEBRERO!C75+MARZO!C75+ABRIL!C75+MAYO!C75+JUNIO!C75+JULIO!C75+AGOSTO!C75+SEPTIEMBRE!C75+OCTUBRE!C75+NOVIEMBRE!C75+DICIEMBRE!C75</f>
        <v>0</v>
      </c>
      <c r="D75" s="264"/>
      <c r="E75" s="2348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25"/>
      <c r="B76" s="321" t="s">
        <v>129</v>
      </c>
      <c r="C76" s="2348">
        <f>+'ENERO '!C76+FEBRERO!C76+MARZO!C76+ABRIL!C76+MAYO!C76+JUNIO!C76+JULIO!C76+AGOSTO!C76+SEPTIEMBRE!C76+OCTUBRE!C76+NOVIEMBRE!C76+DICIEMBRE!C76</f>
        <v>308039</v>
      </c>
      <c r="D76" s="255"/>
      <c r="E76" s="2348">
        <f>+'ENERO '!E76+FEBRERO!E76+MARZO!E76+ABRIL!E76+MAYO!E76+JUNIO!E76+JULIO!E76+AGOSTO!E76+SEPTIEMBRE!E76+OCTUBRE!E76+NOVIEMBRE!E76+DICIEMBRE!E76</f>
        <v>650046850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2"/>
      <c r="G77" s="253"/>
    </row>
    <row r="78" spans="1:7" x14ac:dyDescent="0.25">
      <c r="A78" s="240"/>
      <c r="B78" s="240"/>
      <c r="C78" s="240"/>
      <c r="D78" s="240"/>
      <c r="E78" s="240"/>
      <c r="F78" s="252"/>
      <c r="G78" s="253"/>
    </row>
    <row r="79" spans="1:7" x14ac:dyDescent="0.25">
      <c r="A79" s="2481" t="s">
        <v>130</v>
      </c>
      <c r="B79" s="2482"/>
      <c r="C79" s="2482"/>
      <c r="D79" s="2482"/>
      <c r="E79" s="2483"/>
      <c r="F79" s="252"/>
      <c r="G79" s="253"/>
    </row>
    <row r="80" spans="1:7" ht="38.25" x14ac:dyDescent="0.25">
      <c r="A80" s="242" t="s">
        <v>14</v>
      </c>
      <c r="B80" s="302" t="s">
        <v>15</v>
      </c>
      <c r="C80" s="266" t="s">
        <v>16</v>
      </c>
      <c r="D80" s="268"/>
      <c r="E80" s="269" t="s">
        <v>18</v>
      </c>
      <c r="F80" s="252"/>
      <c r="G80" s="253"/>
    </row>
    <row r="81" spans="1:6" x14ac:dyDescent="0.25">
      <c r="A81" s="361" t="s">
        <v>131</v>
      </c>
      <c r="B81" s="331" t="s">
        <v>132</v>
      </c>
      <c r="C81" s="2348">
        <f>+'ENERO '!C81+FEBRERO!C81+MARZO!C81+ABRIL!C81+MAYO!C81+JUNIO!C81+JULIO!C81+AGOSTO!C81+SEPTIEMBRE!C81+OCTUBRE!C81+NOVIEMBRE!C81+DICIEMBRE!C81</f>
        <v>0</v>
      </c>
      <c r="D81" s="256"/>
      <c r="E81" s="2348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45">
        <v>2001</v>
      </c>
      <c r="B82" s="318" t="s">
        <v>133</v>
      </c>
      <c r="C82" s="2348">
        <f>+'ENERO '!C82+FEBRERO!C82+MARZO!C82+ABRIL!C82+MAYO!C82+JUNIO!C82+JULIO!C82+AGOSTO!C82+SEPTIEMBRE!C82+OCTUBRE!C82+NOVIEMBRE!C82+DICIEMBRE!C82</f>
        <v>6066</v>
      </c>
      <c r="D82" s="258"/>
      <c r="E82" s="2348">
        <f>+'ENERO '!E82+FEBRERO!E82+MARZO!E82+ABRIL!E82+MAYO!E82+JUNIO!E82+JULIO!E82+AGOSTO!E82+SEPTIEMBRE!E82+OCTUBRE!E82+NOVIEMBRE!E82+DICIEMBRE!E82</f>
        <v>49744990</v>
      </c>
      <c r="F82" s="240"/>
    </row>
    <row r="83" spans="1:6" x14ac:dyDescent="0.25">
      <c r="A83" s="355" t="s">
        <v>134</v>
      </c>
      <c r="B83" s="338" t="s">
        <v>135</v>
      </c>
      <c r="C83" s="2348">
        <f>+'ENERO '!C83+FEBRERO!C83+MARZO!C83+ABRIL!C83+MAYO!C83+JUNIO!C83+JULIO!C83+AGOSTO!C83+SEPTIEMBRE!C83+OCTUBRE!C83+NOVIEMBRE!C83+DICIEMBRE!C83</f>
        <v>170</v>
      </c>
      <c r="D83" s="259"/>
      <c r="E83" s="2348">
        <f>+'ENERO '!E83+FEBRERO!E83+MARZO!E83+ABRIL!E83+MAYO!E83+JUNIO!E83+JULIO!E83+AGOSTO!E83+SEPTIEMBRE!E83+OCTUBRE!E83+NOVIEMBRE!E83+DICIEMBRE!E83</f>
        <v>10147350</v>
      </c>
      <c r="F83" s="240"/>
    </row>
    <row r="84" spans="1:6" x14ac:dyDescent="0.25">
      <c r="A84" s="325"/>
      <c r="B84" s="321" t="s">
        <v>136</v>
      </c>
      <c r="C84" s="2348">
        <f>+'ENERO '!C84+FEBRERO!C84+MARZO!C84+ABRIL!C84+MAYO!C84+JUNIO!C84+JULIO!C84+AGOSTO!C84+SEPTIEMBRE!C84+OCTUBRE!C84+NOVIEMBRE!C84+DICIEMBRE!C84</f>
        <v>6236</v>
      </c>
      <c r="D84" s="255"/>
      <c r="E84" s="2348">
        <f>+'ENERO '!E84+FEBRERO!E84+MARZO!E84+ABRIL!E84+MAYO!E84+JUNIO!E84+JULIO!E84+AGOSTO!E84+SEPTIEMBRE!E84+OCTUBRE!E84+NOVIEMBRE!E84+DICIEMBRE!E84</f>
        <v>59892340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302" t="s">
        <v>138</v>
      </c>
      <c r="D89" s="305" t="s">
        <v>139</v>
      </c>
      <c r="E89" s="267" t="s">
        <v>140</v>
      </c>
      <c r="F89" s="244" t="s">
        <v>18</v>
      </c>
    </row>
    <row r="90" spans="1:6" x14ac:dyDescent="0.25">
      <c r="A90" s="322" t="s">
        <v>141</v>
      </c>
      <c r="B90" s="317" t="s">
        <v>142</v>
      </c>
      <c r="C90" s="2348">
        <f>+'ENERO '!C90+FEBRERO!C90+MARZO!C90+ABRIL!C90+MAYO!C90+JUNIO!C90+JULIO!C90+AGOSTO!C90+SEPTIEMBRE!C90+OCTUBRE!C90+NOVIEMBRE!C90+DICIEMBRE!C90</f>
        <v>18</v>
      </c>
      <c r="D90" s="2348">
        <f>+'ENERO '!D90+FEBRERO!D90+MARZO!D90+ABRIL!D90+MAYO!D90+JUNIO!D90+JULIO!D90+AGOSTO!D90+SEPTIEMBRE!D90+OCTUBRE!D90+NOVIEMBRE!D90+DICIEMBRE!D90</f>
        <v>0</v>
      </c>
      <c r="E90" s="2348">
        <f>+'ENERO '!E90+FEBRERO!E90+MARZO!E90+ABRIL!E90+MAYO!E90+JUNIO!E90+JULIO!E90+AGOSTO!E90+SEPTIEMBRE!E90+OCTUBRE!E90+NOVIEMBRE!E90+DICIEMBRE!E90</f>
        <v>0</v>
      </c>
      <c r="F90" s="2348">
        <f>+'ENERO '!F90+FEBRERO!F90+MARZO!F90+ABRIL!F90+MAYO!F90+JUNIO!F90+JULIO!F90+AGOSTO!F90+SEPTIEMBRE!F90+OCTUBRE!F90+NOVIEMBRE!F90+DICIEMBRE!F90</f>
        <v>3202760</v>
      </c>
    </row>
    <row r="91" spans="1:6" x14ac:dyDescent="0.25">
      <c r="A91" s="323" t="s">
        <v>143</v>
      </c>
      <c r="B91" s="318" t="s">
        <v>144</v>
      </c>
      <c r="C91" s="2348">
        <f>+'ENERO '!C91+FEBRERO!C91+MARZO!C91+ABRIL!C91+MAYO!C91+JUNIO!C91+JULIO!C91+AGOSTO!C91+SEPTIEMBRE!C91+OCTUBRE!C91+NOVIEMBRE!C91+DICIEMBRE!C91</f>
        <v>769</v>
      </c>
      <c r="D91" s="2348">
        <f>+'ENERO '!D91+FEBRERO!D91+MARZO!D91+ABRIL!D91+MAYO!D91+JUNIO!D91+JULIO!D91+AGOSTO!D91+SEPTIEMBRE!D91+OCTUBRE!D91+NOVIEMBRE!D91+DICIEMBRE!D91</f>
        <v>0</v>
      </c>
      <c r="E91" s="2348">
        <f>+'ENERO '!E91+FEBRERO!E91+MARZO!E91+ABRIL!E91+MAYO!E91+JUNIO!E91+JULIO!E91+AGOSTO!E91+SEPTIEMBRE!E91+OCTUBRE!E91+NOVIEMBRE!E91+DICIEMBRE!E91</f>
        <v>0</v>
      </c>
      <c r="F91" s="2348">
        <f>+'ENERO '!F91+FEBRERO!F91+MARZO!F91+ABRIL!F91+MAYO!F91+JUNIO!F91+JULIO!F91+AGOSTO!F91+SEPTIEMBRE!F91+OCTUBRE!F91+NOVIEMBRE!F91+DICIEMBRE!F91</f>
        <v>253829560</v>
      </c>
    </row>
    <row r="92" spans="1:6" x14ac:dyDescent="0.25">
      <c r="A92" s="323" t="s">
        <v>145</v>
      </c>
      <c r="B92" s="318" t="s">
        <v>146</v>
      </c>
      <c r="C92" s="2348">
        <f>+'ENERO '!C92+FEBRERO!C92+MARZO!C92+ABRIL!C92+MAYO!C92+JUNIO!C92+JULIO!C92+AGOSTO!C92+SEPTIEMBRE!C92+OCTUBRE!C92+NOVIEMBRE!C92+DICIEMBRE!C92</f>
        <v>116</v>
      </c>
      <c r="D92" s="2348">
        <f>+'ENERO '!D92+FEBRERO!D92+MARZO!D92+ABRIL!D92+MAYO!D92+JUNIO!D92+JULIO!D92+AGOSTO!D92+SEPTIEMBRE!D92+OCTUBRE!D92+NOVIEMBRE!D92+DICIEMBRE!D92</f>
        <v>12</v>
      </c>
      <c r="E92" s="2348">
        <f>+'ENERO '!E92+FEBRERO!E92+MARZO!E92+ABRIL!E92+MAYO!E92+JUNIO!E92+JULIO!E92+AGOSTO!E92+SEPTIEMBRE!E92+OCTUBRE!E92+NOVIEMBRE!E92+DICIEMBRE!E92</f>
        <v>0</v>
      </c>
      <c r="F92" s="2348">
        <f>+'ENERO '!F92+FEBRERO!F92+MARZO!F92+ABRIL!F92+MAYO!F92+JUNIO!F92+JULIO!F92+AGOSTO!F92+SEPTIEMBRE!F92+OCTUBRE!F92+NOVIEMBRE!F92+DICIEMBRE!F92</f>
        <v>9910640</v>
      </c>
    </row>
    <row r="93" spans="1:6" x14ac:dyDescent="0.25">
      <c r="A93" s="323" t="s">
        <v>147</v>
      </c>
      <c r="B93" s="318" t="s">
        <v>148</v>
      </c>
      <c r="C93" s="2348">
        <f>+'ENERO '!C93+FEBRERO!C93+MARZO!C93+ABRIL!C93+MAYO!C93+JUNIO!C93+JULIO!C93+AGOSTO!C93+SEPTIEMBRE!C93+OCTUBRE!C93+NOVIEMBRE!C93+DICIEMBRE!C93</f>
        <v>29</v>
      </c>
      <c r="D93" s="2348">
        <f>+'ENERO '!D93+FEBRERO!D93+MARZO!D93+ABRIL!D93+MAYO!D93+JUNIO!D93+JULIO!D93+AGOSTO!D93+SEPTIEMBRE!D93+OCTUBRE!D93+NOVIEMBRE!D93+DICIEMBRE!D93</f>
        <v>2</v>
      </c>
      <c r="E93" s="2348">
        <f>+'ENERO '!E93+FEBRERO!E93+MARZO!E93+ABRIL!E93+MAYO!E93+JUNIO!E93+JULIO!E93+AGOSTO!E93+SEPTIEMBRE!E93+OCTUBRE!E93+NOVIEMBRE!E93+DICIEMBRE!E93</f>
        <v>0</v>
      </c>
      <c r="F93" s="2348">
        <f>+'ENERO '!F93+FEBRERO!F93+MARZO!F93+ABRIL!F93+MAYO!F93+JUNIO!F93+JULIO!F93+AGOSTO!F93+SEPTIEMBRE!F93+OCTUBRE!F93+NOVIEMBRE!F93+DICIEMBRE!F93</f>
        <v>3134160</v>
      </c>
    </row>
    <row r="94" spans="1:6" x14ac:dyDescent="0.25">
      <c r="A94" s="323" t="s">
        <v>149</v>
      </c>
      <c r="B94" s="318" t="s">
        <v>150</v>
      </c>
      <c r="C94" s="2348">
        <f>+'ENERO '!C94+FEBRERO!C94+MARZO!C94+ABRIL!C94+MAYO!C94+JUNIO!C94+JULIO!C94+AGOSTO!C94+SEPTIEMBRE!C94+OCTUBRE!C94+NOVIEMBRE!C94+DICIEMBRE!C94</f>
        <v>480</v>
      </c>
      <c r="D94" s="2348">
        <f>+'ENERO '!D94+FEBRERO!D94+MARZO!D94+ABRIL!D94+MAYO!D94+JUNIO!D94+JULIO!D94+AGOSTO!D94+SEPTIEMBRE!D94+OCTUBRE!D94+NOVIEMBRE!D94+DICIEMBRE!D94</f>
        <v>11</v>
      </c>
      <c r="E94" s="2348">
        <f>+'ENERO '!E94+FEBRERO!E94+MARZO!E94+ABRIL!E94+MAYO!E94+JUNIO!E94+JULIO!E94+AGOSTO!E94+SEPTIEMBRE!E94+OCTUBRE!E94+NOVIEMBRE!E94+DICIEMBRE!E94</f>
        <v>0</v>
      </c>
      <c r="F94" s="2348">
        <f>+'ENERO '!F94+FEBRERO!F94+MARZO!F94+ABRIL!F94+MAYO!F94+JUNIO!F94+JULIO!F94+AGOSTO!F94+SEPTIEMBRE!F94+OCTUBRE!F94+NOVIEMBRE!F94+DICIEMBRE!F94</f>
        <v>26488755</v>
      </c>
    </row>
    <row r="95" spans="1:6" x14ac:dyDescent="0.25">
      <c r="A95" s="323" t="s">
        <v>151</v>
      </c>
      <c r="B95" s="318" t="s">
        <v>152</v>
      </c>
      <c r="C95" s="2348">
        <f>+'ENERO '!C95+FEBRERO!C95+MARZO!C95+ABRIL!C95+MAYO!C95+JUNIO!C95+JULIO!C95+AGOSTO!C95+SEPTIEMBRE!C95+OCTUBRE!C95+NOVIEMBRE!C95+DICIEMBRE!C95</f>
        <v>711</v>
      </c>
      <c r="D95" s="2348">
        <f>+'ENERO '!D95+FEBRERO!D95+MARZO!D95+ABRIL!D95+MAYO!D95+JUNIO!D95+JULIO!D95+AGOSTO!D95+SEPTIEMBRE!D95+OCTUBRE!D95+NOVIEMBRE!D95+DICIEMBRE!D95</f>
        <v>8</v>
      </c>
      <c r="E95" s="2348">
        <f>+'ENERO '!E95+FEBRERO!E95+MARZO!E95+ABRIL!E95+MAYO!E95+JUNIO!E95+JULIO!E95+AGOSTO!E95+SEPTIEMBRE!E95+OCTUBRE!E95+NOVIEMBRE!E95+DICIEMBRE!E95</f>
        <v>0</v>
      </c>
      <c r="F95" s="2348">
        <f>+'ENERO '!F95+FEBRERO!F95+MARZO!F95+ABRIL!F95+MAYO!F95+JUNIO!F95+JULIO!F95+AGOSTO!F95+SEPTIEMBRE!F95+OCTUBRE!F95+NOVIEMBRE!F95+DICIEMBRE!F95</f>
        <v>18522405</v>
      </c>
    </row>
    <row r="96" spans="1:6" x14ac:dyDescent="0.25">
      <c r="A96" s="323" t="s">
        <v>153</v>
      </c>
      <c r="B96" s="318" t="s">
        <v>154</v>
      </c>
      <c r="C96" s="2348">
        <f>+'ENERO '!C96+FEBRERO!C96+MARZO!C96+ABRIL!C96+MAYO!C96+JUNIO!C96+JULIO!C96+AGOSTO!C96+SEPTIEMBRE!C96+OCTUBRE!C96+NOVIEMBRE!C96+DICIEMBRE!C96</f>
        <v>12</v>
      </c>
      <c r="D96" s="2348">
        <f>+'ENERO '!D96+FEBRERO!D96+MARZO!D96+ABRIL!D96+MAYO!D96+JUNIO!D96+JULIO!D96+AGOSTO!D96+SEPTIEMBRE!D96+OCTUBRE!D96+NOVIEMBRE!D96+DICIEMBRE!D96</f>
        <v>2</v>
      </c>
      <c r="E96" s="2348">
        <f>+'ENERO '!E96+FEBRERO!E96+MARZO!E96+ABRIL!E96+MAYO!E96+JUNIO!E96+JULIO!E96+AGOSTO!E96+SEPTIEMBRE!E96+OCTUBRE!E96+NOVIEMBRE!E96+DICIEMBRE!E96</f>
        <v>0</v>
      </c>
      <c r="F96" s="2348">
        <f>+'ENERO '!F96+FEBRERO!F96+MARZO!F96+ABRIL!F96+MAYO!F96+JUNIO!F96+JULIO!F96+AGOSTO!F96+SEPTIEMBRE!F96+OCTUBRE!F96+NOVIEMBRE!F96+DICIEMBRE!F96</f>
        <v>2465680</v>
      </c>
    </row>
    <row r="97" spans="1:6" x14ac:dyDescent="0.25">
      <c r="A97" s="323" t="s">
        <v>155</v>
      </c>
      <c r="B97" s="318" t="s">
        <v>156</v>
      </c>
      <c r="C97" s="2348">
        <f>+'ENERO '!C97+FEBRERO!C97+MARZO!C97+ABRIL!C97+MAYO!C97+JUNIO!C97+JULIO!C97+AGOSTO!C97+SEPTIEMBRE!C97+OCTUBRE!C97+NOVIEMBRE!C97+DICIEMBRE!C97</f>
        <v>16</v>
      </c>
      <c r="D97" s="2348">
        <f>+'ENERO '!D97+FEBRERO!D97+MARZO!D97+ABRIL!D97+MAYO!D97+JUNIO!D97+JULIO!D97+AGOSTO!D97+SEPTIEMBRE!D97+OCTUBRE!D97+NOVIEMBRE!D97+DICIEMBRE!D97</f>
        <v>1</v>
      </c>
      <c r="E97" s="2348">
        <f>+'ENERO '!E97+FEBRERO!E97+MARZO!E97+ABRIL!E97+MAYO!E97+JUNIO!E97+JULIO!E97+AGOSTO!E97+SEPTIEMBRE!E97+OCTUBRE!E97+NOVIEMBRE!E97+DICIEMBRE!E97</f>
        <v>0</v>
      </c>
      <c r="F97" s="2348">
        <f>+'ENERO '!F97+FEBRERO!F97+MARZO!F97+ABRIL!F97+MAYO!F97+JUNIO!F97+JULIO!F97+AGOSTO!F97+SEPTIEMBRE!F97+OCTUBRE!F97+NOVIEMBRE!F97+DICIEMBRE!F97</f>
        <v>976190</v>
      </c>
    </row>
    <row r="98" spans="1:6" x14ac:dyDescent="0.25">
      <c r="A98" s="323" t="s">
        <v>157</v>
      </c>
      <c r="B98" s="318" t="s">
        <v>158</v>
      </c>
      <c r="C98" s="2348">
        <f>+'ENERO '!C98+FEBRERO!C98+MARZO!C98+ABRIL!C98+MAYO!C98+JUNIO!C98+JULIO!C98+AGOSTO!C98+SEPTIEMBRE!C98+OCTUBRE!C98+NOVIEMBRE!C98+DICIEMBRE!C98</f>
        <v>762</v>
      </c>
      <c r="D98" s="2348">
        <f>+'ENERO '!D98+FEBRERO!D98+MARZO!D98+ABRIL!D98+MAYO!D98+JUNIO!D98+JULIO!D98+AGOSTO!D98+SEPTIEMBRE!D98+OCTUBRE!D98+NOVIEMBRE!D98+DICIEMBRE!D98</f>
        <v>107</v>
      </c>
      <c r="E98" s="2348">
        <f>+'ENERO '!E98+FEBRERO!E98+MARZO!E98+ABRIL!E98+MAYO!E98+JUNIO!E98+JULIO!E98+AGOSTO!E98+SEPTIEMBRE!E98+OCTUBRE!E98+NOVIEMBRE!E98+DICIEMBRE!E98</f>
        <v>0</v>
      </c>
      <c r="F98" s="2348">
        <f>+'ENERO '!F98+FEBRERO!F98+MARZO!F98+ABRIL!F98+MAYO!F98+JUNIO!F98+JULIO!F98+AGOSTO!F98+SEPTIEMBRE!F98+OCTUBRE!F98+NOVIEMBRE!F98+DICIEMBRE!F98</f>
        <v>192586850</v>
      </c>
    </row>
    <row r="99" spans="1:6" x14ac:dyDescent="0.25">
      <c r="A99" s="323" t="s">
        <v>159</v>
      </c>
      <c r="B99" s="318" t="s">
        <v>160</v>
      </c>
      <c r="C99" s="2348">
        <f>+'ENERO '!C99+FEBRERO!C99+MARZO!C99+ABRIL!C99+MAYO!C99+JUNIO!C99+JULIO!C99+AGOSTO!C99+SEPTIEMBRE!C99+OCTUBRE!C99+NOVIEMBRE!C99+DICIEMBRE!C99</f>
        <v>47</v>
      </c>
      <c r="D99" s="2348">
        <f>+'ENERO '!D99+FEBRERO!D99+MARZO!D99+ABRIL!D99+MAYO!D99+JUNIO!D99+JULIO!D99+AGOSTO!D99+SEPTIEMBRE!D99+OCTUBRE!D99+NOVIEMBRE!D99+DICIEMBRE!D99</f>
        <v>0</v>
      </c>
      <c r="E99" s="2348">
        <f>+'ENERO '!E99+FEBRERO!E99+MARZO!E99+ABRIL!E99+MAYO!E99+JUNIO!E99+JULIO!E99+AGOSTO!E99+SEPTIEMBRE!E99+OCTUBRE!E99+NOVIEMBRE!E99+DICIEMBRE!E99</f>
        <v>0</v>
      </c>
      <c r="F99" s="2348">
        <f>+'ENERO '!F99+FEBRERO!F99+MARZO!F99+ABRIL!F99+MAYO!F99+JUNIO!F99+JULIO!F99+AGOSTO!F99+SEPTIEMBRE!F99+OCTUBRE!F99+NOVIEMBRE!F99+DICIEMBRE!F99</f>
        <v>3758810</v>
      </c>
    </row>
    <row r="100" spans="1:6" x14ac:dyDescent="0.25">
      <c r="A100" s="323" t="s">
        <v>161</v>
      </c>
      <c r="B100" s="318" t="s">
        <v>162</v>
      </c>
      <c r="C100" s="2348">
        <f>+'ENERO '!C100+FEBRERO!C100+MARZO!C100+ABRIL!C100+MAYO!C100+JUNIO!C100+JULIO!C100+AGOSTO!C100+SEPTIEMBRE!C100+OCTUBRE!C100+NOVIEMBRE!C100+DICIEMBRE!C100</f>
        <v>101</v>
      </c>
      <c r="D100" s="2348">
        <f>+'ENERO '!D100+FEBRERO!D100+MARZO!D100+ABRIL!D100+MAYO!D100+JUNIO!D100+JULIO!D100+AGOSTO!D100+SEPTIEMBRE!D100+OCTUBRE!D100+NOVIEMBRE!D100+DICIEMBRE!D100</f>
        <v>11</v>
      </c>
      <c r="E100" s="2348">
        <f>+'ENERO '!E100+FEBRERO!E100+MARZO!E100+ABRIL!E100+MAYO!E100+JUNIO!E100+JULIO!E100+AGOSTO!E100+SEPTIEMBRE!E100+OCTUBRE!E100+NOVIEMBRE!E100+DICIEMBRE!E100</f>
        <v>0</v>
      </c>
      <c r="F100" s="2348">
        <f>+'ENERO '!F100+FEBRERO!F100+MARZO!F100+ABRIL!F100+MAYO!F100+JUNIO!F100+JULIO!F100+AGOSTO!F100+SEPTIEMBRE!F100+OCTUBRE!F100+NOVIEMBRE!F100+DICIEMBRE!F100</f>
        <v>20000930</v>
      </c>
    </row>
    <row r="101" spans="1:6" x14ac:dyDescent="0.25">
      <c r="A101" s="323" t="s">
        <v>163</v>
      </c>
      <c r="B101" s="318" t="s">
        <v>164</v>
      </c>
      <c r="C101" s="2348">
        <f>+'ENERO '!C101+FEBRERO!C101+MARZO!C101+ABRIL!C101+MAYO!C101+JUNIO!C101+JULIO!C101+AGOSTO!C101+SEPTIEMBRE!C101+OCTUBRE!C101+NOVIEMBRE!C101+DICIEMBRE!C101</f>
        <v>45</v>
      </c>
      <c r="D101" s="2348">
        <f>+'ENERO '!D101+FEBRERO!D101+MARZO!D101+ABRIL!D101+MAYO!D101+JUNIO!D101+JULIO!D101+AGOSTO!D101+SEPTIEMBRE!D101+OCTUBRE!D101+NOVIEMBRE!D101+DICIEMBRE!D101</f>
        <v>4</v>
      </c>
      <c r="E101" s="2348">
        <f>+'ENERO '!E101+FEBRERO!E101+MARZO!E101+ABRIL!E101+MAYO!E101+JUNIO!E101+JULIO!E101+AGOSTO!E101+SEPTIEMBRE!E101+OCTUBRE!E101+NOVIEMBRE!E101+DICIEMBRE!E101</f>
        <v>0</v>
      </c>
      <c r="F101" s="2348">
        <f>+'ENERO '!F101+FEBRERO!F101+MARZO!F101+ABRIL!F101+MAYO!F101+JUNIO!F101+JULIO!F101+AGOSTO!F101+SEPTIEMBRE!F101+OCTUBRE!F101+NOVIEMBRE!F101+DICIEMBRE!F101</f>
        <v>9733860</v>
      </c>
    </row>
    <row r="102" spans="1:6" x14ac:dyDescent="0.25">
      <c r="A102" s="355" t="s">
        <v>165</v>
      </c>
      <c r="B102" s="338" t="s">
        <v>166</v>
      </c>
      <c r="C102" s="2348">
        <f>+'ENERO '!C102+FEBRERO!C102+MARZO!C102+ABRIL!C102+MAYO!C102+JUNIO!C102+JULIO!C102+AGOSTO!C102+SEPTIEMBRE!C102+OCTUBRE!C102+NOVIEMBRE!C102+DICIEMBRE!C102</f>
        <v>183</v>
      </c>
      <c r="D102" s="2348">
        <f>+'ENERO '!D102+FEBRERO!D102+MARZO!D102+ABRIL!D102+MAYO!D102+JUNIO!D102+JULIO!D102+AGOSTO!D102+SEPTIEMBRE!D102+OCTUBRE!D102+NOVIEMBRE!D102+DICIEMBRE!D102</f>
        <v>32</v>
      </c>
      <c r="E102" s="2348">
        <f>+'ENERO '!E102+FEBRERO!E102+MARZO!E102+ABRIL!E102+MAYO!E102+JUNIO!E102+JULIO!E102+AGOSTO!E102+SEPTIEMBRE!E102+OCTUBRE!E102+NOVIEMBRE!E102+DICIEMBRE!E102</f>
        <v>0</v>
      </c>
      <c r="F102" s="2348">
        <f>+'ENERO '!F102+FEBRERO!F102+MARZO!F102+ABRIL!F102+MAYO!F102+JUNIO!F102+JULIO!F102+AGOSTO!F102+SEPTIEMBRE!F102+OCTUBRE!F102+NOVIEMBRE!F102+DICIEMBRE!F102</f>
        <v>35379925</v>
      </c>
    </row>
    <row r="103" spans="1:6" x14ac:dyDescent="0.25">
      <c r="A103" s="322" t="s">
        <v>167</v>
      </c>
      <c r="B103" s="317" t="s">
        <v>168</v>
      </c>
      <c r="C103" s="2348">
        <f>+'ENERO '!C103+FEBRERO!C103+MARZO!C103+ABRIL!C103+MAYO!C103+JUNIO!C103+JULIO!C103+AGOSTO!C103+SEPTIEMBRE!C103+OCTUBRE!C103+NOVIEMBRE!C103+DICIEMBRE!C103</f>
        <v>304</v>
      </c>
      <c r="D103" s="2348">
        <f>+'ENERO '!D103+FEBRERO!D103+MARZO!D103+ABRIL!D103+MAYO!D103+JUNIO!D103+JULIO!D103+AGOSTO!D103+SEPTIEMBRE!D103+OCTUBRE!D103+NOVIEMBRE!D103+DICIEMBRE!D103</f>
        <v>4</v>
      </c>
      <c r="E103" s="2348">
        <f>+'ENERO '!E103+FEBRERO!E103+MARZO!E103+ABRIL!E103+MAYO!E103+JUNIO!E103+JULIO!E103+AGOSTO!E103+SEPTIEMBRE!E103+OCTUBRE!E103+NOVIEMBRE!E103+DICIEMBRE!E103</f>
        <v>0</v>
      </c>
      <c r="F103" s="2348">
        <f>+'ENERO '!F103+FEBRERO!F103+MARZO!F103+ABRIL!F103+MAYO!F103+JUNIO!F103+JULIO!F103+AGOSTO!F103+SEPTIEMBRE!F103+OCTUBRE!F103+NOVIEMBRE!F103+DICIEMBRE!F103</f>
        <v>35106480</v>
      </c>
    </row>
    <row r="104" spans="1:6" x14ac:dyDescent="0.25">
      <c r="A104" s="323"/>
      <c r="B104" s="318" t="s">
        <v>169</v>
      </c>
      <c r="C104" s="2348">
        <f>+'ENERO '!C104+FEBRERO!C104+MARZO!C104+ABRIL!C104+MAYO!C104+JUNIO!C104+JULIO!C104+AGOSTO!C104+SEPTIEMBRE!C104+OCTUBRE!C104+NOVIEMBRE!C104+DICIEMBRE!C104</f>
        <v>1</v>
      </c>
      <c r="D104" s="2348">
        <f>+'ENERO '!D104+FEBRERO!D104+MARZO!D104+ABRIL!D104+MAYO!D104+JUNIO!D104+JULIO!D104+AGOSTO!D104+SEPTIEMBRE!D104+OCTUBRE!D104+NOVIEMBRE!D104+DICIEMBRE!D104</f>
        <v>0</v>
      </c>
      <c r="E104" s="2348">
        <f>+'ENERO '!E104+FEBRERO!E104+MARZO!E104+ABRIL!E104+MAYO!E104+JUNIO!E104+JULIO!E104+AGOSTO!E104+SEPTIEMBRE!E104+OCTUBRE!E104+NOVIEMBRE!E104+DICIEMBRE!E104</f>
        <v>0</v>
      </c>
      <c r="F104" s="2348">
        <f>+'ENERO '!F104+FEBRERO!F104+MARZO!F104+ABRIL!F104+MAYO!F104+JUNIO!F104+JULIO!F104+AGOSTO!F104+SEPTIEMBRE!F104+OCTUBRE!F104+NOVIEMBRE!F104+DICIEMBRE!F104</f>
        <v>246010</v>
      </c>
    </row>
    <row r="105" spans="1:6" x14ac:dyDescent="0.25">
      <c r="A105" s="323"/>
      <c r="B105" s="318" t="s">
        <v>170</v>
      </c>
      <c r="C105" s="2348">
        <f>+'ENERO '!C105+FEBRERO!C105+MARZO!C105+ABRIL!C105+MAYO!C105+JUNIO!C105+JULIO!C105+AGOSTO!C105+SEPTIEMBRE!C105+OCTUBRE!C105+NOVIEMBRE!C105+DICIEMBRE!C105</f>
        <v>202</v>
      </c>
      <c r="D105" s="2348">
        <f>+'ENERO '!D105+FEBRERO!D105+MARZO!D105+ABRIL!D105+MAYO!D105+JUNIO!D105+JULIO!D105+AGOSTO!D105+SEPTIEMBRE!D105+OCTUBRE!D105+NOVIEMBRE!D105+DICIEMBRE!D105</f>
        <v>1</v>
      </c>
      <c r="E105" s="2348">
        <f>+'ENERO '!E105+FEBRERO!E105+MARZO!E105+ABRIL!E105+MAYO!E105+JUNIO!E105+JULIO!E105+AGOSTO!E105+SEPTIEMBRE!E105+OCTUBRE!E105+NOVIEMBRE!E105+DICIEMBRE!E105</f>
        <v>0</v>
      </c>
      <c r="F105" s="2348">
        <f>+'ENERO '!F105+FEBRERO!F105+MARZO!F105+ABRIL!F105+MAYO!F105+JUNIO!F105+JULIO!F105+AGOSTO!F105+SEPTIEMBRE!F105+OCTUBRE!F105+NOVIEMBRE!F105+DICIEMBRE!F105</f>
        <v>25190360</v>
      </c>
    </row>
    <row r="106" spans="1:6" x14ac:dyDescent="0.25">
      <c r="A106" s="324"/>
      <c r="B106" s="332" t="s">
        <v>171</v>
      </c>
      <c r="C106" s="2348">
        <f>+'ENERO '!C106+FEBRERO!C106+MARZO!C106+ABRIL!C106+MAYO!C106+JUNIO!C106+JULIO!C106+AGOSTO!C106+SEPTIEMBRE!C106+OCTUBRE!C106+NOVIEMBRE!C106+DICIEMBRE!C106</f>
        <v>101</v>
      </c>
      <c r="D106" s="2348">
        <f>+'ENERO '!D106+FEBRERO!D106+MARZO!D106+ABRIL!D106+MAYO!D106+JUNIO!D106+JULIO!D106+AGOSTO!D106+SEPTIEMBRE!D106+OCTUBRE!D106+NOVIEMBRE!D106+DICIEMBRE!D106</f>
        <v>3</v>
      </c>
      <c r="E106" s="2348">
        <f>+'ENERO '!E106+FEBRERO!E106+MARZO!E106+ABRIL!E106+MAYO!E106+JUNIO!E106+JULIO!E106+AGOSTO!E106+SEPTIEMBRE!E106+OCTUBRE!E106+NOVIEMBRE!E106+DICIEMBRE!E106</f>
        <v>0</v>
      </c>
      <c r="F106" s="2348">
        <f>+'ENERO '!F106+FEBRERO!F106+MARZO!F106+ABRIL!F106+MAYO!F106+JUNIO!F106+JULIO!F106+AGOSTO!F106+SEPTIEMBRE!F106+OCTUBRE!F106+NOVIEMBRE!F106+DICIEMBRE!F106</f>
        <v>9670110</v>
      </c>
    </row>
    <row r="107" spans="1:6" x14ac:dyDescent="0.25">
      <c r="A107" s="360" t="s">
        <v>172</v>
      </c>
      <c r="B107" s="359" t="s">
        <v>173</v>
      </c>
      <c r="C107" s="2348">
        <f>+'ENERO '!C107+FEBRERO!C107+MARZO!C107+ABRIL!C107+MAYO!C107+JUNIO!C107+JULIO!C107+AGOSTO!C107+SEPTIEMBRE!C107+OCTUBRE!C107+NOVIEMBRE!C107+DICIEMBRE!C107</f>
        <v>235</v>
      </c>
      <c r="D107" s="2348">
        <f>+'ENERO '!D107+FEBRERO!D107+MARZO!D107+ABRIL!D107+MAYO!D107+JUNIO!D107+JULIO!D107+AGOSTO!D107+SEPTIEMBRE!D107+OCTUBRE!D107+NOVIEMBRE!D107+DICIEMBRE!D107</f>
        <v>8</v>
      </c>
      <c r="E107" s="2348">
        <f>+'ENERO '!E107+FEBRERO!E107+MARZO!E107+ABRIL!E107+MAYO!E107+JUNIO!E107+JULIO!E107+AGOSTO!E107+SEPTIEMBRE!E107+OCTUBRE!E107+NOVIEMBRE!E107+DICIEMBRE!E107</f>
        <v>0</v>
      </c>
      <c r="F107" s="2348">
        <f>+'ENERO '!F107+FEBRERO!F107+MARZO!F107+ABRIL!F107+MAYO!F107+JUNIO!F107+JULIO!F107+AGOSTO!F107+SEPTIEMBRE!F107+OCTUBRE!F107+NOVIEMBRE!F107+DICIEMBRE!F107</f>
        <v>42511400</v>
      </c>
    </row>
    <row r="108" spans="1:6" x14ac:dyDescent="0.25">
      <c r="A108" s="356">
        <v>2106</v>
      </c>
      <c r="B108" s="332" t="s">
        <v>174</v>
      </c>
      <c r="C108" s="2348">
        <f>+'ENERO '!C108+FEBRERO!C108+MARZO!C108+ABRIL!C108+MAYO!C108+JUNIO!C108+JULIO!C108+AGOSTO!C108+SEPTIEMBRE!C108+OCTUBRE!C108+NOVIEMBRE!C108+DICIEMBRE!C108</f>
        <v>21</v>
      </c>
      <c r="D108" s="2348">
        <f>+'ENERO '!D108+FEBRERO!D108+MARZO!D108+ABRIL!D108+MAYO!D108+JUNIO!D108+JULIO!D108+AGOSTO!D108+SEPTIEMBRE!D108+OCTUBRE!D108+NOVIEMBRE!D108+DICIEMBRE!D108</f>
        <v>1</v>
      </c>
      <c r="E108" s="2348">
        <f>+'ENERO '!E108+FEBRERO!E108+MARZO!E108+ABRIL!E108+MAYO!E108+JUNIO!E108+JULIO!E108+AGOSTO!E108+SEPTIEMBRE!E108+OCTUBRE!E108+NOVIEMBRE!E108+DICIEMBRE!E108</f>
        <v>0</v>
      </c>
      <c r="F108" s="2348">
        <f>+'ENERO '!F108+FEBRERO!F108+MARZO!F108+ABRIL!F108+MAYO!F108+JUNIO!F108+JULIO!F108+AGOSTO!F108+SEPTIEMBRE!F108+OCTUBRE!F108+NOVIEMBRE!F108+DICIEMBRE!F108</f>
        <v>1199570</v>
      </c>
    </row>
    <row r="109" spans="1:6" x14ac:dyDescent="0.25">
      <c r="A109" s="330"/>
      <c r="B109" s="329" t="s">
        <v>175</v>
      </c>
      <c r="C109" s="2348">
        <f>+'ENERO '!C109+FEBRERO!C109+MARZO!C109+ABRIL!C109+MAYO!C109+JUNIO!C109+JULIO!C109+AGOSTO!C109+SEPTIEMBRE!C109+OCTUBRE!C109+NOVIEMBRE!C109+DICIEMBRE!C109</f>
        <v>3849</v>
      </c>
      <c r="D109" s="2348">
        <f>+'ENERO '!D109+FEBRERO!D109+MARZO!D109+ABRIL!D109+MAYO!D109+JUNIO!D109+JULIO!D109+AGOSTO!D109+SEPTIEMBRE!D109+OCTUBRE!D109+NOVIEMBRE!D109+DICIEMBRE!D109</f>
        <v>203</v>
      </c>
      <c r="E109" s="2348">
        <f>+'ENERO '!E109+FEBRERO!E109+MARZO!E109+ABRIL!E109+MAYO!E109+JUNIO!E109+JULIO!E109+AGOSTO!E109+SEPTIEMBRE!E109+OCTUBRE!E109+NOVIEMBRE!E109+DICIEMBRE!E109</f>
        <v>0</v>
      </c>
      <c r="F109" s="2348">
        <f>+'ENERO '!F109+FEBRERO!F109+MARZO!F109+ABRIL!F109+MAYO!F109+JUNIO!F109+JULIO!F109+AGOSTO!F109+SEPTIEMBRE!F109+OCTUBRE!F109+NOVIEMBRE!F109+DICIEMBRE!F109</f>
        <v>658807975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2481" t="s">
        <v>176</v>
      </c>
      <c r="B112" s="2482"/>
      <c r="C112" s="2482"/>
      <c r="D112" s="2482"/>
      <c r="E112" s="2483"/>
      <c r="F112" s="237"/>
    </row>
    <row r="113" spans="1:6" ht="38.25" x14ac:dyDescent="0.25">
      <c r="A113" s="242" t="s">
        <v>14</v>
      </c>
      <c r="B113" s="242" t="s">
        <v>15</v>
      </c>
      <c r="C113" s="243" t="s">
        <v>16</v>
      </c>
      <c r="D113" s="267" t="s">
        <v>17</v>
      </c>
      <c r="E113" s="244" t="s">
        <v>18</v>
      </c>
      <c r="F113" s="237"/>
    </row>
    <row r="114" spans="1:6" x14ac:dyDescent="0.25">
      <c r="A114" s="322" t="s">
        <v>177</v>
      </c>
      <c r="B114" s="317" t="s">
        <v>178</v>
      </c>
      <c r="C114" s="2348">
        <f>+'ENERO '!C114+FEBRERO!C114+MARZO!C114+ABRIL!C114+MAYO!C114+JUNIO!C114+JULIO!C114+AGOSTO!C114+SEPTIEMBRE!C114+OCTUBRE!C114+NOVIEMBRE!C114+DICIEMBRE!C114</f>
        <v>479</v>
      </c>
      <c r="D114" s="2306">
        <f>+[1]BS17A!U1636</f>
        <v>125180</v>
      </c>
      <c r="E114" s="2348">
        <f>+'ENERO '!E114+FEBRERO!E114+MARZO!E114+ABRIL!E114+MAYO!E114+JUNIO!E114+JULIO!E114+AGOSTO!E114+SEPTIEMBRE!E114+OCTUBRE!E114+NOVIEMBRE!E114+DICIEMBRE!E114</f>
        <v>59594100</v>
      </c>
      <c r="F114" s="240"/>
    </row>
    <row r="115" spans="1:6" x14ac:dyDescent="0.25">
      <c r="A115" s="324" t="s">
        <v>179</v>
      </c>
      <c r="B115" s="353" t="s">
        <v>180</v>
      </c>
      <c r="C115" s="2348">
        <f>+'ENERO '!C115+FEBRERO!C115+MARZO!C115+ABRIL!C115+MAYO!C115+JUNIO!C115+JULIO!C115+AGOSTO!C115+SEPTIEMBRE!C115+OCTUBRE!C115+NOVIEMBRE!C115+DICIEMBRE!C115</f>
        <v>27</v>
      </c>
      <c r="D115" s="2308">
        <f>+[1]BS17A!U1637</f>
        <v>131720</v>
      </c>
      <c r="E115" s="2348">
        <f>+'ENERO '!E115+FEBRERO!E115+MARZO!E115+ABRIL!E115+MAYO!E115+JUNIO!E115+JULIO!E115+AGOSTO!E115+SEPTIEMBRE!E115+OCTUBRE!E115+NOVIEMBRE!E115+DICIEMBRE!E115</f>
        <v>3541600</v>
      </c>
      <c r="F115" s="240"/>
    </row>
    <row r="116" spans="1:6" x14ac:dyDescent="0.25">
      <c r="A116" s="270"/>
      <c r="B116" s="304" t="s">
        <v>181</v>
      </c>
      <c r="C116" s="2348">
        <f>+'ENERO '!C116+FEBRERO!C116+MARZO!C116+ABRIL!C116+MAYO!C116+JUNIO!C116+JULIO!C116+AGOSTO!C116+SEPTIEMBRE!C116+OCTUBRE!C116+NOVIEMBRE!C116+DICIEMBRE!C116</f>
        <v>506</v>
      </c>
      <c r="D116" s="255"/>
      <c r="E116" s="2348">
        <f>+'ENERO '!E116+FEBRERO!E116+MARZO!E116+ABRIL!E116+MAYO!E116+JUNIO!E116+JULIO!E116+AGOSTO!E116+SEPTIEMBRE!E116+OCTUBRE!E116+NOVIEMBRE!E116+DICIEMBRE!E116</f>
        <v>63135700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2498" t="s">
        <v>182</v>
      </c>
      <c r="B119" s="2498"/>
      <c r="C119" s="2498"/>
      <c r="D119" s="240"/>
      <c r="E119" s="240"/>
      <c r="F119" s="237"/>
    </row>
    <row r="120" spans="1:6" ht="25.5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73" t="s">
        <v>183</v>
      </c>
      <c r="B121" s="274" t="s">
        <v>184</v>
      </c>
      <c r="C121" s="2348">
        <f>+'ENERO '!C121+FEBRERO!C121+MARZO!C121+ABRIL!C121+MAYO!C121+JUNIO!C121+JULIO!C121+AGOSTO!C121+SEPTIEMBRE!C121+OCTUBRE!C121+NOVIEMBRE!C121+DICIEMBRE!C121</f>
        <v>55170960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2481" t="s">
        <v>185</v>
      </c>
      <c r="B124" s="2482"/>
      <c r="C124" s="2482"/>
      <c r="D124" s="2482"/>
      <c r="E124" s="2483"/>
      <c r="F124" s="237"/>
    </row>
    <row r="125" spans="1:6" ht="38.25" x14ac:dyDescent="0.25">
      <c r="A125" s="242" t="s">
        <v>14</v>
      </c>
      <c r="B125" s="242" t="s">
        <v>15</v>
      </c>
      <c r="C125" s="243" t="s">
        <v>16</v>
      </c>
      <c r="D125" s="267" t="s">
        <v>17</v>
      </c>
      <c r="E125" s="244" t="s">
        <v>18</v>
      </c>
      <c r="F125" s="237"/>
    </row>
    <row r="126" spans="1:6" x14ac:dyDescent="0.25">
      <c r="A126" s="322" t="s">
        <v>186</v>
      </c>
      <c r="B126" s="339" t="s">
        <v>187</v>
      </c>
      <c r="C126" s="2348">
        <f>+'ENERO '!C126+FEBRERO!C126+MARZO!C126+ABRIL!C126+MAYO!C126+JUNIO!C126+JULIO!C126+AGOSTO!C126+SEPTIEMBRE!C126+OCTUBRE!C126+NOVIEMBRE!C126+DICIEMBRE!C126</f>
        <v>23567</v>
      </c>
      <c r="D126" s="2247">
        <f>+[1]BS17A!$U59</f>
        <v>32060</v>
      </c>
      <c r="E126" s="2348">
        <f>+'ENERO '!E126+FEBRERO!E126+MARZO!E126+ABRIL!E126+MAYO!E126+JUNIO!E126+JULIO!E126+AGOSTO!E126+SEPTIEMBRE!E126+OCTUBRE!E126+NOVIEMBRE!E126+DICIEMBRE!E126</f>
        <v>752400820</v>
      </c>
      <c r="F126" s="240"/>
    </row>
    <row r="127" spans="1:6" x14ac:dyDescent="0.25">
      <c r="A127" s="323" t="s">
        <v>188</v>
      </c>
      <c r="B127" s="319" t="s">
        <v>189</v>
      </c>
      <c r="C127" s="2348">
        <f>+'ENERO '!C127+FEBRERO!C127+MARZO!C127+ABRIL!C127+MAYO!C127+JUNIO!C127+JULIO!C127+AGOSTO!C127+SEPTIEMBRE!C127+OCTUBRE!C127+NOVIEMBRE!C127+DICIEMBRE!C127</f>
        <v>0</v>
      </c>
      <c r="D127" s="2242">
        <f>+[1]BS17A!$U60</f>
        <v>29510</v>
      </c>
      <c r="E127" s="2348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23" t="s">
        <v>190</v>
      </c>
      <c r="B128" s="319" t="s">
        <v>191</v>
      </c>
      <c r="C128" s="2348">
        <f>+'ENERO '!C128+FEBRERO!C128+MARZO!C128+ABRIL!C128+MAYO!C128+JUNIO!C128+JULIO!C128+AGOSTO!C128+SEPTIEMBRE!C128+OCTUBRE!C128+NOVIEMBRE!C128+DICIEMBRE!C128</f>
        <v>0</v>
      </c>
      <c r="D128" s="2242">
        <f>+[1]BS17A!$U61</f>
        <v>24600</v>
      </c>
      <c r="E128" s="2348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23" t="s">
        <v>192</v>
      </c>
      <c r="B129" s="319" t="s">
        <v>193</v>
      </c>
      <c r="C129" s="2348">
        <f>+'ENERO '!C129+FEBRERO!C129+MARZO!C129+ABRIL!C129+MAYO!C129+JUNIO!C129+JULIO!C129+AGOSTO!C129+SEPTIEMBRE!C129+OCTUBRE!C129+NOVIEMBRE!C129+DICIEMBRE!C129</f>
        <v>758</v>
      </c>
      <c r="D129" s="2242">
        <f>+[1]BS17A!$U62</f>
        <v>133290</v>
      </c>
      <c r="E129" s="2348">
        <f>+'ENERO '!E129+FEBRERO!E129+MARZO!E129+ABRIL!E129+MAYO!E129+JUNIO!E129+JULIO!E129+AGOSTO!E129+SEPTIEMBRE!E129+OCTUBRE!E129+NOVIEMBRE!E129+DICIEMBRE!E129</f>
        <v>100725500</v>
      </c>
      <c r="F129" s="240"/>
    </row>
    <row r="130" spans="1:6" x14ac:dyDescent="0.25">
      <c r="A130" s="323" t="s">
        <v>194</v>
      </c>
      <c r="B130" s="319" t="s">
        <v>195</v>
      </c>
      <c r="C130" s="2348">
        <f>+'ENERO '!C130+FEBRERO!C130+MARZO!C130+ABRIL!C130+MAYO!C130+JUNIO!C130+JULIO!C130+AGOSTO!C130+SEPTIEMBRE!C130+OCTUBRE!C130+NOVIEMBRE!C130+DICIEMBRE!C130</f>
        <v>1165</v>
      </c>
      <c r="D130" s="2242">
        <f>+[1]BS17A!$U65</f>
        <v>64370</v>
      </c>
      <c r="E130" s="2348">
        <f>+'ENERO '!E130+FEBRERO!E130+MARZO!E130+ABRIL!E130+MAYO!E130+JUNIO!E130+JULIO!E130+AGOSTO!E130+SEPTIEMBRE!E130+OCTUBRE!E130+NOVIEMBRE!E130+DICIEMBRE!E130</f>
        <v>74667060</v>
      </c>
      <c r="F130" s="240"/>
    </row>
    <row r="131" spans="1:6" x14ac:dyDescent="0.25">
      <c r="A131" s="323" t="s">
        <v>196</v>
      </c>
      <c r="B131" s="319" t="s">
        <v>197</v>
      </c>
      <c r="C131" s="2348">
        <f>+'ENERO '!C131+FEBRERO!C131+MARZO!C131+ABRIL!C131+MAYO!C131+JUNIO!C131+JULIO!C131+AGOSTO!C131+SEPTIEMBRE!C131+OCTUBRE!C131+NOVIEMBRE!C131+DICIEMBRE!C131</f>
        <v>649</v>
      </c>
      <c r="D131" s="2242">
        <f>+[1]BS17A!$U68</f>
        <v>57760</v>
      </c>
      <c r="E131" s="2348">
        <f>+'ENERO '!E131+FEBRERO!E131+MARZO!E131+ABRIL!E131+MAYO!E131+JUNIO!E131+JULIO!E131+AGOSTO!E131+SEPTIEMBRE!E131+OCTUBRE!E131+NOVIEMBRE!E131+DICIEMBRE!E131</f>
        <v>37292270</v>
      </c>
      <c r="F131" s="240"/>
    </row>
    <row r="132" spans="1:6" x14ac:dyDescent="0.25">
      <c r="A132" s="323" t="s">
        <v>198</v>
      </c>
      <c r="B132" s="319" t="s">
        <v>199</v>
      </c>
      <c r="C132" s="2348">
        <f>+'ENERO '!C132+FEBRERO!C132+MARZO!C132+ABRIL!C132+MAYO!C132+JUNIO!C132+JULIO!C132+AGOSTO!C132+SEPTIEMBRE!C132+OCTUBRE!C132+NOVIEMBRE!C132+DICIEMBRE!C132</f>
        <v>0</v>
      </c>
      <c r="D132" s="2242">
        <f>+[1]BS17A!$U69</f>
        <v>16390</v>
      </c>
      <c r="E132" s="2348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23" t="s">
        <v>200</v>
      </c>
      <c r="B133" s="319" t="s">
        <v>201</v>
      </c>
      <c r="C133" s="2348">
        <f>+'ENERO '!C133+FEBRERO!C133+MARZO!C133+ABRIL!C133+MAYO!C133+JUNIO!C133+JULIO!C133+AGOSTO!C133+SEPTIEMBRE!C133+OCTUBRE!C133+NOVIEMBRE!C133+DICIEMBRE!C133</f>
        <v>0</v>
      </c>
      <c r="D133" s="2242">
        <f>+[1]BS17A!$U70</f>
        <v>25680</v>
      </c>
      <c r="E133" s="2348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23" t="s">
        <v>202</v>
      </c>
      <c r="B134" s="319" t="s">
        <v>203</v>
      </c>
      <c r="C134" s="2348">
        <f>+'ENERO '!C134+FEBRERO!C134+MARZO!C134+ABRIL!C134+MAYO!C134+JUNIO!C134+JULIO!C134+AGOSTO!C134+SEPTIEMBRE!C134+OCTUBRE!C134+NOVIEMBRE!C134+DICIEMBRE!C134</f>
        <v>0</v>
      </c>
      <c r="D134" s="2242">
        <f>+[1]BS17A!$U73</f>
        <v>25890</v>
      </c>
      <c r="E134" s="2348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23" t="s">
        <v>204</v>
      </c>
      <c r="B135" s="319" t="s">
        <v>205</v>
      </c>
      <c r="C135" s="2348">
        <f>+'ENERO '!C135+FEBRERO!C135+MARZO!C135+ABRIL!C135+MAYO!C135+JUNIO!C135+JULIO!C135+AGOSTO!C135+SEPTIEMBRE!C135+OCTUBRE!C135+NOVIEMBRE!C135+DICIEMBRE!C135</f>
        <v>0</v>
      </c>
      <c r="D135" s="2242">
        <f>+[1]BS17A!$U71</f>
        <v>26730</v>
      </c>
      <c r="E135" s="2348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23" t="s">
        <v>206</v>
      </c>
      <c r="B136" s="319" t="s">
        <v>207</v>
      </c>
      <c r="C136" s="2348">
        <f>+'ENERO '!C136+FEBRERO!C136+MARZO!C136+ABRIL!C136+MAYO!C136+JUNIO!C136+JULIO!C136+AGOSTO!C136+SEPTIEMBRE!C136+OCTUBRE!C136+NOVIEMBRE!C136+DICIEMBRE!C136</f>
        <v>0</v>
      </c>
      <c r="D136" s="2242">
        <f>+[1]BS17A!$U76</f>
        <v>32060</v>
      </c>
      <c r="E136" s="2348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23" t="s">
        <v>208</v>
      </c>
      <c r="B137" s="318" t="s">
        <v>209</v>
      </c>
      <c r="C137" s="2348">
        <f>+'ENERO '!C137+FEBRERO!C137+MARZO!C137+ABRIL!C137+MAYO!C137+JUNIO!C137+JULIO!C137+AGOSTO!C137+SEPTIEMBRE!C137+OCTUBRE!C137+NOVIEMBRE!C137+DICIEMBRE!C137</f>
        <v>182</v>
      </c>
      <c r="D137" s="2242">
        <f>+[1]BS17A!$U79</f>
        <v>6220</v>
      </c>
      <c r="E137" s="2348">
        <f>+'ENERO '!E137+FEBRERO!E137+MARZO!E137+ABRIL!E137+MAYO!E137+JUNIO!E137+JULIO!E137+AGOSTO!E137+SEPTIEMBRE!E137+OCTUBRE!E137+NOVIEMBRE!E137+DICIEMBRE!E137</f>
        <v>1125020</v>
      </c>
      <c r="F137" s="240"/>
    </row>
    <row r="138" spans="1:6" x14ac:dyDescent="0.25">
      <c r="A138" s="323" t="s">
        <v>210</v>
      </c>
      <c r="B138" s="318" t="s">
        <v>211</v>
      </c>
      <c r="C138" s="2348">
        <f>+'ENERO '!C138+FEBRERO!C138+MARZO!C138+ABRIL!C138+MAYO!C138+JUNIO!C138+JULIO!C138+AGOSTO!C138+SEPTIEMBRE!C138+OCTUBRE!C138+NOVIEMBRE!C138+DICIEMBRE!C138</f>
        <v>0</v>
      </c>
      <c r="D138" s="2242">
        <f>+[1]BS17A!$U80</f>
        <v>44930</v>
      </c>
      <c r="E138" s="2348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24"/>
      <c r="B139" s="357" t="s">
        <v>212</v>
      </c>
      <c r="C139" s="2348">
        <f>+'ENERO '!C139+FEBRERO!C139+MARZO!C139+ABRIL!C139+MAYO!C139+JUNIO!C139+JULIO!C139+AGOSTO!C139+SEPTIEMBRE!C139+OCTUBRE!C139+NOVIEMBRE!C139+DICIEMBRE!C139</f>
        <v>26321</v>
      </c>
      <c r="D139" s="2314"/>
      <c r="E139" s="2348">
        <f>+'ENERO '!E139+FEBRERO!E139+MARZO!E139+ABRIL!E139+MAYO!E139+JUNIO!E139+JULIO!E139+AGOSTO!E139+SEPTIEMBRE!E139+OCTUBRE!E139+NOVIEMBRE!E139+DICIEMBRE!E139</f>
        <v>966210670</v>
      </c>
      <c r="F139" s="240"/>
    </row>
    <row r="140" spans="1:6" x14ac:dyDescent="0.25">
      <c r="A140" s="322"/>
      <c r="B140" s="358" t="s">
        <v>213</v>
      </c>
      <c r="C140" s="2348">
        <f>+'ENERO '!C140+FEBRERO!C140+MARZO!C140+ABRIL!C140+MAYO!C140+JUNIO!C140+JULIO!C140+AGOSTO!C140+SEPTIEMBRE!C140+OCTUBRE!C140+NOVIEMBRE!C140+DICIEMBRE!C140</f>
        <v>0</v>
      </c>
      <c r="D140" s="2247"/>
      <c r="E140" s="2348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23" t="s">
        <v>214</v>
      </c>
      <c r="B141" s="319" t="s">
        <v>215</v>
      </c>
      <c r="C141" s="2348">
        <f>+'ENERO '!C141+FEBRERO!C141+MARZO!C141+ABRIL!C141+MAYO!C141+JUNIO!C141+JULIO!C141+AGOSTO!C141+SEPTIEMBRE!C141+OCTUBRE!C141+NOVIEMBRE!C141+DICIEMBRE!C141</f>
        <v>0</v>
      </c>
      <c r="D141" s="2242">
        <f>+[1]BS17A!$U72</f>
        <v>10780</v>
      </c>
      <c r="E141" s="2348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23" t="s">
        <v>216</v>
      </c>
      <c r="B142" s="319" t="s">
        <v>217</v>
      </c>
      <c r="C142" s="2348">
        <f>+'ENERO '!C142+FEBRERO!C142+MARZO!C142+ABRIL!C142+MAYO!C142+JUNIO!C142+JULIO!C142+AGOSTO!C142+SEPTIEMBRE!C142+OCTUBRE!C142+NOVIEMBRE!C142+DICIEMBRE!C142</f>
        <v>0</v>
      </c>
      <c r="D142" s="2242">
        <f>+[1]BS17A!$U74</f>
        <v>10780</v>
      </c>
      <c r="E142" s="2348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23" t="s">
        <v>218</v>
      </c>
      <c r="B143" s="319" t="s">
        <v>219</v>
      </c>
      <c r="C143" s="2348">
        <f>+'ENERO '!C143+FEBRERO!C143+MARZO!C143+ABRIL!C143+MAYO!C143+JUNIO!C143+JULIO!C143+AGOSTO!C143+SEPTIEMBRE!C143+OCTUBRE!C143+NOVIEMBRE!C143+DICIEMBRE!C143</f>
        <v>30</v>
      </c>
      <c r="D143" s="2242">
        <f>+[1]BS17A!$U75</f>
        <v>4750</v>
      </c>
      <c r="E143" s="2348">
        <f>+'ENERO '!E143+FEBRERO!E143+MARZO!E143+ABRIL!E143+MAYO!E143+JUNIO!E143+JULIO!E143+AGOSTO!E143+SEPTIEMBRE!E143+OCTUBRE!E143+NOVIEMBRE!E143+DICIEMBRE!E143</f>
        <v>140420</v>
      </c>
      <c r="F143" s="240"/>
    </row>
    <row r="144" spans="1:6" x14ac:dyDescent="0.25">
      <c r="A144" s="323" t="s">
        <v>220</v>
      </c>
      <c r="B144" s="319" t="s">
        <v>221</v>
      </c>
      <c r="C144" s="2348">
        <f>+'ENERO '!C144+FEBRERO!C144+MARZO!C144+ABRIL!C144+MAYO!C144+JUNIO!C144+JULIO!C144+AGOSTO!C144+SEPTIEMBRE!C144+OCTUBRE!C144+NOVIEMBRE!C144+DICIEMBRE!C144</f>
        <v>0</v>
      </c>
      <c r="D144" s="2242">
        <f>+[1]BS17A!$U77</f>
        <v>86670</v>
      </c>
      <c r="E144" s="2348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23" t="s">
        <v>222</v>
      </c>
      <c r="B145" s="319" t="s">
        <v>223</v>
      </c>
      <c r="C145" s="2348">
        <f>+'ENERO '!C145+FEBRERO!C145+MARZO!C145+ABRIL!C145+MAYO!C145+JUNIO!C145+JULIO!C145+AGOSTO!C145+SEPTIEMBRE!C145+OCTUBRE!C145+NOVIEMBRE!C145+DICIEMBRE!C145</f>
        <v>0</v>
      </c>
      <c r="D145" s="2242">
        <f>+[1]BS17A!$U78</f>
        <v>10230</v>
      </c>
      <c r="E145" s="2348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23" t="s">
        <v>224</v>
      </c>
      <c r="B146" s="319" t="s">
        <v>225</v>
      </c>
      <c r="C146" s="2348">
        <f>+'ENERO '!C146+FEBRERO!C146+MARZO!C146+ABRIL!C146+MAYO!C146+JUNIO!C146+JULIO!C146+AGOSTO!C146+SEPTIEMBRE!C146+OCTUBRE!C146+NOVIEMBRE!C146+DICIEMBRE!C146</f>
        <v>0</v>
      </c>
      <c r="D146" s="2242">
        <f>+[1]BS17A!$U81</f>
        <v>7880</v>
      </c>
      <c r="E146" s="2348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24"/>
      <c r="B147" s="357" t="s">
        <v>226</v>
      </c>
      <c r="C147" s="2348">
        <f>+'ENERO '!C147+FEBRERO!C147+MARZO!C147+ABRIL!C147+MAYO!C147+JUNIO!C147+JULIO!C147+AGOSTO!C147+SEPTIEMBRE!C147+OCTUBRE!C147+NOVIEMBRE!C147+DICIEMBRE!C147</f>
        <v>30</v>
      </c>
      <c r="D147" s="275"/>
      <c r="E147" s="2348">
        <f>+'ENERO '!E147+FEBRERO!E147+MARZO!E147+ABRIL!E147+MAYO!E147+JUNIO!E147+JULIO!E147+AGOSTO!E147+SEPTIEMBRE!E147+OCTUBRE!E147+NOVIEMBRE!E147+DICIEMBRE!E147</f>
        <v>140420</v>
      </c>
      <c r="F147" s="240"/>
    </row>
    <row r="148" spans="1:6" x14ac:dyDescent="0.25">
      <c r="A148" s="330"/>
      <c r="B148" s="329" t="s">
        <v>227</v>
      </c>
      <c r="C148" s="2348">
        <f>+'ENERO '!C148+FEBRERO!C148+MARZO!C148+ABRIL!C148+MAYO!C148+JUNIO!C148+JULIO!C148+AGOSTO!C148+SEPTIEMBRE!C148+OCTUBRE!C148+NOVIEMBRE!C148+DICIEMBRE!C148</f>
        <v>26351</v>
      </c>
      <c r="D148" s="276"/>
      <c r="E148" s="2348">
        <f>+'ENERO '!E148+FEBRERO!E148+MARZO!E148+ABRIL!E148+MAYO!E148+JUNIO!E148+JULIO!E148+AGOSTO!E148+SEPTIEMBRE!E148+OCTUBRE!E148+NOVIEMBRE!E148+DICIEMBRE!E148</f>
        <v>966351090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2499" t="s">
        <v>228</v>
      </c>
      <c r="B151" s="2500"/>
      <c r="C151" s="2500"/>
      <c r="D151" s="2500"/>
      <c r="E151" s="2501"/>
      <c r="F151" s="237"/>
    </row>
    <row r="152" spans="1:6" ht="38.25" x14ac:dyDescent="0.25">
      <c r="A152" s="242" t="s">
        <v>14</v>
      </c>
      <c r="B152" s="242" t="s">
        <v>15</v>
      </c>
      <c r="C152" s="243" t="s">
        <v>16</v>
      </c>
      <c r="D152" s="267" t="s">
        <v>17</v>
      </c>
      <c r="E152" s="244" t="s">
        <v>18</v>
      </c>
      <c r="F152" s="240"/>
    </row>
    <row r="153" spans="1:6" x14ac:dyDescent="0.25">
      <c r="A153" s="322" t="s">
        <v>229</v>
      </c>
      <c r="B153" s="339" t="s">
        <v>230</v>
      </c>
      <c r="C153" s="2348">
        <f>+'ENERO '!C153+FEBRERO!C153+MARZO!C153+ABRIL!C153+MAYO!C153+JUNIO!C153+JULIO!C153+AGOSTO!C153+SEPTIEMBRE!C153+OCTUBRE!C153+NOVIEMBRE!C153+DICIEMBRE!C153</f>
        <v>1358</v>
      </c>
      <c r="D153" s="2247">
        <f>[1]BS17A!U43</f>
        <v>740</v>
      </c>
      <c r="E153" s="2348">
        <f>+'ENERO '!E153+FEBRERO!E153+MARZO!E153+ABRIL!E153+MAYO!E153+JUNIO!E153+JULIO!E153+AGOSTO!E153+SEPTIEMBRE!E153+OCTUBRE!E153+NOVIEMBRE!E153+DICIEMBRE!E153</f>
        <v>999180</v>
      </c>
      <c r="F153" s="240"/>
    </row>
    <row r="154" spans="1:6" x14ac:dyDescent="0.25">
      <c r="A154" s="324" t="s">
        <v>231</v>
      </c>
      <c r="B154" s="320" t="s">
        <v>232</v>
      </c>
      <c r="C154" s="2348">
        <f>+'ENERO '!C154+FEBRERO!C154+MARZO!C154+ABRIL!C154+MAYO!C154+JUNIO!C154+JULIO!C154+AGOSTO!C154+SEPTIEMBRE!C154+OCTUBRE!C154+NOVIEMBRE!C154+DICIEMBRE!C154</f>
        <v>0</v>
      </c>
      <c r="D154" s="2249">
        <f>[1]BS17A!U44</f>
        <v>100</v>
      </c>
      <c r="E154" s="2348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30"/>
      <c r="B155" s="329" t="s">
        <v>233</v>
      </c>
      <c r="C155" s="2348">
        <f>+'ENERO '!C155+FEBRERO!C155+MARZO!C155+ABRIL!C155+MAYO!C155+JUNIO!C155+JULIO!C155+AGOSTO!C155+SEPTIEMBRE!C155+OCTUBRE!C155+NOVIEMBRE!C155+DICIEMBRE!C155</f>
        <v>1358</v>
      </c>
      <c r="D155" s="276"/>
      <c r="E155" s="2348">
        <f>+'ENERO '!E155+FEBRERO!E155+MARZO!E155+ABRIL!E155+MAYO!E155+JUNIO!E155+JULIO!E155+AGOSTO!E155+SEPTIEMBRE!E155+OCTUBRE!E155+NOVIEMBRE!E155+DICIEMBRE!E155</f>
        <v>999180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2499" t="s">
        <v>234</v>
      </c>
      <c r="B158" s="2500"/>
      <c r="C158" s="2500"/>
      <c r="D158" s="2500"/>
      <c r="E158" s="2501"/>
      <c r="F158" s="237"/>
    </row>
    <row r="159" spans="1:6" ht="38.25" x14ac:dyDescent="0.25">
      <c r="A159" s="242" t="s">
        <v>14</v>
      </c>
      <c r="B159" s="242" t="s">
        <v>15</v>
      </c>
      <c r="C159" s="243" t="s">
        <v>16</v>
      </c>
      <c r="D159" s="267" t="s">
        <v>17</v>
      </c>
      <c r="E159" s="244" t="s">
        <v>18</v>
      </c>
      <c r="F159" s="240"/>
    </row>
    <row r="160" spans="1:6" x14ac:dyDescent="0.25">
      <c r="A160" s="322" t="s">
        <v>235</v>
      </c>
      <c r="B160" s="317" t="s">
        <v>236</v>
      </c>
      <c r="C160" s="2348">
        <f>+'ENERO '!C160+FEBRERO!C160+MARZO!C160+ABRIL!C160+MAYO!C160+JUNIO!C160+JULIO!C160+AGOSTO!C160+SEPTIEMBRE!C160+OCTUBRE!C160+NOVIEMBRE!C160+DICIEMBRE!C160</f>
        <v>0</v>
      </c>
      <c r="D160" s="2247">
        <f>+[1]BS17A!$U1481</f>
        <v>40370</v>
      </c>
      <c r="E160" s="2348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23" t="s">
        <v>237</v>
      </c>
      <c r="B161" s="319" t="s">
        <v>238</v>
      </c>
      <c r="C161" s="2348">
        <f>+'ENERO '!C161+FEBRERO!C161+MARZO!C161+ABRIL!C161+MAYO!C161+JUNIO!C161+JULIO!C161+AGOSTO!C161+SEPTIEMBRE!C161+OCTUBRE!C161+NOVIEMBRE!C161+DICIEMBRE!C161</f>
        <v>0</v>
      </c>
      <c r="D161" s="2242">
        <f>+[1]BS17A!$U1482</f>
        <v>25390</v>
      </c>
      <c r="E161" s="2348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23" t="s">
        <v>239</v>
      </c>
      <c r="B162" s="318" t="s">
        <v>240</v>
      </c>
      <c r="C162" s="2348">
        <f>+'ENERO '!C162+FEBRERO!C162+MARZO!C162+ABRIL!C162+MAYO!C162+JUNIO!C162+JULIO!C162+AGOSTO!C162+SEPTIEMBRE!C162+OCTUBRE!C162+NOVIEMBRE!C162+DICIEMBRE!C162</f>
        <v>0</v>
      </c>
      <c r="D162" s="2242">
        <f>+[1]BS17A!$U1483</f>
        <v>26150</v>
      </c>
      <c r="E162" s="2348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23" t="s">
        <v>241</v>
      </c>
      <c r="B163" s="319" t="s">
        <v>242</v>
      </c>
      <c r="C163" s="2348">
        <f>+'ENERO '!C163+FEBRERO!C163+MARZO!C163+ABRIL!C163+MAYO!C163+JUNIO!C163+JULIO!C163+AGOSTO!C163+SEPTIEMBRE!C163+OCTUBRE!C163+NOVIEMBRE!C163+DICIEMBRE!C163</f>
        <v>0</v>
      </c>
      <c r="D163" s="2242">
        <f>+[1]BS17A!$U1484</f>
        <v>784500</v>
      </c>
      <c r="E163" s="2348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23" t="s">
        <v>243</v>
      </c>
      <c r="B164" s="319" t="s">
        <v>244</v>
      </c>
      <c r="C164" s="2348">
        <f>+'ENERO '!C164+FEBRERO!C164+MARZO!C164+ABRIL!C164+MAYO!C164+JUNIO!C164+JULIO!C164+AGOSTO!C164+SEPTIEMBRE!C164+OCTUBRE!C164+NOVIEMBRE!C164+DICIEMBRE!C164</f>
        <v>0</v>
      </c>
      <c r="D164" s="2242">
        <f>+[1]BS17A!$U1485</f>
        <v>356330</v>
      </c>
      <c r="E164" s="2348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23" t="s">
        <v>245</v>
      </c>
      <c r="B165" s="319" t="s">
        <v>246</v>
      </c>
      <c r="C165" s="2348">
        <f>+'ENERO '!C165+FEBRERO!C165+MARZO!C165+ABRIL!C165+MAYO!C165+JUNIO!C165+JULIO!C165+AGOSTO!C165+SEPTIEMBRE!C165+OCTUBRE!C165+NOVIEMBRE!C165+DICIEMBRE!C165</f>
        <v>0</v>
      </c>
      <c r="D165" s="2242">
        <f>+[1]BS17A!$U1486</f>
        <v>544860</v>
      </c>
      <c r="E165" s="2348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55" t="s">
        <v>247</v>
      </c>
      <c r="B166" s="353" t="s">
        <v>248</v>
      </c>
      <c r="C166" s="2348">
        <f>+'ENERO '!C166+FEBRERO!C166+MARZO!C166+ABRIL!C166+MAYO!C166+JUNIO!C166+JULIO!C166+AGOSTO!C166+SEPTIEMBRE!C166+OCTUBRE!C166+NOVIEMBRE!C166+DICIEMBRE!C166</f>
        <v>0</v>
      </c>
      <c r="D166" s="2242">
        <f>+[1]BS17A!$U1487</f>
        <v>49130</v>
      </c>
      <c r="E166" s="2348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56">
        <v>1901029</v>
      </c>
      <c r="B167" s="354" t="s">
        <v>249</v>
      </c>
      <c r="C167" s="2348">
        <f>+'ENERO '!C167+FEBRERO!C167+MARZO!C167+ABRIL!C167+MAYO!C167+JUNIO!C167+JULIO!C167+AGOSTO!C167+SEPTIEMBRE!C167+OCTUBRE!C167+NOVIEMBRE!C167+DICIEMBRE!C167</f>
        <v>0</v>
      </c>
      <c r="D167" s="2249">
        <f>+[1]BS17A!$U1488</f>
        <v>638670</v>
      </c>
      <c r="E167" s="2348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2"/>
      <c r="B168" s="277" t="s">
        <v>250</v>
      </c>
      <c r="C168" s="2348">
        <f>+'ENERO '!C168+FEBRERO!C168+MARZO!C168+ABRIL!C168+MAYO!C168+JUNIO!C168+JULIO!C168+AGOSTO!C168+SEPTIEMBRE!C168+OCTUBRE!C168+NOVIEMBRE!C168+DICIEMBRE!C168</f>
        <v>0</v>
      </c>
      <c r="D168" s="278"/>
      <c r="E168" s="2348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2481" t="s">
        <v>251</v>
      </c>
      <c r="B171" s="2482"/>
      <c r="C171" s="2482"/>
      <c r="D171" s="2482"/>
      <c r="E171" s="2483"/>
      <c r="F171" s="237"/>
    </row>
    <row r="172" spans="1:6" ht="38.25" x14ac:dyDescent="0.25">
      <c r="A172" s="242" t="s">
        <v>14</v>
      </c>
      <c r="B172" s="242" t="s">
        <v>15</v>
      </c>
      <c r="C172" s="243" t="s">
        <v>16</v>
      </c>
      <c r="D172" s="267" t="s">
        <v>17</v>
      </c>
      <c r="E172" s="244" t="s">
        <v>18</v>
      </c>
      <c r="F172" s="240"/>
    </row>
    <row r="173" spans="1:6" x14ac:dyDescent="0.25">
      <c r="A173" s="351">
        <v>1101004</v>
      </c>
      <c r="B173" s="346" t="s">
        <v>252</v>
      </c>
      <c r="C173" s="2348">
        <f>+'ENERO '!C173+FEBRERO!C173+MARZO!C173+ABRIL!C173+MAYO!C173+JUNIO!C173+JULIO!C173+AGOSTO!C173+SEPTIEMBRE!C173+OCTUBRE!C173+NOVIEMBRE!C173+DICIEMBRE!C173</f>
        <v>39</v>
      </c>
      <c r="D173" s="2247">
        <f>+[1]BS17A!$U805</f>
        <v>13840</v>
      </c>
      <c r="E173" s="2348">
        <f>+'ENERO '!E173+FEBRERO!E173+MARZO!E173+ABRIL!E173+MAYO!E173+JUNIO!E173+JULIO!E173+AGOSTO!E173+SEPTIEMBRE!E173+OCTUBRE!E173+NOVIEMBRE!E173+DICIEMBRE!E173</f>
        <v>539760</v>
      </c>
      <c r="F173" s="240"/>
    </row>
    <row r="174" spans="1:6" x14ac:dyDescent="0.25">
      <c r="A174" s="345">
        <v>1101006</v>
      </c>
      <c r="B174" s="347" t="s">
        <v>253</v>
      </c>
      <c r="C174" s="2348">
        <f>+'ENERO '!C174+FEBRERO!C174+MARZO!C174+ABRIL!C174+MAYO!C174+JUNIO!C174+JULIO!C174+AGOSTO!C174+SEPTIEMBRE!C174+OCTUBRE!C174+NOVIEMBRE!C174+DICIEMBRE!C174</f>
        <v>0</v>
      </c>
      <c r="D174" s="2242">
        <f>+[1]BS17A!$U806</f>
        <v>11070</v>
      </c>
      <c r="E174" s="2348">
        <f>+'ENERO '!E174+FEBRERO!E174+MARZO!E174+ABRIL!E174+MAYO!E174+JUNIO!E174+JULIO!E174+AGOSTO!E174+SEPTIEMBRE!E174+OCTUBRE!E174+NOVIEMBRE!E174+DICIEMBRE!E174</f>
        <v>0</v>
      </c>
      <c r="F174" s="240"/>
    </row>
    <row r="175" spans="1:6" x14ac:dyDescent="0.25">
      <c r="A175" s="345" t="s">
        <v>254</v>
      </c>
      <c r="B175" s="348" t="s">
        <v>255</v>
      </c>
      <c r="C175" s="2348">
        <f>+'ENERO '!C175+FEBRERO!C175+MARZO!C175+ABRIL!C175+MAYO!C175+JUNIO!C175+JULIO!C175+AGOSTO!C175+SEPTIEMBRE!C175+OCTUBRE!C175+NOVIEMBRE!C175+DICIEMBRE!C175</f>
        <v>3110</v>
      </c>
      <c r="D175" s="2242">
        <f>+[1]BS17A!$U1197</f>
        <v>4740</v>
      </c>
      <c r="E175" s="2348">
        <f>+'ENERO '!E175+FEBRERO!E175+MARZO!E175+ABRIL!E175+MAYO!E175+JUNIO!E175+JULIO!E175+AGOSTO!E175+SEPTIEMBRE!E175+OCTUBRE!E175+NOVIEMBRE!E175+DICIEMBRE!E175</f>
        <v>14661190</v>
      </c>
      <c r="F175" s="240"/>
    </row>
    <row r="176" spans="1:6" ht="26.25" x14ac:dyDescent="0.25">
      <c r="A176" s="345" t="s">
        <v>256</v>
      </c>
      <c r="B176" s="348" t="s">
        <v>257</v>
      </c>
      <c r="C176" s="2348">
        <f>+'ENERO '!C176+FEBRERO!C176+MARZO!C176+ABRIL!C176+MAYO!C176+JUNIO!C176+JULIO!C176+AGOSTO!C176+SEPTIEMBRE!C176+OCTUBRE!C176+NOVIEMBRE!C176+DICIEMBRE!C176</f>
        <v>54</v>
      </c>
      <c r="D176" s="2242">
        <f>+[1]BS17A!$U1198</f>
        <v>13370</v>
      </c>
      <c r="E176" s="2348">
        <f>+'ENERO '!E176+FEBRERO!E176+MARZO!E176+ABRIL!E176+MAYO!E176+JUNIO!E176+JULIO!E176+AGOSTO!E176+SEPTIEMBRE!E176+OCTUBRE!E176+NOVIEMBRE!E176+DICIEMBRE!E176</f>
        <v>717420</v>
      </c>
      <c r="F176" s="240"/>
    </row>
    <row r="177" spans="1:6" ht="26.25" x14ac:dyDescent="0.25">
      <c r="A177" s="345" t="s">
        <v>258</v>
      </c>
      <c r="B177" s="348" t="s">
        <v>259</v>
      </c>
      <c r="C177" s="2348">
        <f>+'ENERO '!C177+FEBRERO!C177+MARZO!C177+ABRIL!C177+MAYO!C177+JUNIO!C177+JULIO!C177+AGOSTO!C177+SEPTIEMBRE!C177+OCTUBRE!C177+NOVIEMBRE!C177+DICIEMBRE!C177</f>
        <v>165</v>
      </c>
      <c r="D177" s="2242">
        <f>+[1]BS17A!$U1199</f>
        <v>22670</v>
      </c>
      <c r="E177" s="2348">
        <f>+'ENERO '!E177+FEBRERO!E177+MARZO!E177+ABRIL!E177+MAYO!E177+JUNIO!E177+JULIO!E177+AGOSTO!E177+SEPTIEMBRE!E177+OCTUBRE!E177+NOVIEMBRE!E177+DICIEMBRE!E177</f>
        <v>3725190</v>
      </c>
      <c r="F177" s="240"/>
    </row>
    <row r="178" spans="1:6" x14ac:dyDescent="0.25">
      <c r="A178" s="345" t="s">
        <v>260</v>
      </c>
      <c r="B178" s="348" t="s">
        <v>261</v>
      </c>
      <c r="C178" s="2348">
        <f>+'ENERO '!C178+FEBRERO!C178+MARZO!C178+ABRIL!C178+MAYO!C178+JUNIO!C178+JULIO!C178+AGOSTO!C178+SEPTIEMBRE!C178+OCTUBRE!C178+NOVIEMBRE!C178+DICIEMBRE!C178</f>
        <v>0</v>
      </c>
      <c r="D178" s="2242">
        <f>+[1]BS17A!$U1200</f>
        <v>43280</v>
      </c>
      <c r="E178" s="2348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45" t="s">
        <v>262</v>
      </c>
      <c r="B179" s="348" t="s">
        <v>263</v>
      </c>
      <c r="C179" s="2348">
        <f>+'ENERO '!C179+FEBRERO!C179+MARZO!C179+ABRIL!C179+MAYO!C179+JUNIO!C179+JULIO!C179+AGOSTO!C179+SEPTIEMBRE!C179+OCTUBRE!C179+NOVIEMBRE!C179+DICIEMBRE!C179</f>
        <v>149</v>
      </c>
      <c r="D179" s="2242">
        <f>+[1]BS17A!$U1201</f>
        <v>48240</v>
      </c>
      <c r="E179" s="2348">
        <f>+'ENERO '!E179+FEBRERO!E179+MARZO!E179+ABRIL!E179+MAYO!E179+JUNIO!E179+JULIO!E179+AGOSTO!E179+SEPTIEMBRE!E179+OCTUBRE!E179+NOVIEMBRE!E179+DICIEMBRE!E179</f>
        <v>7130640</v>
      </c>
      <c r="F179" s="240"/>
    </row>
    <row r="180" spans="1:6" ht="26.25" x14ac:dyDescent="0.25">
      <c r="A180" s="345" t="s">
        <v>264</v>
      </c>
      <c r="B180" s="348" t="s">
        <v>265</v>
      </c>
      <c r="C180" s="2348">
        <f>+'ENERO '!C180+FEBRERO!C180+MARZO!C180+ABRIL!C180+MAYO!C180+JUNIO!C180+JULIO!C180+AGOSTO!C180+SEPTIEMBRE!C180+OCTUBRE!C180+NOVIEMBRE!C180+DICIEMBRE!C180</f>
        <v>0</v>
      </c>
      <c r="D180" s="2242">
        <f>+[1]BS17A!$U1202</f>
        <v>27060</v>
      </c>
      <c r="E180" s="2348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45" t="s">
        <v>266</v>
      </c>
      <c r="B181" s="349" t="s">
        <v>267</v>
      </c>
      <c r="C181" s="2348">
        <f>+'ENERO '!C181+FEBRERO!C181+MARZO!C181+ABRIL!C181+MAYO!C181+JUNIO!C181+JULIO!C181+AGOSTO!C181+SEPTIEMBRE!C181+OCTUBRE!C181+NOVIEMBRE!C181+DICIEMBRE!C181</f>
        <v>0</v>
      </c>
      <c r="D181" s="2242">
        <f>+[1]BS17A!$U1203</f>
        <v>209350</v>
      </c>
      <c r="E181" s="2348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45" t="s">
        <v>268</v>
      </c>
      <c r="B182" s="348" t="s">
        <v>269</v>
      </c>
      <c r="C182" s="2348">
        <f>+'ENERO '!C182+FEBRERO!C182+MARZO!C182+ABRIL!C182+MAYO!C182+JUNIO!C182+JULIO!C182+AGOSTO!C182+SEPTIEMBRE!C182+OCTUBRE!C182+NOVIEMBRE!C182+DICIEMBRE!C182</f>
        <v>0</v>
      </c>
      <c r="D182" s="2242">
        <f>+[1]BS17A!$U1204</f>
        <v>238000</v>
      </c>
      <c r="E182" s="2348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45" t="s">
        <v>270</v>
      </c>
      <c r="B183" s="348" t="s">
        <v>271</v>
      </c>
      <c r="C183" s="2348">
        <f>+'ENERO '!C183+FEBRERO!C183+MARZO!C183+ABRIL!C183+MAYO!C183+JUNIO!C183+JULIO!C183+AGOSTO!C183+SEPTIEMBRE!C183+OCTUBRE!C183+NOVIEMBRE!C183+DICIEMBRE!C183</f>
        <v>0</v>
      </c>
      <c r="D183" s="2242">
        <f>+[1]BS17A!$U1205</f>
        <v>194080</v>
      </c>
      <c r="E183" s="2348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45" t="s">
        <v>272</v>
      </c>
      <c r="B184" s="349" t="s">
        <v>273</v>
      </c>
      <c r="C184" s="2348">
        <f>+'ENERO '!C184+FEBRERO!C184+MARZO!C184+ABRIL!C184+MAYO!C184+JUNIO!C184+JULIO!C184+AGOSTO!C184+SEPTIEMBRE!C184+OCTUBRE!C184+NOVIEMBRE!C184+DICIEMBRE!C184</f>
        <v>0</v>
      </c>
      <c r="D184" s="2242">
        <f>+[1]BS17A!$U1206</f>
        <v>249290</v>
      </c>
      <c r="E184" s="2348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45" t="s">
        <v>274</v>
      </c>
      <c r="B185" s="349" t="s">
        <v>275</v>
      </c>
      <c r="C185" s="2348">
        <f>+'ENERO '!C185+FEBRERO!C185+MARZO!C185+ABRIL!C185+MAYO!C185+JUNIO!C185+JULIO!C185+AGOSTO!C185+SEPTIEMBRE!C185+OCTUBRE!C185+NOVIEMBRE!C185+DICIEMBRE!C185</f>
        <v>0</v>
      </c>
      <c r="D185" s="2242">
        <f>+[1]BS17A!$U1207</f>
        <v>255080</v>
      </c>
      <c r="E185" s="2348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45" t="s">
        <v>276</v>
      </c>
      <c r="B186" s="349" t="s">
        <v>277</v>
      </c>
      <c r="C186" s="2348">
        <f>+'ENERO '!C186+FEBRERO!C186+MARZO!C186+ABRIL!C186+MAYO!C186+JUNIO!C186+JULIO!C186+AGOSTO!C186+SEPTIEMBRE!C186+OCTUBRE!C186+NOVIEMBRE!C186+DICIEMBRE!C186</f>
        <v>0</v>
      </c>
      <c r="D186" s="2242">
        <f>+[1]BS17A!$U1208</f>
        <v>215710</v>
      </c>
      <c r="E186" s="2348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45" t="s">
        <v>278</v>
      </c>
      <c r="B187" s="349" t="s">
        <v>279</v>
      </c>
      <c r="C187" s="2348">
        <f>+'ENERO '!C187+FEBRERO!C187+MARZO!C187+ABRIL!C187+MAYO!C187+JUNIO!C187+JULIO!C187+AGOSTO!C187+SEPTIEMBRE!C187+OCTUBRE!C187+NOVIEMBRE!C187+DICIEMBRE!C187</f>
        <v>0</v>
      </c>
      <c r="D187" s="2242">
        <f>+[1]BS17A!$U1209</f>
        <v>230250</v>
      </c>
      <c r="E187" s="2348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45" t="s">
        <v>280</v>
      </c>
      <c r="B188" s="349" t="s">
        <v>281</v>
      </c>
      <c r="C188" s="2348">
        <f>+'ENERO '!C188+FEBRERO!C188+MARZO!C188+ABRIL!C188+MAYO!C188+JUNIO!C188+JULIO!C188+AGOSTO!C188+SEPTIEMBRE!C188+OCTUBRE!C188+NOVIEMBRE!C188+DICIEMBRE!C188</f>
        <v>0</v>
      </c>
      <c r="D188" s="2242">
        <f>+[1]BS17A!$U1210</f>
        <v>275320</v>
      </c>
      <c r="E188" s="2348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45" t="s">
        <v>282</v>
      </c>
      <c r="B189" s="348" t="s">
        <v>283</v>
      </c>
      <c r="C189" s="2348">
        <f>+'ENERO '!C189+FEBRERO!C189+MARZO!C189+ABRIL!C189+MAYO!C189+JUNIO!C189+JULIO!C189+AGOSTO!C189+SEPTIEMBRE!C189+OCTUBRE!C189+NOVIEMBRE!C189+DICIEMBRE!C189</f>
        <v>0</v>
      </c>
      <c r="D189" s="2242">
        <f>+[1]BS17A!$U1211</f>
        <v>244150</v>
      </c>
      <c r="E189" s="2348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45" t="s">
        <v>284</v>
      </c>
      <c r="B190" s="349" t="s">
        <v>285</v>
      </c>
      <c r="C190" s="2348">
        <f>+'ENERO '!C190+FEBRERO!C190+MARZO!C190+ABRIL!C190+MAYO!C190+JUNIO!C190+JULIO!C190+AGOSTO!C190+SEPTIEMBRE!C190+OCTUBRE!C190+NOVIEMBRE!C190+DICIEMBRE!C190</f>
        <v>0</v>
      </c>
      <c r="D190" s="2242">
        <f>+[1]BS17A!$U1212</f>
        <v>1786710</v>
      </c>
      <c r="E190" s="2348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45" t="s">
        <v>286</v>
      </c>
      <c r="B191" s="349" t="s">
        <v>287</v>
      </c>
      <c r="C191" s="2348">
        <f>+'ENERO '!C191+FEBRERO!C191+MARZO!C191+ABRIL!C191+MAYO!C191+JUNIO!C191+JULIO!C191+AGOSTO!C191+SEPTIEMBRE!C191+OCTUBRE!C191+NOVIEMBRE!C191+DICIEMBRE!C191</f>
        <v>0</v>
      </c>
      <c r="D191" s="2242">
        <f>+[1]BS17A!$U1213</f>
        <v>1115980</v>
      </c>
      <c r="E191" s="2348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23" t="s">
        <v>288</v>
      </c>
      <c r="B192" s="349" t="s">
        <v>289</v>
      </c>
      <c r="C192" s="2348">
        <f>+'ENERO '!C192+FEBRERO!C192+MARZO!C192+ABRIL!C192+MAYO!C192+JUNIO!C192+JULIO!C192+AGOSTO!C192+SEPTIEMBRE!C192+OCTUBRE!C192+NOVIEMBRE!C192+DICIEMBRE!C192</f>
        <v>0</v>
      </c>
      <c r="D192" s="2242">
        <f>+[1]BS17A!$U1214</f>
        <v>1080140</v>
      </c>
      <c r="E192" s="2348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45" t="s">
        <v>290</v>
      </c>
      <c r="B193" s="349" t="s">
        <v>291</v>
      </c>
      <c r="C193" s="2348">
        <f>+'ENERO '!C193+FEBRERO!C193+MARZO!C193+ABRIL!C193+MAYO!C193+JUNIO!C193+JULIO!C193+AGOSTO!C193+SEPTIEMBRE!C193+OCTUBRE!C193+NOVIEMBRE!C193+DICIEMBRE!C193</f>
        <v>0</v>
      </c>
      <c r="D193" s="2242">
        <f>+[1]BS17A!$U1215</f>
        <v>1131580</v>
      </c>
      <c r="E193" s="2348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23" t="s">
        <v>292</v>
      </c>
      <c r="B194" s="349" t="s">
        <v>293</v>
      </c>
      <c r="C194" s="2348">
        <f>+'ENERO '!C194+FEBRERO!C194+MARZO!C194+ABRIL!C194+MAYO!C194+JUNIO!C194+JULIO!C194+AGOSTO!C194+SEPTIEMBRE!C194+OCTUBRE!C194+NOVIEMBRE!C194+DICIEMBRE!C194</f>
        <v>0</v>
      </c>
      <c r="D194" s="2242">
        <f>+[1]BS17A!$U1216</f>
        <v>160130</v>
      </c>
      <c r="E194" s="2348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23" t="s">
        <v>294</v>
      </c>
      <c r="B195" s="349" t="s">
        <v>295</v>
      </c>
      <c r="C195" s="2348">
        <f>+'ENERO '!C195+FEBRERO!C195+MARZO!C195+ABRIL!C195+MAYO!C195+JUNIO!C195+JULIO!C195+AGOSTO!C195+SEPTIEMBRE!C195+OCTUBRE!C195+NOVIEMBRE!C195+DICIEMBRE!C195</f>
        <v>0</v>
      </c>
      <c r="D195" s="2242">
        <f>+[1]BS17A!$U1217</f>
        <v>365410</v>
      </c>
      <c r="E195" s="2348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45" t="s">
        <v>296</v>
      </c>
      <c r="B196" s="349" t="s">
        <v>297</v>
      </c>
      <c r="C196" s="2348">
        <f>+'ENERO '!C196+FEBRERO!C196+MARZO!C196+ABRIL!C196+MAYO!C196+JUNIO!C196+JULIO!C196+AGOSTO!C196+SEPTIEMBRE!C196+OCTUBRE!C196+NOVIEMBRE!C196+DICIEMBRE!C196</f>
        <v>0</v>
      </c>
      <c r="D196" s="2242">
        <f>+[1]BS17A!$U1218</f>
        <v>135470</v>
      </c>
      <c r="E196" s="2348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45" t="s">
        <v>298</v>
      </c>
      <c r="B197" s="349" t="s">
        <v>299</v>
      </c>
      <c r="C197" s="2348">
        <f>+'ENERO '!C197+FEBRERO!C197+MARZO!C197+ABRIL!C197+MAYO!C197+JUNIO!C197+JULIO!C197+AGOSTO!C197+SEPTIEMBRE!C197+OCTUBRE!C197+NOVIEMBRE!C197+DICIEMBRE!C197</f>
        <v>0</v>
      </c>
      <c r="D197" s="2242">
        <f>+[1]BS17A!$U1219</f>
        <v>1097590</v>
      </c>
      <c r="E197" s="2348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45" t="s">
        <v>300</v>
      </c>
      <c r="B198" s="349" t="s">
        <v>301</v>
      </c>
      <c r="C198" s="2348">
        <f>+'ENERO '!C198+FEBRERO!C198+MARZO!C198+ABRIL!C198+MAYO!C198+JUNIO!C198+JULIO!C198+AGOSTO!C198+SEPTIEMBRE!C198+OCTUBRE!C198+NOVIEMBRE!C198+DICIEMBRE!C198</f>
        <v>0</v>
      </c>
      <c r="D198" s="2242">
        <f>+[1]BS17A!$U1220</f>
        <v>1097590</v>
      </c>
      <c r="E198" s="2348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45">
        <v>1801001</v>
      </c>
      <c r="B199" s="347" t="s">
        <v>302</v>
      </c>
      <c r="C199" s="2348">
        <f>+'ENERO '!C199+FEBRERO!C199+MARZO!C199+ABRIL!C199+MAYO!C199+JUNIO!C199+JULIO!C199+AGOSTO!C199+SEPTIEMBRE!C199+OCTUBRE!C199+NOVIEMBRE!C199+DICIEMBRE!C199</f>
        <v>122</v>
      </c>
      <c r="D199" s="2242">
        <f>+[1]BS17A!$U1354</f>
        <v>32740</v>
      </c>
      <c r="E199" s="2348">
        <f>+'ENERO '!E199+FEBRERO!E199+MARZO!E199+ABRIL!E199+MAYO!E199+JUNIO!E199+JULIO!E199+AGOSTO!E199+SEPTIEMBRE!E199+OCTUBRE!E199+NOVIEMBRE!E199+DICIEMBRE!E199</f>
        <v>3972200</v>
      </c>
      <c r="F199" s="240"/>
    </row>
    <row r="200" spans="1:6" x14ac:dyDescent="0.25">
      <c r="A200" s="345">
        <v>1801003</v>
      </c>
      <c r="B200" s="349" t="s">
        <v>303</v>
      </c>
      <c r="C200" s="2348">
        <f>+'ENERO '!C200+FEBRERO!C200+MARZO!C200+ABRIL!C200+MAYO!C200+JUNIO!C200+JULIO!C200+AGOSTO!C200+SEPTIEMBRE!C200+OCTUBRE!C200+NOVIEMBRE!C200+DICIEMBRE!C200</f>
        <v>0</v>
      </c>
      <c r="D200" s="2242">
        <f>+[1]BS17A!$U1355</f>
        <v>39490</v>
      </c>
      <c r="E200" s="2348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45">
        <v>1801006</v>
      </c>
      <c r="B201" s="347" t="s">
        <v>304</v>
      </c>
      <c r="C201" s="2348">
        <f>+'ENERO '!C201+FEBRERO!C201+MARZO!C201+ABRIL!C201+MAYO!C201+JUNIO!C201+JULIO!C201+AGOSTO!C201+SEPTIEMBRE!C201+OCTUBRE!C201+NOVIEMBRE!C201+DICIEMBRE!C201</f>
        <v>16</v>
      </c>
      <c r="D201" s="2242">
        <f>+[1]BS17A!$U1356</f>
        <v>42060</v>
      </c>
      <c r="E201" s="2348">
        <f>+'ENERO '!E201+FEBRERO!E201+MARZO!E201+ABRIL!E201+MAYO!E201+JUNIO!E201+JULIO!E201+AGOSTO!E201+SEPTIEMBRE!E201+OCTUBRE!E201+NOVIEMBRE!E201+DICIEMBRE!E201</f>
        <v>668200</v>
      </c>
      <c r="F201" s="240"/>
    </row>
    <row r="202" spans="1:6" ht="26.25" x14ac:dyDescent="0.25">
      <c r="A202" s="345" t="s">
        <v>305</v>
      </c>
      <c r="B202" s="347" t="s">
        <v>306</v>
      </c>
      <c r="C202" s="2348">
        <f>+'ENERO '!C202+FEBRERO!C202+MARZO!C202+ABRIL!C202+MAYO!C202+JUNIO!C202+JULIO!C202+AGOSTO!C202+SEPTIEMBRE!C202+OCTUBRE!C202+NOVIEMBRE!C202+DICIEMBRE!C202</f>
        <v>4</v>
      </c>
      <c r="D202" s="2242">
        <f>[1]BS17A!U1036</f>
        <v>8850</v>
      </c>
      <c r="E202" s="2348">
        <f>+'ENERO '!E202+FEBRERO!E202+MARZO!E202+ABRIL!E202+MAYO!E202+JUNIO!E202+JULIO!E202+AGOSTO!E202+SEPTIEMBRE!E202+OCTUBRE!E202+NOVIEMBRE!E202+DICIEMBRE!E202</f>
        <v>35150</v>
      </c>
      <c r="F202" s="240"/>
    </row>
    <row r="203" spans="1:6" ht="26.25" x14ac:dyDescent="0.25">
      <c r="A203" s="352" t="s">
        <v>307</v>
      </c>
      <c r="B203" s="350" t="s">
        <v>308</v>
      </c>
      <c r="C203" s="2348">
        <f>+'ENERO '!C203+FEBRERO!C203+MARZO!C203+ABRIL!C203+MAYO!C203+JUNIO!C203+JULIO!C203+AGOSTO!C203+SEPTIEMBRE!C203+OCTUBRE!C203+NOVIEMBRE!C203+DICIEMBRE!C203</f>
        <v>0</v>
      </c>
      <c r="D203" s="2323">
        <f>[1]BS17A!U807</f>
        <v>375680</v>
      </c>
      <c r="E203" s="2348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30"/>
      <c r="B204" s="329" t="s">
        <v>309</v>
      </c>
      <c r="C204" s="2348">
        <f>+'ENERO '!C204+FEBRERO!C204+MARZO!C204+ABRIL!C204+MAYO!C204+JUNIO!C204+JULIO!C204+AGOSTO!C204+SEPTIEMBRE!C204+OCTUBRE!C204+NOVIEMBRE!C204+DICIEMBRE!C204</f>
        <v>3659</v>
      </c>
      <c r="D204" s="276"/>
      <c r="E204" s="2348">
        <f>+'ENERO '!E204+FEBRERO!E204+MARZO!E204+ABRIL!E204+MAYO!E204+JUNIO!E204+JULIO!E204+AGOSTO!E204+SEPTIEMBRE!E204+OCTUBRE!E204+NOVIEMBRE!E204+DICIEMBRE!E204</f>
        <v>31449750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2481" t="s">
        <v>310</v>
      </c>
      <c r="B207" s="2482"/>
      <c r="C207" s="2482"/>
      <c r="D207" s="2482"/>
      <c r="E207" s="2483"/>
      <c r="F207" s="237"/>
    </row>
    <row r="208" spans="1:6" ht="38.25" x14ac:dyDescent="0.25">
      <c r="A208" s="242" t="s">
        <v>14</v>
      </c>
      <c r="B208" s="242" t="s">
        <v>15</v>
      </c>
      <c r="C208" s="243" t="s">
        <v>16</v>
      </c>
      <c r="D208" s="267" t="s">
        <v>17</v>
      </c>
      <c r="E208" s="244" t="s">
        <v>18</v>
      </c>
      <c r="F208" s="237"/>
    </row>
    <row r="209" spans="1:6" x14ac:dyDescent="0.25">
      <c r="A209" s="322" t="s">
        <v>311</v>
      </c>
      <c r="B209" s="339" t="s">
        <v>312</v>
      </c>
      <c r="C209" s="2348">
        <f>+'ENERO '!C209+FEBRERO!C209+MARZO!C209+ABRIL!C209+MAYO!C209+JUNIO!C209+JULIO!C209+AGOSTO!C209+SEPTIEMBRE!C209+OCTUBRE!C209+NOVIEMBRE!C209+DICIEMBRE!C209</f>
        <v>0</v>
      </c>
      <c r="D209" s="2247">
        <f>+[1]BS17A!$U18</f>
        <v>13700</v>
      </c>
      <c r="E209" s="2348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23" t="s">
        <v>313</v>
      </c>
      <c r="B210" s="319" t="s">
        <v>314</v>
      </c>
      <c r="C210" s="2348">
        <f>+'ENERO '!C210+FEBRERO!C210+MARZO!C210+ABRIL!C210+MAYO!C210+JUNIO!C210+JULIO!C210+AGOSTO!C210+SEPTIEMBRE!C210+OCTUBRE!C210+NOVIEMBRE!C210+DICIEMBRE!C210</f>
        <v>305</v>
      </c>
      <c r="D210" s="2242">
        <f>+[1]BS17A!$U19</f>
        <v>13700</v>
      </c>
      <c r="E210" s="2348">
        <f>+'ENERO '!E210+FEBRERO!E210+MARZO!E210+ABRIL!E210+MAYO!E210+JUNIO!E210+JULIO!E210+AGOSTO!E210+SEPTIEMBRE!E210+OCTUBRE!E210+NOVIEMBRE!E210+DICIEMBRE!E210</f>
        <v>4151200</v>
      </c>
      <c r="F210" s="240"/>
    </row>
    <row r="211" spans="1:6" x14ac:dyDescent="0.25">
      <c r="A211" s="323" t="s">
        <v>315</v>
      </c>
      <c r="B211" s="318" t="s">
        <v>316</v>
      </c>
      <c r="C211" s="2348">
        <f>+'ENERO '!C211+FEBRERO!C211+MARZO!C211+ABRIL!C211+MAYO!C211+JUNIO!C211+JULIO!C211+AGOSTO!C211+SEPTIEMBRE!C211+OCTUBRE!C211+NOVIEMBRE!C211+DICIEMBRE!C211</f>
        <v>0</v>
      </c>
      <c r="D211" s="2242">
        <f>+[1]BS17A!$U47</f>
        <v>1310</v>
      </c>
      <c r="E211" s="2348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23" t="s">
        <v>317</v>
      </c>
      <c r="B212" s="318" t="s">
        <v>318</v>
      </c>
      <c r="C212" s="2348">
        <f>+'ENERO '!C212+FEBRERO!C212+MARZO!C212+ABRIL!C212+MAYO!C212+JUNIO!C212+JULIO!C212+AGOSTO!C212+SEPTIEMBRE!C212+OCTUBRE!C212+NOVIEMBRE!C212+DICIEMBRE!C212</f>
        <v>2554</v>
      </c>
      <c r="D212" s="2242">
        <f>+[1]BS17A!$U48</f>
        <v>640</v>
      </c>
      <c r="E212" s="2348">
        <f>+'ENERO '!E212+FEBRERO!E212+MARZO!E212+ABRIL!E212+MAYO!E212+JUNIO!E212+JULIO!E212+AGOSTO!E212+SEPTIEMBRE!E212+OCTUBRE!E212+NOVIEMBRE!E212+DICIEMBRE!E212</f>
        <v>1623440</v>
      </c>
      <c r="F212" s="240"/>
    </row>
    <row r="213" spans="1:6" x14ac:dyDescent="0.25">
      <c r="A213" s="323" t="s">
        <v>319</v>
      </c>
      <c r="B213" s="319" t="s">
        <v>320</v>
      </c>
      <c r="C213" s="2348">
        <f>+'ENERO '!C213+FEBRERO!C213+MARZO!C213+ABRIL!C213+MAYO!C213+JUNIO!C213+JULIO!C213+AGOSTO!C213+SEPTIEMBRE!C213+OCTUBRE!C213+NOVIEMBRE!C213+DICIEMBRE!C213</f>
        <v>1773</v>
      </c>
      <c r="D213" s="2242">
        <f>+[1]BS17A!$U49</f>
        <v>1940</v>
      </c>
      <c r="E213" s="2348">
        <f>+'ENERO '!E213+FEBRERO!E213+MARZO!E213+ABRIL!E213+MAYO!E213+JUNIO!E213+JULIO!E213+AGOSTO!E213+SEPTIEMBRE!E213+OCTUBRE!E213+NOVIEMBRE!E213+DICIEMBRE!E213</f>
        <v>3424420</v>
      </c>
      <c r="F213" s="240"/>
    </row>
    <row r="214" spans="1:6" x14ac:dyDescent="0.25">
      <c r="A214" s="323" t="s">
        <v>321</v>
      </c>
      <c r="B214" s="319" t="s">
        <v>322</v>
      </c>
      <c r="C214" s="2348">
        <f>+'ENERO '!C214+FEBRERO!C214+MARZO!C214+ABRIL!C214+MAYO!C214+JUNIO!C214+JULIO!C214+AGOSTO!C214+SEPTIEMBRE!C214+OCTUBRE!C214+NOVIEMBRE!C214+DICIEMBRE!C214</f>
        <v>220</v>
      </c>
      <c r="D214" s="2242">
        <f>+[1]BS17A!$U50</f>
        <v>14590</v>
      </c>
      <c r="E214" s="2348">
        <f>+'ENERO '!E214+FEBRERO!E214+MARZO!E214+ABRIL!E214+MAYO!E214+JUNIO!E214+JULIO!E214+AGOSTO!E214+SEPTIEMBRE!E214+OCTUBRE!E214+NOVIEMBRE!E214+DICIEMBRE!E214</f>
        <v>3193810</v>
      </c>
      <c r="F214" s="240"/>
    </row>
    <row r="215" spans="1:6" x14ac:dyDescent="0.25">
      <c r="A215" s="323" t="s">
        <v>323</v>
      </c>
      <c r="B215" s="318" t="s">
        <v>324</v>
      </c>
      <c r="C215" s="2348">
        <f>+'ENERO '!C215+FEBRERO!C215+MARZO!C215+ABRIL!C215+MAYO!C215+JUNIO!C215+JULIO!C215+AGOSTO!C215+SEPTIEMBRE!C215+OCTUBRE!C215+NOVIEMBRE!C215+DICIEMBRE!C215</f>
        <v>422</v>
      </c>
      <c r="D215" s="2242">
        <f>+[1]BS17A!$U51</f>
        <v>33500</v>
      </c>
      <c r="E215" s="2348">
        <f>+'ENERO '!E215+FEBRERO!E215+MARZO!E215+ABRIL!E215+MAYO!E215+JUNIO!E215+JULIO!E215+AGOSTO!E215+SEPTIEMBRE!E215+OCTUBRE!E215+NOVIEMBRE!E215+DICIEMBRE!E215</f>
        <v>14065560</v>
      </c>
      <c r="F215" s="240"/>
    </row>
    <row r="216" spans="1:6" x14ac:dyDescent="0.25">
      <c r="A216" s="345" t="s">
        <v>325</v>
      </c>
      <c r="B216" s="318" t="s">
        <v>326</v>
      </c>
      <c r="C216" s="2348">
        <f>+'ENERO '!C216+FEBRERO!C216+MARZO!C216+ABRIL!C216+MAYO!C216+JUNIO!C216+JULIO!C216+AGOSTO!C216+SEPTIEMBRE!C216+OCTUBRE!C216+NOVIEMBRE!C216+DICIEMBRE!C216</f>
        <v>20</v>
      </c>
      <c r="D216" s="2325"/>
      <c r="E216" s="2348">
        <f>+'ENERO '!E216+FEBRERO!E216+MARZO!E216+ABRIL!E216+MAYO!E216+JUNIO!E216+JULIO!E216+AGOSTO!E216+SEPTIEMBRE!E216+OCTUBRE!E216+NOVIEMBRE!E216+DICIEMBRE!E216</f>
        <v>166720</v>
      </c>
      <c r="F216" s="240"/>
    </row>
    <row r="217" spans="1:6" x14ac:dyDescent="0.25">
      <c r="A217" s="324" t="s">
        <v>327</v>
      </c>
      <c r="B217" s="320" t="s">
        <v>328</v>
      </c>
      <c r="C217" s="2348">
        <f>+'ENERO '!C217+FEBRERO!C217+MARZO!C217+ABRIL!C217+MAYO!C217+JUNIO!C217+JULIO!C217+AGOSTO!C217+SEPTIEMBRE!C217+OCTUBRE!C217+NOVIEMBRE!C217+DICIEMBRE!C217</f>
        <v>289</v>
      </c>
      <c r="D217" s="2249">
        <f>+[1]BS17A!$U1861</f>
        <v>27160</v>
      </c>
      <c r="E217" s="2348">
        <f>+'ENERO '!E217+FEBRERO!E217+MARZO!E217+ABRIL!E217+MAYO!E217+JUNIO!E217+JULIO!E217+AGOSTO!E217+SEPTIEMBRE!E217+OCTUBRE!E217+NOVIEMBRE!E217+DICIEMBRE!E217</f>
        <v>7810740</v>
      </c>
      <c r="F217" s="240"/>
    </row>
    <row r="218" spans="1:6" x14ac:dyDescent="0.25">
      <c r="A218" s="330"/>
      <c r="B218" s="329" t="s">
        <v>329</v>
      </c>
      <c r="C218" s="2348">
        <f>+'ENERO '!C218+FEBRERO!C218+MARZO!C218+ABRIL!C218+MAYO!C218+JUNIO!C218+JULIO!C218+AGOSTO!C218+SEPTIEMBRE!C218+OCTUBRE!C218+NOVIEMBRE!C218+DICIEMBRE!C218</f>
        <v>5583</v>
      </c>
      <c r="D218" s="276"/>
      <c r="E218" s="2348">
        <f>+'ENERO '!E218+FEBRERO!E218+MARZO!E218+ABRIL!E218+MAYO!E218+JUNIO!E218+JULIO!E218+AGOSTO!E218+SEPTIEMBRE!E218+OCTUBRE!E218+NOVIEMBRE!E218+DICIEMBRE!E218</f>
        <v>34435890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2495" t="s">
        <v>330</v>
      </c>
      <c r="B221" s="2496"/>
      <c r="C221" s="2497"/>
      <c r="D221" s="240"/>
      <c r="E221" s="240"/>
      <c r="F221" s="237"/>
    </row>
    <row r="222" spans="1:6" ht="25.5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22" t="s">
        <v>331</v>
      </c>
      <c r="B223" s="340" t="s">
        <v>332</v>
      </c>
      <c r="C223" s="2348">
        <f>+'ENERO '!C223+FEBRERO!C223+MARZO!C223+ABRIL!C223+MAYO!C223+JUNIO!C223+JULIO!C223+AGOSTO!C223+SEPTIEMBRE!C223+OCTUBRE!C223+NOVIEMBRE!C223+DICIEMBRE!C223</f>
        <v>0</v>
      </c>
      <c r="D223" s="279"/>
      <c r="E223" s="240"/>
      <c r="F223" s="240"/>
    </row>
    <row r="224" spans="1:6" x14ac:dyDescent="0.25">
      <c r="A224" s="343" t="s">
        <v>333</v>
      </c>
      <c r="B224" s="341" t="s">
        <v>334</v>
      </c>
      <c r="C224" s="2348">
        <f>+'ENERO '!C224+FEBRERO!C224+MARZO!C224+ABRIL!C224+MAYO!C224+JUNIO!C224+JULIO!C224+AGOSTO!C224+SEPTIEMBRE!C224+OCTUBRE!C224+NOVIEMBRE!C224+DICIEMBRE!C224</f>
        <v>0</v>
      </c>
      <c r="D224" s="279"/>
      <c r="E224" s="240"/>
      <c r="F224" s="240"/>
    </row>
    <row r="225" spans="1:7" x14ac:dyDescent="0.25">
      <c r="A225" s="344"/>
      <c r="B225" s="342" t="s">
        <v>335</v>
      </c>
      <c r="C225" s="2348">
        <f>+'ENERO '!C225+FEBRERO!C225+MARZO!C225+ABRIL!C225+MAYO!C225+JUNIO!C225+JULIO!C225+AGOSTO!C225+SEPTIEMBRE!C225+OCTUBRE!C225+NOVIEMBRE!C225+DICIEMBRE!C225</f>
        <v>0</v>
      </c>
      <c r="D225" s="279"/>
      <c r="E225" s="240"/>
      <c r="F225" s="240"/>
      <c r="G225" s="233"/>
    </row>
    <row r="226" spans="1:7" x14ac:dyDescent="0.25">
      <c r="A226" s="240"/>
      <c r="B226" s="240"/>
      <c r="C226" s="240"/>
      <c r="D226" s="279"/>
      <c r="E226" s="279"/>
      <c r="F226" s="279"/>
      <c r="G226" s="233"/>
    </row>
    <row r="227" spans="1:7" x14ac:dyDescent="0.25">
      <c r="A227" s="240"/>
      <c r="B227" s="240"/>
      <c r="C227" s="240"/>
      <c r="D227" s="240"/>
      <c r="E227" s="240"/>
      <c r="F227" s="279"/>
      <c r="G227" s="280"/>
    </row>
    <row r="228" spans="1:7" x14ac:dyDescent="0.25">
      <c r="A228" s="2481" t="s">
        <v>336</v>
      </c>
      <c r="B228" s="2482"/>
      <c r="C228" s="2482"/>
      <c r="D228" s="2482"/>
      <c r="E228" s="2483"/>
      <c r="F228" s="279"/>
      <c r="G228" s="280"/>
    </row>
    <row r="229" spans="1:7" ht="38.25" x14ac:dyDescent="0.25">
      <c r="A229" s="242" t="s">
        <v>14</v>
      </c>
      <c r="B229" s="242" t="s">
        <v>15</v>
      </c>
      <c r="C229" s="243" t="s">
        <v>16</v>
      </c>
      <c r="D229" s="267" t="s">
        <v>17</v>
      </c>
      <c r="E229" s="244" t="s">
        <v>18</v>
      </c>
      <c r="F229" s="279"/>
      <c r="G229" s="280"/>
    </row>
    <row r="230" spans="1:7" x14ac:dyDescent="0.25">
      <c r="A230" s="322" t="s">
        <v>337</v>
      </c>
      <c r="B230" s="339" t="s">
        <v>338</v>
      </c>
      <c r="C230" s="2348">
        <f>+'ENERO '!C230+FEBRERO!C230+MARZO!C230+ABRIL!C230+MAYO!C230+JUNIO!C230+JULIO!C230+AGOSTO!C230+SEPTIEMBRE!C230+OCTUBRE!C230+NOVIEMBRE!C230+DICIEMBRE!C230</f>
        <v>943</v>
      </c>
      <c r="D230" s="2247">
        <f>+[1]BS17A!$U1941</f>
        <v>18750</v>
      </c>
      <c r="E230" s="2348">
        <f>+'ENERO '!E230+FEBRERO!E230+MARZO!E230+ABRIL!E230+MAYO!E230+JUNIO!E230+JULIO!E230+AGOSTO!E230+SEPTIEMBRE!E230+OCTUBRE!E230+NOVIEMBRE!E230+DICIEMBRE!E230</f>
        <v>17646270</v>
      </c>
      <c r="F230" s="240"/>
      <c r="G230" s="233"/>
    </row>
    <row r="231" spans="1:7" x14ac:dyDescent="0.25">
      <c r="A231" s="324" t="s">
        <v>339</v>
      </c>
      <c r="B231" s="320" t="s">
        <v>340</v>
      </c>
      <c r="C231" s="2348">
        <f>+'ENERO '!C231+FEBRERO!C231+MARZO!C231+ABRIL!C231+MAYO!C231+JUNIO!C231+JULIO!C231+AGOSTO!C231+SEPTIEMBRE!C231+OCTUBRE!C231+NOVIEMBRE!C231+DICIEMBRE!C231</f>
        <v>0</v>
      </c>
      <c r="D231" s="2249">
        <f>+[1]BS17A!$U1942</f>
        <v>235010</v>
      </c>
      <c r="E231" s="2348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30"/>
      <c r="B232" s="329" t="s">
        <v>341</v>
      </c>
      <c r="C232" s="2348">
        <f>+'ENERO '!C232+FEBRERO!C232+MARZO!C232+ABRIL!C232+MAYO!C232+JUNIO!C232+JULIO!C232+AGOSTO!C232+SEPTIEMBRE!C232+OCTUBRE!C232+NOVIEMBRE!C232+DICIEMBRE!C232</f>
        <v>943</v>
      </c>
      <c r="D232" s="276"/>
      <c r="E232" s="2348">
        <f>+'ENERO '!E232+FEBRERO!E232+MARZO!E232+ABRIL!E232+MAYO!E232+JUNIO!E232+JULIO!E232+AGOSTO!E232+SEPTIEMBRE!E232+OCTUBRE!E232+NOVIEMBRE!E232+DICIEMBRE!E232</f>
        <v>17646270</v>
      </c>
      <c r="F232" s="240"/>
      <c r="G232" s="233"/>
    </row>
    <row r="233" spans="1:7" x14ac:dyDescent="0.25">
      <c r="A233" s="281"/>
      <c r="B233" s="282"/>
      <c r="C233" s="283"/>
      <c r="D233" s="281"/>
      <c r="E233" s="281"/>
      <c r="F233" s="240"/>
      <c r="G233" s="233"/>
    </row>
    <row r="234" spans="1:7" x14ac:dyDescent="0.25">
      <c r="A234" s="281"/>
      <c r="B234" s="282"/>
      <c r="C234" s="283"/>
      <c r="D234" s="281"/>
      <c r="E234" s="281"/>
      <c r="F234" s="240"/>
      <c r="G234" s="233"/>
    </row>
    <row r="235" spans="1:7" x14ac:dyDescent="0.25">
      <c r="A235" s="2489" t="s">
        <v>342</v>
      </c>
      <c r="B235" s="2482"/>
      <c r="C235" s="2482"/>
      <c r="D235" s="2482"/>
      <c r="E235" s="2483"/>
      <c r="F235" s="240"/>
      <c r="G235" s="233"/>
    </row>
    <row r="236" spans="1:7" ht="38.25" x14ac:dyDescent="0.25">
      <c r="A236" s="242" t="s">
        <v>14</v>
      </c>
      <c r="B236" s="242" t="s">
        <v>15</v>
      </c>
      <c r="C236" s="243" t="s">
        <v>16</v>
      </c>
      <c r="D236" s="267" t="s">
        <v>17</v>
      </c>
      <c r="E236" s="244" t="s">
        <v>18</v>
      </c>
      <c r="F236" s="240"/>
      <c r="G236" s="233"/>
    </row>
    <row r="237" spans="1:7" x14ac:dyDescent="0.25">
      <c r="A237" s="273" t="s">
        <v>343</v>
      </c>
      <c r="B237" s="254" t="s">
        <v>344</v>
      </c>
      <c r="C237" s="2348">
        <f>+'ENERO '!C237+FEBRERO!C237+MARZO!C237+ABRIL!C237+MAYO!C237+JUNIO!C237+JULIO!C237+AGOSTO!C237+SEPTIEMBRE!C237+OCTUBRE!C237+NOVIEMBRE!C237+DICIEMBRE!C237</f>
        <v>3395</v>
      </c>
      <c r="D237" s="284"/>
      <c r="E237" s="2348">
        <f>+'ENERO '!E237+FEBRERO!E237+MARZO!E237+ABRIL!E237+MAYO!E237+JUNIO!E237+JULIO!E237+AGOSTO!E237+SEPTIEMBRE!E237+OCTUBRE!E237+NOVIEMBRE!E237+DICIEMBRE!E237</f>
        <v>23303780</v>
      </c>
      <c r="F237" s="240"/>
      <c r="G237" s="233"/>
    </row>
    <row r="238" spans="1:7" x14ac:dyDescent="0.25">
      <c r="A238" s="281"/>
      <c r="B238" s="282"/>
      <c r="C238" s="283"/>
      <c r="D238" s="281"/>
      <c r="E238" s="281"/>
      <c r="F238" s="240"/>
      <c r="G238" s="233"/>
    </row>
    <row r="239" spans="1:7" x14ac:dyDescent="0.25">
      <c r="A239" s="2489" t="s">
        <v>345</v>
      </c>
      <c r="B239" s="2490"/>
      <c r="C239" s="2490"/>
      <c r="D239" s="2490"/>
      <c r="E239" s="2491"/>
      <c r="F239" s="240"/>
      <c r="G239" s="233"/>
    </row>
    <row r="240" spans="1:7" ht="38.25" x14ac:dyDescent="0.25">
      <c r="A240" s="242" t="s">
        <v>14</v>
      </c>
      <c r="B240" s="243" t="s">
        <v>346</v>
      </c>
      <c r="C240" s="266" t="s">
        <v>347</v>
      </c>
      <c r="D240" s="267" t="s">
        <v>17</v>
      </c>
      <c r="E240" s="244" t="s">
        <v>18</v>
      </c>
      <c r="F240" s="240"/>
      <c r="G240" s="233"/>
    </row>
    <row r="241" spans="1:6" x14ac:dyDescent="0.25">
      <c r="A241" s="246" t="s">
        <v>348</v>
      </c>
      <c r="B241" s="307" t="s">
        <v>349</v>
      </c>
      <c r="C241" s="2348">
        <f>+'ENERO '!C241+FEBRERO!C241+MARZO!C241+ABRIL!C241+MAYO!C241+JUNIO!C241+JULIO!C241+AGOSTO!C241+SEPTIEMBRE!C241+OCTUBRE!C241+NOVIEMBRE!C241+DICIEMBRE!C241</f>
        <v>0</v>
      </c>
      <c r="D241" s="2247">
        <f>+[1]BS17A!$U1944</f>
        <v>240030</v>
      </c>
      <c r="E241" s="2348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5" t="s">
        <v>350</v>
      </c>
      <c r="B242" s="308" t="s">
        <v>351</v>
      </c>
      <c r="C242" s="2348">
        <f>+'ENERO '!C242+FEBRERO!C242+MARZO!C242+ABRIL!C242+MAYO!C242+JUNIO!C242+JULIO!C242+AGOSTO!C242+SEPTIEMBRE!C242+OCTUBRE!C242+NOVIEMBRE!C242+DICIEMBRE!C242</f>
        <v>0</v>
      </c>
      <c r="D242" s="2242">
        <f>+[1]BS17A!$U1945</f>
        <v>34110</v>
      </c>
      <c r="E242" s="2348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5" t="s">
        <v>352</v>
      </c>
      <c r="B243" s="308" t="s">
        <v>353</v>
      </c>
      <c r="C243" s="2348">
        <f>+'ENERO '!C243+FEBRERO!C243+MARZO!C243+ABRIL!C243+MAYO!C243+JUNIO!C243+JULIO!C243+AGOSTO!C243+SEPTIEMBRE!C243+OCTUBRE!C243+NOVIEMBRE!C243+DICIEMBRE!C243</f>
        <v>0</v>
      </c>
      <c r="D243" s="2242">
        <f>+[1]BS17A!$U1946</f>
        <v>128660</v>
      </c>
      <c r="E243" s="2348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5" t="s">
        <v>354</v>
      </c>
      <c r="B244" s="308" t="s">
        <v>355</v>
      </c>
      <c r="C244" s="2348">
        <f>+'ENERO '!C244+FEBRERO!C244+MARZO!C244+ABRIL!C244+MAYO!C244+JUNIO!C244+JULIO!C244+AGOSTO!C244+SEPTIEMBRE!C244+OCTUBRE!C244+NOVIEMBRE!C244+DICIEMBRE!C244</f>
        <v>0</v>
      </c>
      <c r="D244" s="2242">
        <f>+[1]BS17A!$U1947</f>
        <v>128660</v>
      </c>
      <c r="E244" s="2348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5" t="s">
        <v>356</v>
      </c>
      <c r="B245" s="308" t="s">
        <v>357</v>
      </c>
      <c r="C245" s="2348">
        <f>+'ENERO '!C245+FEBRERO!C245+MARZO!C245+ABRIL!C245+MAYO!C245+JUNIO!C245+JULIO!C245+AGOSTO!C245+SEPTIEMBRE!C245+OCTUBRE!C245+NOVIEMBRE!C245+DICIEMBRE!C245</f>
        <v>0</v>
      </c>
      <c r="D245" s="2242">
        <f>+[1]BS17A!$U1948</f>
        <v>234230</v>
      </c>
      <c r="E245" s="2348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5" t="s">
        <v>358</v>
      </c>
      <c r="B246" s="308" t="s">
        <v>359</v>
      </c>
      <c r="C246" s="2348">
        <f>+'ENERO '!C246+FEBRERO!C246+MARZO!C246+ABRIL!C246+MAYO!C246+JUNIO!C246+JULIO!C246+AGOSTO!C246+SEPTIEMBRE!C246+OCTUBRE!C246+NOVIEMBRE!C246+DICIEMBRE!C246</f>
        <v>0</v>
      </c>
      <c r="D246" s="2242">
        <f>+[1]BS17A!$U1949</f>
        <v>359460</v>
      </c>
      <c r="E246" s="2348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5" t="s">
        <v>360</v>
      </c>
      <c r="B247" s="308" t="s">
        <v>361</v>
      </c>
      <c r="C247" s="2348">
        <f>+'ENERO '!C247+FEBRERO!C247+MARZO!C247+ABRIL!C247+MAYO!C247+JUNIO!C247+JULIO!C247+AGOSTO!C247+SEPTIEMBRE!C247+OCTUBRE!C247+NOVIEMBRE!C247+DICIEMBRE!C247</f>
        <v>0</v>
      </c>
      <c r="D247" s="2242">
        <f>+[1]BS17A!$U1950</f>
        <v>613210</v>
      </c>
      <c r="E247" s="2348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57" t="s">
        <v>362</v>
      </c>
      <c r="B248" s="308" t="s">
        <v>363</v>
      </c>
      <c r="C248" s="2348">
        <f>+'ENERO '!C248+FEBRERO!C248+MARZO!C248+ABRIL!C248+MAYO!C248+JUNIO!C248+JULIO!C248+AGOSTO!C248+SEPTIEMBRE!C248+OCTUBRE!C248+NOVIEMBRE!C248+DICIEMBRE!C248</f>
        <v>0</v>
      </c>
      <c r="D248" s="2242">
        <f>+[1]BS17A!$U1951</f>
        <v>127720</v>
      </c>
      <c r="E248" s="2348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57" t="s">
        <v>364</v>
      </c>
      <c r="B249" s="308" t="s">
        <v>365</v>
      </c>
      <c r="C249" s="2348">
        <f>+'ENERO '!C249+FEBRERO!C249+MARZO!C249+ABRIL!C249+MAYO!C249+JUNIO!C249+JULIO!C249+AGOSTO!C249+SEPTIEMBRE!C249+OCTUBRE!C249+NOVIEMBRE!C249+DICIEMBRE!C249</f>
        <v>0</v>
      </c>
      <c r="D249" s="2242">
        <f>+[1]BS17A!$U1952</f>
        <v>344230</v>
      </c>
      <c r="E249" s="2348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57" t="s">
        <v>366</v>
      </c>
      <c r="B250" s="308" t="s">
        <v>367</v>
      </c>
      <c r="C250" s="2348">
        <f>+'ENERO '!C250+FEBRERO!C250+MARZO!C250+ABRIL!C250+MAYO!C250+JUNIO!C250+JULIO!C250+AGOSTO!C250+SEPTIEMBRE!C250+OCTUBRE!C250+NOVIEMBRE!C250+DICIEMBRE!C250</f>
        <v>0</v>
      </c>
      <c r="D250" s="2244">
        <f>+[1]BS17A!$U1953</f>
        <v>144940</v>
      </c>
      <c r="E250" s="2348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57" t="s">
        <v>368</v>
      </c>
      <c r="B251" s="308" t="s">
        <v>369</v>
      </c>
      <c r="C251" s="2348">
        <f>+'ENERO '!C251+FEBRERO!C251+MARZO!C251+ABRIL!C251+MAYO!C251+JUNIO!C251+JULIO!C251+AGOSTO!C251+SEPTIEMBRE!C251+OCTUBRE!C251+NOVIEMBRE!C251+DICIEMBRE!C251</f>
        <v>0</v>
      </c>
      <c r="D251" s="2244">
        <f>+[1]BS17A!$U1954</f>
        <v>125950</v>
      </c>
      <c r="E251" s="2348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57" t="s">
        <v>370</v>
      </c>
      <c r="B252" s="308" t="s">
        <v>371</v>
      </c>
      <c r="C252" s="2348">
        <f>+'ENERO '!C252+FEBRERO!C252+MARZO!C252+ABRIL!C252+MAYO!C252+JUNIO!C252+JULIO!C252+AGOSTO!C252+SEPTIEMBRE!C252+OCTUBRE!C252+NOVIEMBRE!C252+DICIEMBRE!C252</f>
        <v>0</v>
      </c>
      <c r="D252" s="2244">
        <f>+[1]BS17A!$U1955</f>
        <v>191490</v>
      </c>
      <c r="E252" s="2348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57" t="s">
        <v>372</v>
      </c>
      <c r="B253" s="308" t="s">
        <v>373</v>
      </c>
      <c r="C253" s="2348">
        <f>+'ENERO '!C253+FEBRERO!C253+MARZO!C253+ABRIL!C253+MAYO!C253+JUNIO!C253+JULIO!C253+AGOSTO!C253+SEPTIEMBRE!C253+OCTUBRE!C253+NOVIEMBRE!C253+DICIEMBRE!C253</f>
        <v>0</v>
      </c>
      <c r="D253" s="2244">
        <f>+[1]BS17A!$U1956</f>
        <v>50390</v>
      </c>
      <c r="E253" s="2348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1" t="s">
        <v>374</v>
      </c>
      <c r="B254" s="315" t="s">
        <v>375</v>
      </c>
      <c r="C254" s="2348">
        <f>+'ENERO '!C254+FEBRERO!C254+MARZO!C254+ABRIL!C254+MAYO!C254+JUNIO!C254+JULIO!C254+AGOSTO!C254+SEPTIEMBRE!C254+OCTUBRE!C254+NOVIEMBRE!C254+DICIEMBRE!C254</f>
        <v>0</v>
      </c>
      <c r="D254" s="2249">
        <f>+[1]BS17A!$U1957</f>
        <v>37660</v>
      </c>
      <c r="E254" s="2348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2484" t="s">
        <v>376</v>
      </c>
      <c r="B255" s="2485"/>
      <c r="C255" s="2485"/>
      <c r="D255" s="2485"/>
      <c r="E255" s="2486"/>
      <c r="F255" s="240"/>
    </row>
    <row r="256" spans="1:6" x14ac:dyDescent="0.25">
      <c r="A256" s="322" t="s">
        <v>377</v>
      </c>
      <c r="B256" s="336" t="s">
        <v>349</v>
      </c>
      <c r="C256" s="2348">
        <f>+'ENERO '!C256+FEBRERO!C256+MARZO!C256+ABRIL!C256+MAYO!C256+JUNIO!C256+JULIO!C256+AGOSTO!C256+SEPTIEMBRE!C256+OCTUBRE!C256+NOVIEMBRE!C256+DICIEMBRE!C256</f>
        <v>0</v>
      </c>
      <c r="D256" s="2247">
        <f>+[1]BS17A!$U1958</f>
        <v>206500</v>
      </c>
      <c r="E256" s="2348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23" t="s">
        <v>378</v>
      </c>
      <c r="B257" s="337" t="s">
        <v>379</v>
      </c>
      <c r="C257" s="2348">
        <f>+'ENERO '!C257+FEBRERO!C257+MARZO!C257+ABRIL!C257+MAYO!C257+JUNIO!C257+JULIO!C257+AGOSTO!C257+SEPTIEMBRE!C257+OCTUBRE!C257+NOVIEMBRE!C257+DICIEMBRE!C257</f>
        <v>0</v>
      </c>
      <c r="D257" s="2242">
        <f>+[1]BS17A!$U1959</f>
        <v>1228440</v>
      </c>
      <c r="E257" s="2348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23" t="s">
        <v>380</v>
      </c>
      <c r="B258" s="337" t="s">
        <v>381</v>
      </c>
      <c r="C258" s="2348">
        <f>+'ENERO '!C258+FEBRERO!C258+MARZO!C258+ABRIL!C258+MAYO!C258+JUNIO!C258+JULIO!C258+AGOSTO!C258+SEPTIEMBRE!C258+OCTUBRE!C258+NOVIEMBRE!C258+DICIEMBRE!C258</f>
        <v>0</v>
      </c>
      <c r="D258" s="2242">
        <f>+[1]BS17A!$U1960</f>
        <v>185340</v>
      </c>
      <c r="E258" s="2348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23" t="s">
        <v>382</v>
      </c>
      <c r="B259" s="337" t="s">
        <v>383</v>
      </c>
      <c r="C259" s="2348">
        <f>+'ENERO '!C259+FEBRERO!C259+MARZO!C259+ABRIL!C259+MAYO!C259+JUNIO!C259+JULIO!C259+AGOSTO!C259+SEPTIEMBRE!C259+OCTUBRE!C259+NOVIEMBRE!C259+DICIEMBRE!C259</f>
        <v>0</v>
      </c>
      <c r="D259" s="2242">
        <f>+[1]BS17A!$U1961</f>
        <v>163900</v>
      </c>
      <c r="E259" s="2348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23" t="s">
        <v>384</v>
      </c>
      <c r="B260" s="337" t="s">
        <v>385</v>
      </c>
      <c r="C260" s="2348">
        <f>+'ENERO '!C260+FEBRERO!C260+MARZO!C260+ABRIL!C260+MAYO!C260+JUNIO!C260+JULIO!C260+AGOSTO!C260+SEPTIEMBRE!C260+OCTUBRE!C260+NOVIEMBRE!C260+DICIEMBRE!C260</f>
        <v>0</v>
      </c>
      <c r="D260" s="2242">
        <f>+[1]BS17A!$U1962</f>
        <v>332720</v>
      </c>
      <c r="E260" s="2348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23" t="s">
        <v>386</v>
      </c>
      <c r="B261" s="337" t="s">
        <v>387</v>
      </c>
      <c r="C261" s="2348">
        <f>+'ENERO '!C261+FEBRERO!C261+MARZO!C261+ABRIL!C261+MAYO!C261+JUNIO!C261+JULIO!C261+AGOSTO!C261+SEPTIEMBRE!C261+OCTUBRE!C261+NOVIEMBRE!C261+DICIEMBRE!C261</f>
        <v>0</v>
      </c>
      <c r="D261" s="2242">
        <f>+[1]BS17A!$U1963</f>
        <v>1106400</v>
      </c>
      <c r="E261" s="2348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23" t="s">
        <v>388</v>
      </c>
      <c r="B262" s="337" t="s">
        <v>389</v>
      </c>
      <c r="C262" s="2348">
        <f>+'ENERO '!C262+FEBRERO!C262+MARZO!C262+ABRIL!C262+MAYO!C262+JUNIO!C262+JULIO!C262+AGOSTO!C262+SEPTIEMBRE!C262+OCTUBRE!C262+NOVIEMBRE!C262+DICIEMBRE!C262</f>
        <v>0</v>
      </c>
      <c r="D262" s="2242">
        <f>+[1]BS17A!$U1964</f>
        <v>1137010</v>
      </c>
      <c r="E262" s="2348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23" t="s">
        <v>390</v>
      </c>
      <c r="B263" s="337" t="s">
        <v>391</v>
      </c>
      <c r="C263" s="2348">
        <f>+'ENERO '!C263+FEBRERO!C263+MARZO!C263+ABRIL!C263+MAYO!C263+JUNIO!C263+JULIO!C263+AGOSTO!C263+SEPTIEMBRE!C263+OCTUBRE!C263+NOVIEMBRE!C263+DICIEMBRE!C263</f>
        <v>0</v>
      </c>
      <c r="D263" s="2242">
        <f>+[1]BS17A!$U1965</f>
        <v>900260</v>
      </c>
      <c r="E263" s="2348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23" t="s">
        <v>392</v>
      </c>
      <c r="B264" s="337" t="s">
        <v>393</v>
      </c>
      <c r="C264" s="2348">
        <f>+'ENERO '!C264+FEBRERO!C264+MARZO!C264+ABRIL!C264+MAYO!C264+JUNIO!C264+JULIO!C264+AGOSTO!C264+SEPTIEMBRE!C264+OCTUBRE!C264+NOVIEMBRE!C264+DICIEMBRE!C264</f>
        <v>0</v>
      </c>
      <c r="D264" s="2242">
        <f>+[1]BS17A!$U1966</f>
        <v>948790</v>
      </c>
      <c r="E264" s="2348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23" t="s">
        <v>394</v>
      </c>
      <c r="B265" s="337" t="s">
        <v>395</v>
      </c>
      <c r="C265" s="2348">
        <f>+'ENERO '!C265+FEBRERO!C265+MARZO!C265+ABRIL!C265+MAYO!C265+JUNIO!C265+JULIO!C265+AGOSTO!C265+SEPTIEMBRE!C265+OCTUBRE!C265+NOVIEMBRE!C265+DICIEMBRE!C265</f>
        <v>0</v>
      </c>
      <c r="D265" s="2242">
        <f>+[1]BS17A!$U1967</f>
        <v>374290</v>
      </c>
      <c r="E265" s="2348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23" t="s">
        <v>396</v>
      </c>
      <c r="B266" s="337" t="s">
        <v>397</v>
      </c>
      <c r="C266" s="2348">
        <f>+'ENERO '!C266+FEBRERO!C266+MARZO!C266+ABRIL!C266+MAYO!C266+JUNIO!C266+JULIO!C266+AGOSTO!C266+SEPTIEMBRE!C266+OCTUBRE!C266+NOVIEMBRE!C266+DICIEMBRE!C266</f>
        <v>0</v>
      </c>
      <c r="D266" s="2242">
        <f>+[1]BS17A!$U1968</f>
        <v>89640</v>
      </c>
      <c r="E266" s="2348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23" t="s">
        <v>398</v>
      </c>
      <c r="B267" s="337" t="s">
        <v>399</v>
      </c>
      <c r="C267" s="2348">
        <f>+'ENERO '!C267+FEBRERO!C267+MARZO!C267+ABRIL!C267+MAYO!C267+JUNIO!C267+JULIO!C267+AGOSTO!C267+SEPTIEMBRE!C267+OCTUBRE!C267+NOVIEMBRE!C267+DICIEMBRE!C267</f>
        <v>0</v>
      </c>
      <c r="D267" s="2242">
        <f>+[1]BS17A!$U1969</f>
        <v>267430</v>
      </c>
      <c r="E267" s="2348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23" t="s">
        <v>400</v>
      </c>
      <c r="B268" s="319" t="s">
        <v>401</v>
      </c>
      <c r="C268" s="2348">
        <f>+'ENERO '!C268+FEBRERO!C268+MARZO!C268+ABRIL!C268+MAYO!C268+JUNIO!C268+JULIO!C268+AGOSTO!C268+SEPTIEMBRE!C268+OCTUBRE!C268+NOVIEMBRE!C268+DICIEMBRE!C268</f>
        <v>0</v>
      </c>
      <c r="D268" s="2242">
        <f>+[1]BS17A!$U1970</f>
        <v>75610</v>
      </c>
      <c r="E268" s="2348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23" t="s">
        <v>402</v>
      </c>
      <c r="B269" s="319" t="s">
        <v>403</v>
      </c>
      <c r="C269" s="2348">
        <f>+'ENERO '!C269+FEBRERO!C269+MARZO!C269+ABRIL!C269+MAYO!C269+JUNIO!C269+JULIO!C269+AGOSTO!C269+SEPTIEMBRE!C269+OCTUBRE!C269+NOVIEMBRE!C269+DICIEMBRE!C269</f>
        <v>0</v>
      </c>
      <c r="D269" s="2242">
        <f>+[1]BS17A!$U1971</f>
        <v>1299270</v>
      </c>
      <c r="E269" s="2348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23" t="s">
        <v>404</v>
      </c>
      <c r="B270" s="319" t="s">
        <v>405</v>
      </c>
      <c r="C270" s="2348">
        <f>+'ENERO '!C270+FEBRERO!C270+MARZO!C270+ABRIL!C270+MAYO!C270+JUNIO!C270+JULIO!C270+AGOSTO!C270+SEPTIEMBRE!C270+OCTUBRE!C270+NOVIEMBRE!C270+DICIEMBRE!C270</f>
        <v>0</v>
      </c>
      <c r="D270" s="2242">
        <f>+[1]BS17A!$U1972</f>
        <v>303800</v>
      </c>
      <c r="E270" s="2348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23" t="s">
        <v>406</v>
      </c>
      <c r="B271" s="319" t="s">
        <v>407</v>
      </c>
      <c r="C271" s="2348">
        <f>+'ENERO '!C271+FEBRERO!C271+MARZO!C271+ABRIL!C271+MAYO!C271+JUNIO!C271+JULIO!C271+AGOSTO!C271+SEPTIEMBRE!C271+OCTUBRE!C271+NOVIEMBRE!C271+DICIEMBRE!C271</f>
        <v>0</v>
      </c>
      <c r="D271" s="2242">
        <f>+[1]BS17A!$U1973</f>
        <v>1017740</v>
      </c>
      <c r="E271" s="2348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23" t="s">
        <v>408</v>
      </c>
      <c r="B272" s="338" t="s">
        <v>409</v>
      </c>
      <c r="C272" s="2348">
        <f>+'ENERO '!C272+FEBRERO!C272+MARZO!C272+ABRIL!C272+MAYO!C272+JUNIO!C272+JULIO!C272+AGOSTO!C272+SEPTIEMBRE!C272+OCTUBRE!C272+NOVIEMBRE!C272+DICIEMBRE!C272</f>
        <v>0</v>
      </c>
      <c r="D272" s="2242">
        <f>+[1]BS17A!$U1974</f>
        <v>623060</v>
      </c>
      <c r="E272" s="2348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24" t="s">
        <v>410</v>
      </c>
      <c r="B273" s="338" t="s">
        <v>411</v>
      </c>
      <c r="C273" s="2348">
        <f>+'ENERO '!C273+FEBRERO!C273+MARZO!C273+ABRIL!C273+MAYO!C273+JUNIO!C273+JULIO!C273+AGOSTO!C273+SEPTIEMBRE!C273+OCTUBRE!C273+NOVIEMBRE!C273+DICIEMBRE!C273</f>
        <v>0</v>
      </c>
      <c r="D273" s="2244">
        <f>+[1]BS17A!$U1975</f>
        <v>508460</v>
      </c>
      <c r="E273" s="2348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2484" t="s">
        <v>412</v>
      </c>
      <c r="B274" s="2485"/>
      <c r="C274" s="2485"/>
      <c r="D274" s="2485"/>
      <c r="E274" s="2486"/>
      <c r="F274" s="240"/>
      <c r="G274" s="233"/>
      <c r="H274" s="233"/>
      <c r="I274" s="233"/>
      <c r="J274" s="233"/>
    </row>
    <row r="275" spans="1:10" x14ac:dyDescent="0.25">
      <c r="A275" s="322" t="s">
        <v>413</v>
      </c>
      <c r="B275" s="331" t="s">
        <v>414</v>
      </c>
      <c r="C275" s="2348">
        <f>+'ENERO '!C275+FEBRERO!C275+MARZO!C275+ABRIL!C275+MAYO!C275+JUNIO!C275+JULIO!C275+AGOSTO!C275+SEPTIEMBRE!C275+OCTUBRE!C275+NOVIEMBRE!C275+DICIEMBRE!C275</f>
        <v>0</v>
      </c>
      <c r="D275" s="2239">
        <f>[1]BS17A!U1976</f>
        <v>274090</v>
      </c>
      <c r="E275" s="2348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23" t="s">
        <v>415</v>
      </c>
      <c r="B276" s="319" t="s">
        <v>416</v>
      </c>
      <c r="C276" s="2348">
        <f>+'ENERO '!C276+FEBRERO!C276+MARZO!C276+ABRIL!C276+MAYO!C276+JUNIO!C276+JULIO!C276+AGOSTO!C276+SEPTIEMBRE!C276+OCTUBRE!C276+NOVIEMBRE!C276+DICIEMBRE!C276</f>
        <v>0</v>
      </c>
      <c r="D276" s="2242">
        <f>[1]BS17A!U1977</f>
        <v>159800</v>
      </c>
      <c r="E276" s="2348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23" t="s">
        <v>417</v>
      </c>
      <c r="B277" s="319" t="s">
        <v>418</v>
      </c>
      <c r="C277" s="2348">
        <f>+'ENERO '!C277+FEBRERO!C277+MARZO!C277+ABRIL!C277+MAYO!C277+JUNIO!C277+JULIO!C277+AGOSTO!C277+SEPTIEMBRE!C277+OCTUBRE!C277+NOVIEMBRE!C277+DICIEMBRE!C277</f>
        <v>0</v>
      </c>
      <c r="D277" s="2242">
        <f>[1]BS17A!U1978</f>
        <v>386120</v>
      </c>
      <c r="E277" s="2348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23" t="s">
        <v>419</v>
      </c>
      <c r="B278" s="319" t="s">
        <v>420</v>
      </c>
      <c r="C278" s="2348">
        <f>+'ENERO '!C278+FEBRERO!C278+MARZO!C278+ABRIL!C278+MAYO!C278+JUNIO!C278+JULIO!C278+AGOSTO!C278+SEPTIEMBRE!C278+OCTUBRE!C278+NOVIEMBRE!C278+DICIEMBRE!C278</f>
        <v>0</v>
      </c>
      <c r="D278" s="2242">
        <f>[1]BS17A!U1979</f>
        <v>400140</v>
      </c>
      <c r="E278" s="2348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24" t="s">
        <v>421</v>
      </c>
      <c r="B279" s="332" t="s">
        <v>422</v>
      </c>
      <c r="C279" s="2348">
        <f>+'ENERO '!C279+FEBRERO!C279+MARZO!C279+ABRIL!C279+MAYO!C279+JUNIO!C279+JULIO!C279+AGOSTO!C279+SEPTIEMBRE!C279+OCTUBRE!C279+NOVIEMBRE!C279+DICIEMBRE!C279</f>
        <v>0</v>
      </c>
      <c r="D279" s="2249">
        <f>[1]BS17A!U1980</f>
        <v>250030</v>
      </c>
      <c r="E279" s="2348">
        <f>+'ENERO '!E279+FEBRERO!E279+MARZO!E279+ABRIL!E279+MAYO!E279+JUNIO!E279+JULIO!E279+AGOSTO!E279+SEPTIEMBRE!E279+OCTUBRE!E279+NOVIEMBRE!E279+DICIEMBRE!E279</f>
        <v>0</v>
      </c>
      <c r="F279" s="285"/>
      <c r="G279" s="233"/>
      <c r="H279" s="233"/>
      <c r="I279" s="233"/>
      <c r="J279" s="233"/>
    </row>
    <row r="280" spans="1:10" x14ac:dyDescent="0.25">
      <c r="A280" s="335" t="s">
        <v>423</v>
      </c>
      <c r="B280" s="333" t="s">
        <v>424</v>
      </c>
      <c r="C280" s="2348">
        <f>+'ENERO '!C280+FEBRERO!C280+MARZO!C280+ABRIL!C280+MAYO!C280+JUNIO!C280+JULIO!C280+AGOSTO!C280+SEPTIEMBRE!C280+OCTUBRE!C280+NOVIEMBRE!C280+DICIEMBRE!C280</f>
        <v>480</v>
      </c>
      <c r="D280" s="2339">
        <f>[1]BS17A!U1981</f>
        <v>34000</v>
      </c>
      <c r="E280" s="2348">
        <f>+'ENERO '!E280+FEBRERO!E280+MARZO!E280+ABRIL!E280+MAYO!E280+JUNIO!E280+JULIO!E280+AGOSTO!E280+SEPTIEMBRE!E280+OCTUBRE!E280+NOVIEMBRE!E280+DICIEMBRE!E280</f>
        <v>16232640</v>
      </c>
      <c r="F280" s="285"/>
      <c r="G280" s="233"/>
      <c r="H280" s="233"/>
      <c r="I280" s="233"/>
      <c r="J280" s="233"/>
    </row>
    <row r="281" spans="1:10" x14ac:dyDescent="0.25">
      <c r="A281" s="330"/>
      <c r="B281" s="334" t="s">
        <v>425</v>
      </c>
      <c r="C281" s="2348">
        <f>+'ENERO '!C281+FEBRERO!C281+MARZO!C281+ABRIL!C281+MAYO!C281+JUNIO!C281+JULIO!C281+AGOSTO!C281+SEPTIEMBRE!C281+OCTUBRE!C281+NOVIEMBRE!C281+DICIEMBRE!C281</f>
        <v>480</v>
      </c>
      <c r="D281" s="276"/>
      <c r="E281" s="2348">
        <f>+'ENERO '!E281+FEBRERO!E281+MARZO!E281+ABRIL!E281+MAYO!E281+JUNIO!E281+JULIO!E281+AGOSTO!E281+SEPTIEMBRE!E281+OCTUBRE!E281+NOVIEMBRE!E281+DICIEMBRE!E281</f>
        <v>16232640</v>
      </c>
      <c r="F281" s="285"/>
      <c r="G281" s="233"/>
      <c r="H281" s="233"/>
      <c r="I281" s="233"/>
      <c r="J281" s="233"/>
    </row>
    <row r="282" spans="1:10" x14ac:dyDescent="0.25">
      <c r="A282" s="281"/>
      <c r="B282" s="240"/>
      <c r="C282" s="240"/>
      <c r="D282" s="281"/>
      <c r="E282" s="281"/>
      <c r="F282" s="240"/>
      <c r="G282" s="233"/>
      <c r="H282" s="233"/>
      <c r="I282" s="233"/>
      <c r="J282" s="233"/>
    </row>
    <row r="283" spans="1:10" x14ac:dyDescent="0.25">
      <c r="A283" s="281"/>
      <c r="B283" s="283"/>
      <c r="C283" s="283"/>
      <c r="D283" s="281"/>
      <c r="E283" s="281"/>
      <c r="F283" s="286"/>
      <c r="G283" s="287"/>
      <c r="H283" s="233"/>
      <c r="I283" s="233"/>
      <c r="J283" s="288"/>
    </row>
    <row r="284" spans="1:10" x14ac:dyDescent="0.25">
      <c r="A284" s="2489" t="s">
        <v>426</v>
      </c>
      <c r="B284" s="2490"/>
      <c r="C284" s="2490"/>
      <c r="D284" s="2490"/>
      <c r="E284" s="2491"/>
      <c r="F284" s="240"/>
      <c r="G284" s="233"/>
      <c r="H284" s="233"/>
      <c r="I284" s="233"/>
      <c r="J284" s="233"/>
    </row>
    <row r="285" spans="1:10" ht="38.25" x14ac:dyDescent="0.25">
      <c r="A285" s="242" t="s">
        <v>14</v>
      </c>
      <c r="B285" s="242" t="s">
        <v>426</v>
      </c>
      <c r="C285" s="243" t="s">
        <v>347</v>
      </c>
      <c r="D285" s="267" t="s">
        <v>17</v>
      </c>
      <c r="E285" s="244" t="s">
        <v>18</v>
      </c>
      <c r="F285" s="285"/>
      <c r="G285" s="233"/>
      <c r="H285" s="233"/>
      <c r="I285" s="233"/>
      <c r="J285" s="233"/>
    </row>
    <row r="286" spans="1:10" x14ac:dyDescent="0.25">
      <c r="A286" s="322" t="s">
        <v>427</v>
      </c>
      <c r="B286" s="326" t="s">
        <v>428</v>
      </c>
      <c r="C286" s="2348">
        <f>+'ENERO '!C286+FEBRERO!C286+MARZO!C286+ABRIL!C286+MAYO!C286+JUNIO!C286+JULIO!C286+AGOSTO!C286+SEPTIEMBRE!C286+OCTUBRE!C286+NOVIEMBRE!C286+DICIEMBRE!C286</f>
        <v>23</v>
      </c>
      <c r="D286" s="2247">
        <f>+[1]BS17A!$U1983</f>
        <v>6690</v>
      </c>
      <c r="E286" s="2348">
        <f>+'ENERO '!E286+FEBRERO!E286+MARZO!E286+ABRIL!E286+MAYO!E286+JUNIO!E286+JULIO!E286+AGOSTO!E286+SEPTIEMBRE!E286+OCTUBRE!E286+NOVIEMBRE!E286+DICIEMBRE!E286</f>
        <v>153110</v>
      </c>
      <c r="F286" s="240"/>
      <c r="G286" s="233"/>
      <c r="H286" s="233"/>
      <c r="I286" s="233"/>
      <c r="J286" s="233"/>
    </row>
    <row r="287" spans="1:10" x14ac:dyDescent="0.25">
      <c r="A287" s="323" t="s">
        <v>429</v>
      </c>
      <c r="B287" s="327" t="s">
        <v>430</v>
      </c>
      <c r="C287" s="2348">
        <f>+'ENERO '!C287+FEBRERO!C287+MARZO!C287+ABRIL!C287+MAYO!C287+JUNIO!C287+JULIO!C287+AGOSTO!C287+SEPTIEMBRE!C287+OCTUBRE!C287+NOVIEMBRE!C287+DICIEMBRE!C287</f>
        <v>0</v>
      </c>
      <c r="D287" s="2242">
        <f>+[1]BS17A!$U1984</f>
        <v>3560</v>
      </c>
      <c r="E287" s="2348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23" t="s">
        <v>431</v>
      </c>
      <c r="B288" s="327" t="s">
        <v>432</v>
      </c>
      <c r="C288" s="2348">
        <f>+'ENERO '!C288+FEBRERO!C288+MARZO!C288+ABRIL!C288+MAYO!C288+JUNIO!C288+JULIO!C288+AGOSTO!C288+SEPTIEMBRE!C288+OCTUBRE!C288+NOVIEMBRE!C288+DICIEMBRE!C288</f>
        <v>5</v>
      </c>
      <c r="D288" s="2242">
        <f>+[1]BS17A!$U1985</f>
        <v>13430</v>
      </c>
      <c r="E288" s="2348">
        <f>+'ENERO '!E288+FEBRERO!E288+MARZO!E288+ABRIL!E288+MAYO!E288+JUNIO!E288+JULIO!E288+AGOSTO!E288+SEPTIEMBRE!E288+OCTUBRE!E288+NOVIEMBRE!E288+DICIEMBRE!E288</f>
        <v>66770</v>
      </c>
      <c r="F288" s="240"/>
      <c r="G288" s="233"/>
      <c r="H288" s="233"/>
      <c r="I288" s="233"/>
      <c r="J288" s="233"/>
    </row>
    <row r="289" spans="1:7" x14ac:dyDescent="0.25">
      <c r="A289" s="323" t="s">
        <v>433</v>
      </c>
      <c r="B289" s="327" t="s">
        <v>434</v>
      </c>
      <c r="C289" s="2348">
        <f>+'ENERO '!C289+FEBRERO!C289+MARZO!C289+ABRIL!C289+MAYO!C289+JUNIO!C289+JULIO!C289+AGOSTO!C289+SEPTIEMBRE!C289+OCTUBRE!C289+NOVIEMBRE!C289+DICIEMBRE!C289</f>
        <v>1</v>
      </c>
      <c r="D289" s="2242">
        <f>+[1]BS17A!$U1986</f>
        <v>137660</v>
      </c>
      <c r="E289" s="2348">
        <f>+'ENERO '!E289+FEBRERO!E289+MARZO!E289+ABRIL!E289+MAYO!E289+JUNIO!E289+JULIO!E289+AGOSTO!E289+SEPTIEMBRE!E289+OCTUBRE!E289+NOVIEMBRE!E289+DICIEMBRE!E289</f>
        <v>137660</v>
      </c>
      <c r="F289" s="240"/>
      <c r="G289" s="233"/>
    </row>
    <row r="290" spans="1:7" x14ac:dyDescent="0.25">
      <c r="A290" s="324" t="s">
        <v>435</v>
      </c>
      <c r="B290" s="328" t="s">
        <v>436</v>
      </c>
      <c r="C290" s="2348">
        <f>+'ENERO '!C290+FEBRERO!C290+MARZO!C290+ABRIL!C290+MAYO!C290+JUNIO!C290+JULIO!C290+AGOSTO!C290+SEPTIEMBRE!C290+OCTUBRE!C290+NOVIEMBRE!C290+DICIEMBRE!C290</f>
        <v>0</v>
      </c>
      <c r="D290" s="2249">
        <f>+[1]BS17A!$U1987</f>
        <v>756090</v>
      </c>
      <c r="E290" s="2348">
        <f>+'ENERO '!E290+FEBRERO!E290+MARZO!E290+ABRIL!E290+MAYO!E290+JUNIO!E290+JULIO!E290+AGOSTO!E290+SEPTIEMBRE!E290+OCTUBRE!E290+NOVIEMBRE!E290+DICIEMBRE!E290</f>
        <v>0</v>
      </c>
      <c r="F290" s="240"/>
      <c r="G290" s="233"/>
    </row>
    <row r="291" spans="1:7" x14ac:dyDescent="0.25">
      <c r="A291" s="330"/>
      <c r="B291" s="329" t="s">
        <v>437</v>
      </c>
      <c r="C291" s="2348">
        <f>+'ENERO '!C291+FEBRERO!C291+MARZO!C291+ABRIL!C291+MAYO!C291+JUNIO!C291+JULIO!C291+AGOSTO!C291+SEPTIEMBRE!C291+OCTUBRE!C291+NOVIEMBRE!C291+DICIEMBRE!C291</f>
        <v>29</v>
      </c>
      <c r="D291" s="255"/>
      <c r="E291" s="2348">
        <f>+'ENERO '!E291+FEBRERO!E291+MARZO!E291+ABRIL!E291+MAYO!E291+JUNIO!E291+JULIO!E291+AGOSTO!E291+SEPTIEMBRE!E291+OCTUBRE!E291+NOVIEMBRE!E291+DICIEMBRE!E291</f>
        <v>357540</v>
      </c>
      <c r="F291" s="240"/>
      <c r="G291" s="233"/>
    </row>
    <row r="292" spans="1:7" x14ac:dyDescent="0.25">
      <c r="A292" s="281"/>
      <c r="B292" s="283"/>
      <c r="C292" s="281"/>
      <c r="D292" s="281"/>
      <c r="E292" s="281"/>
      <c r="F292" s="240"/>
      <c r="G292" s="233"/>
    </row>
    <row r="293" spans="1:7" x14ac:dyDescent="0.25">
      <c r="A293" s="281"/>
      <c r="B293" s="283"/>
      <c r="C293" s="281"/>
      <c r="D293" s="281"/>
      <c r="E293" s="281"/>
      <c r="F293" s="289"/>
      <c r="G293" s="241"/>
    </row>
    <row r="294" spans="1:7" x14ac:dyDescent="0.25">
      <c r="A294" s="2484" t="s">
        <v>438</v>
      </c>
      <c r="B294" s="2485"/>
      <c r="C294" s="2485"/>
      <c r="D294" s="2485"/>
      <c r="E294" s="2486"/>
      <c r="F294" s="290"/>
      <c r="G294" s="241"/>
    </row>
    <row r="295" spans="1:7" ht="38.25" x14ac:dyDescent="0.25">
      <c r="A295" s="242" t="s">
        <v>14</v>
      </c>
      <c r="B295" s="313" t="s">
        <v>438</v>
      </c>
      <c r="C295" s="314" t="s">
        <v>439</v>
      </c>
      <c r="D295" s="267" t="s">
        <v>17</v>
      </c>
      <c r="E295" s="244" t="s">
        <v>18</v>
      </c>
      <c r="F295" s="290"/>
      <c r="G295" s="241"/>
    </row>
    <row r="296" spans="1:7" x14ac:dyDescent="0.25">
      <c r="A296" s="322" t="s">
        <v>440</v>
      </c>
      <c r="B296" s="317" t="s">
        <v>441</v>
      </c>
      <c r="C296" s="2348">
        <f>+'ENERO '!C296+FEBRERO!C296+MARZO!C296+ABRIL!C296+MAYO!C296+JUNIO!C296+JULIO!C296+AGOSTO!C296+SEPTIEMBRE!C296+OCTUBRE!C296+NOVIEMBRE!C296+DICIEMBRE!C296</f>
        <v>929</v>
      </c>
      <c r="D296" s="2247">
        <f>+[1]BS17A!$U1863</f>
        <v>17890</v>
      </c>
      <c r="E296" s="2348">
        <f>+'ENERO '!E296+FEBRERO!E296+MARZO!E296+ABRIL!E296+MAYO!E296+JUNIO!E296+JULIO!E296+AGOSTO!E296+SEPTIEMBRE!E296+OCTUBRE!E296+NOVIEMBRE!E296+DICIEMBRE!E296</f>
        <v>16530310</v>
      </c>
      <c r="F296" s="240"/>
      <c r="G296" s="233"/>
    </row>
    <row r="297" spans="1:7" x14ac:dyDescent="0.25">
      <c r="A297" s="323" t="s">
        <v>442</v>
      </c>
      <c r="B297" s="318" t="s">
        <v>443</v>
      </c>
      <c r="C297" s="2348">
        <f>+'ENERO '!C297+FEBRERO!C297+MARZO!C297+ABRIL!C297+MAYO!C297+JUNIO!C297+JULIO!C297+AGOSTO!C297+SEPTIEMBRE!C297+OCTUBRE!C297+NOVIEMBRE!C297+DICIEMBRE!C297</f>
        <v>874</v>
      </c>
      <c r="D297" s="2242">
        <f>+[1]BS17A!$U1864</f>
        <v>56280</v>
      </c>
      <c r="E297" s="2348">
        <f>+'ENERO '!E297+FEBRERO!E297+MARZO!E297+ABRIL!E297+MAYO!E297+JUNIO!E297+JULIO!E297+AGOSTO!E297+SEPTIEMBRE!E297+OCTUBRE!E297+NOVIEMBRE!E297+DICIEMBRE!E297</f>
        <v>48902520</v>
      </c>
      <c r="F297" s="240"/>
      <c r="G297" s="233"/>
    </row>
    <row r="298" spans="1:7" x14ac:dyDescent="0.25">
      <c r="A298" s="323" t="s">
        <v>444</v>
      </c>
      <c r="B298" s="318" t="s">
        <v>445</v>
      </c>
      <c r="C298" s="2348">
        <f>+'ENERO '!C298+FEBRERO!C298+MARZO!C298+ABRIL!C298+MAYO!C298+JUNIO!C298+JULIO!C298+AGOSTO!C298+SEPTIEMBRE!C298+OCTUBRE!C298+NOVIEMBRE!C298+DICIEMBRE!C298</f>
        <v>0</v>
      </c>
      <c r="D298" s="2242">
        <f>+[1]BS17A!$U1865</f>
        <v>69770</v>
      </c>
      <c r="E298" s="2348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23" t="s">
        <v>446</v>
      </c>
      <c r="B299" s="318" t="s">
        <v>447</v>
      </c>
      <c r="C299" s="2348">
        <f>+'ENERO '!C299+FEBRERO!C299+MARZO!C299+ABRIL!C299+MAYO!C299+JUNIO!C299+JULIO!C299+AGOSTO!C299+SEPTIEMBRE!C299+OCTUBRE!C299+NOVIEMBRE!C299+DICIEMBRE!C299</f>
        <v>707</v>
      </c>
      <c r="D299" s="2242">
        <f>+[1]BS17A!$U1866</f>
        <v>2450</v>
      </c>
      <c r="E299" s="2348">
        <f>+'ENERO '!E299+FEBRERO!E299+MARZO!E299+ABRIL!E299+MAYO!E299+JUNIO!E299+JULIO!E299+AGOSTO!E299+SEPTIEMBRE!E299+OCTUBRE!E299+NOVIEMBRE!E299+DICIEMBRE!E299</f>
        <v>1721930</v>
      </c>
      <c r="F299" s="240"/>
      <c r="G299" s="233"/>
    </row>
    <row r="300" spans="1:7" x14ac:dyDescent="0.25">
      <c r="A300" s="323" t="s">
        <v>448</v>
      </c>
      <c r="B300" s="318" t="s">
        <v>449</v>
      </c>
      <c r="C300" s="2348">
        <f>+'ENERO '!C300+FEBRERO!C300+MARZO!C300+ABRIL!C300+MAYO!C300+JUNIO!C300+JULIO!C300+AGOSTO!C300+SEPTIEMBRE!C300+OCTUBRE!C300+NOVIEMBRE!C300+DICIEMBRE!C300</f>
        <v>0</v>
      </c>
      <c r="D300" s="2242">
        <f>+[1]BS17A!$U1867</f>
        <v>70</v>
      </c>
      <c r="E300" s="2348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23" t="s">
        <v>450</v>
      </c>
      <c r="B301" s="319" t="s">
        <v>451</v>
      </c>
      <c r="C301" s="2348">
        <f>+'ENERO '!C301+FEBRERO!C301+MARZO!C301+ABRIL!C301+MAYO!C301+JUNIO!C301+JULIO!C301+AGOSTO!C301+SEPTIEMBRE!C301+OCTUBRE!C301+NOVIEMBRE!C301+DICIEMBRE!C301</f>
        <v>0</v>
      </c>
      <c r="D301" s="2242">
        <f>+[1]BS17A!$U1868</f>
        <v>148120</v>
      </c>
      <c r="E301" s="2348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24" t="s">
        <v>452</v>
      </c>
      <c r="B302" s="320" t="s">
        <v>453</v>
      </c>
      <c r="C302" s="2348">
        <f>+'ENERO '!C302+FEBRERO!C302+MARZO!C302+ABRIL!C302+MAYO!C302+JUNIO!C302+JULIO!C302+AGOSTO!C302+SEPTIEMBRE!C302+OCTUBRE!C302+NOVIEMBRE!C302+DICIEMBRE!C302</f>
        <v>0</v>
      </c>
      <c r="D302" s="2249">
        <f>+[1]BS17A!$U1869</f>
        <v>10070</v>
      </c>
      <c r="E302" s="2348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25"/>
      <c r="B303" s="2507" t="s">
        <v>454</v>
      </c>
      <c r="C303" s="2508"/>
      <c r="D303" s="284"/>
      <c r="E303" s="2348">
        <f>+'ENERO '!E303+FEBRERO!E303+MARZO!E303+ABRIL!E303+MAYO!E303+JUNIO!E303+JULIO!E303+AGOSTO!E303+SEPTIEMBRE!E303+OCTUBRE!E303+NOVIEMBRE!E303+DICIEMBRE!E303</f>
        <v>67154760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79"/>
      <c r="G304" s="280"/>
    </row>
    <row r="305" spans="1:7" x14ac:dyDescent="0.25">
      <c r="A305" s="240"/>
      <c r="B305" s="240"/>
      <c r="C305" s="240"/>
      <c r="D305" s="240"/>
      <c r="E305" s="240"/>
      <c r="F305" s="279"/>
      <c r="G305" s="280"/>
    </row>
    <row r="306" spans="1:7" x14ac:dyDescent="0.25">
      <c r="A306" s="2499" t="s">
        <v>455</v>
      </c>
      <c r="B306" s="2500"/>
      <c r="C306" s="2500"/>
      <c r="D306" s="2500"/>
      <c r="E306" s="2501"/>
      <c r="F306" s="279"/>
      <c r="G306" s="280"/>
    </row>
    <row r="307" spans="1:7" x14ac:dyDescent="0.25">
      <c r="A307" s="265"/>
      <c r="B307" s="2504" t="s">
        <v>456</v>
      </c>
      <c r="C307" s="2505"/>
      <c r="D307" s="2506"/>
      <c r="E307" s="2348">
        <f>+'ENERO '!E307+FEBRERO!E307+MARZO!E307+ABRIL!E307+MAYO!E307+JUNIO!E307+JULIO!E307+AGOSTO!E307+SEPTIEMBRE!E307+OCTUBRE!E307+NOVIEMBRE!E307+DICIEMBRE!E307</f>
        <v>124694990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79"/>
      <c r="G308" s="280"/>
    </row>
    <row r="309" spans="1:7" x14ac:dyDescent="0.25">
      <c r="A309" s="240"/>
      <c r="B309" s="240"/>
      <c r="C309" s="240"/>
      <c r="D309" s="240"/>
      <c r="E309" s="240"/>
      <c r="F309" s="279"/>
      <c r="G309" s="280"/>
    </row>
    <row r="310" spans="1:7" x14ac:dyDescent="0.25">
      <c r="A310" s="2499" t="s">
        <v>457</v>
      </c>
      <c r="B310" s="2500"/>
      <c r="C310" s="2500"/>
      <c r="D310" s="2500"/>
      <c r="E310" s="2501"/>
      <c r="F310" s="279"/>
      <c r="G310" s="280"/>
    </row>
    <row r="311" spans="1:7" ht="38.25" x14ac:dyDescent="0.25">
      <c r="A311" s="2484" t="s">
        <v>458</v>
      </c>
      <c r="B311" s="2485"/>
      <c r="C311" s="2485"/>
      <c r="D311" s="2486"/>
      <c r="E311" s="242" t="s">
        <v>18</v>
      </c>
      <c r="F311" s="279"/>
      <c r="G311" s="280"/>
    </row>
    <row r="312" spans="1:7" x14ac:dyDescent="0.25">
      <c r="A312" s="265"/>
      <c r="B312" s="2504" t="s">
        <v>459</v>
      </c>
      <c r="C312" s="2505"/>
      <c r="D312" s="2506"/>
      <c r="E312" s="2348">
        <f>+'ENERO '!E312+FEBRERO!E312+MARZO!E312+ABRIL!E312+MAYO!E312+JUNIO!E312+JULIO!E312+AGOSTO!E312+SEPTIEMBRE!E312+OCTUBRE!E312+NOVIEMBRE!E312+DICIEMBRE!E312</f>
        <v>3231682585</v>
      </c>
      <c r="F312" s="279"/>
      <c r="G312" s="280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2499" t="s">
        <v>460</v>
      </c>
      <c r="B315" s="2500"/>
      <c r="C315" s="2501"/>
      <c r="D315" s="240"/>
      <c r="E315" s="240"/>
      <c r="F315" s="237"/>
      <c r="G315" s="233"/>
    </row>
    <row r="316" spans="1:7" x14ac:dyDescent="0.25">
      <c r="A316" s="2484" t="s">
        <v>461</v>
      </c>
      <c r="B316" s="2485"/>
      <c r="C316" s="2486"/>
      <c r="D316" s="240"/>
      <c r="E316" s="240"/>
      <c r="F316" s="237"/>
      <c r="G316" s="233"/>
    </row>
    <row r="317" spans="1:7" ht="25.5" x14ac:dyDescent="0.25">
      <c r="A317" s="2499" t="s">
        <v>462</v>
      </c>
      <c r="B317" s="2500"/>
      <c r="C317" s="242" t="s">
        <v>463</v>
      </c>
      <c r="D317" s="240"/>
      <c r="E317" s="240"/>
      <c r="F317" s="240"/>
      <c r="G317" s="233"/>
    </row>
    <row r="318" spans="1:7" x14ac:dyDescent="0.25">
      <c r="A318" s="291" t="s">
        <v>464</v>
      </c>
      <c r="B318" s="307"/>
      <c r="C318" s="2348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292" t="s">
        <v>465</v>
      </c>
      <c r="B319" s="308"/>
      <c r="C319" s="2348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292" t="s">
        <v>466</v>
      </c>
      <c r="B320" s="308"/>
      <c r="C320" s="2348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7" x14ac:dyDescent="0.25">
      <c r="A321" s="293" t="s">
        <v>467</v>
      </c>
      <c r="B321" s="308"/>
      <c r="C321" s="2348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7" x14ac:dyDescent="0.25">
      <c r="A322" s="294" t="s">
        <v>468</v>
      </c>
      <c r="B322" s="309"/>
      <c r="C322" s="2348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7" x14ac:dyDescent="0.25">
      <c r="A323" s="295" t="s">
        <v>469</v>
      </c>
      <c r="B323" s="310"/>
      <c r="C323" s="2348">
        <f>+'ENERO '!C323+FEBRERO!C323+MARZO!C323+ABRIL!C323+MAYO!C323+JUNIO!C323+JULIO!C323+AGOSTO!C323+SEPTIEMBRE!C323+OCTUBRE!C323+NOVIEMBRE!C323+DICIEMBRE!C323</f>
        <v>21016264</v>
      </c>
      <c r="D323" s="240"/>
      <c r="E323" s="240"/>
      <c r="F323" s="240"/>
    </row>
    <row r="324" spans="1:7" x14ac:dyDescent="0.25">
      <c r="A324" s="296" t="s">
        <v>470</v>
      </c>
      <c r="B324" s="311"/>
      <c r="C324" s="2348">
        <f>+'ENERO '!C324+FEBRERO!C324+MARZO!C324+ABRIL!C324+MAYO!C324+JUNIO!C324+JULIO!C324+AGOSTO!C324+SEPTIEMBRE!C324+OCTUBRE!C324+NOVIEMBRE!C324+DICIEMBRE!C324</f>
        <v>4843422</v>
      </c>
      <c r="D324" s="240"/>
      <c r="E324" s="240"/>
      <c r="F324" s="240"/>
    </row>
    <row r="325" spans="1:7" x14ac:dyDescent="0.25">
      <c r="A325" s="292" t="s">
        <v>471</v>
      </c>
      <c r="B325" s="311"/>
      <c r="C325" s="2348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7" x14ac:dyDescent="0.25">
      <c r="A326" s="292" t="s">
        <v>472</v>
      </c>
      <c r="B326" s="311"/>
      <c r="C326" s="2348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7" x14ac:dyDescent="0.25">
      <c r="A327" s="296" t="s">
        <v>473</v>
      </c>
      <c r="B327" s="311"/>
      <c r="C327" s="2348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7" x14ac:dyDescent="0.25">
      <c r="A328" s="296" t="s">
        <v>474</v>
      </c>
      <c r="B328" s="311"/>
      <c r="C328" s="2348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7" x14ac:dyDescent="0.25">
      <c r="A329" s="297" t="s">
        <v>475</v>
      </c>
      <c r="B329" s="312"/>
      <c r="C329" s="2348">
        <f>+'ENERO '!C329+FEBRERO!C329+MARZO!C329+ABRIL!C329+MAYO!C329+JUNIO!C329+JULIO!C329+AGOSTO!C329+SEPTIEMBRE!C329+OCTUBRE!C329+NOVIEMBRE!C329+DICIEMBRE!C329</f>
        <v>401216178</v>
      </c>
      <c r="D329" s="240"/>
      <c r="E329" s="240"/>
      <c r="F329" s="240"/>
    </row>
    <row r="330" spans="1:7" x14ac:dyDescent="0.25">
      <c r="A330" s="247"/>
      <c r="B330" s="306" t="s">
        <v>476</v>
      </c>
      <c r="C330" s="2348">
        <f>+'ENERO '!C330+FEBRERO!C330+MARZO!C330+ABRIL!C330+MAYO!C330+JUNIO!C330+JULIO!C330+AGOSTO!C330+SEPTIEMBRE!C330+OCTUBRE!C330+NOVIEMBRE!C330+DICIEMBRE!C330</f>
        <v>427075864</v>
      </c>
      <c r="D330" s="240"/>
      <c r="E330" s="240"/>
      <c r="F330" s="240"/>
    </row>
    <row r="331" spans="1:7" x14ac:dyDescent="0.25">
      <c r="A331" s="240"/>
      <c r="B331" s="240"/>
      <c r="C331" s="240"/>
      <c r="D331" s="240"/>
      <c r="E331" s="240"/>
      <c r="F331" s="237"/>
    </row>
    <row r="332" spans="1:7" x14ac:dyDescent="0.25">
      <c r="A332" s="240"/>
      <c r="B332" s="240"/>
      <c r="C332" s="240"/>
      <c r="D332" s="240"/>
      <c r="E332" s="240"/>
      <c r="F332" s="237"/>
    </row>
    <row r="333" spans="1:7" x14ac:dyDescent="0.25">
      <c r="A333" s="240"/>
      <c r="B333" s="240"/>
      <c r="C333" s="240"/>
      <c r="D333" s="240"/>
      <c r="E333" s="240"/>
      <c r="F333" s="237"/>
    </row>
    <row r="334" spans="1:7" ht="15" customHeight="1" x14ac:dyDescent="0.25">
      <c r="A334" s="281"/>
      <c r="B334" s="281"/>
      <c r="C334" s="281"/>
      <c r="D334" s="2510"/>
      <c r="E334" s="2510"/>
      <c r="F334" s="2510"/>
      <c r="G334" s="2510"/>
    </row>
    <row r="335" spans="1:7" x14ac:dyDescent="0.25">
      <c r="A335" s="281"/>
      <c r="B335" s="281"/>
      <c r="C335" s="281"/>
      <c r="D335" s="281"/>
      <c r="E335" s="2510"/>
      <c r="F335" s="2510"/>
    </row>
    <row r="336" spans="1:7" x14ac:dyDescent="0.25">
      <c r="A336" s="281"/>
      <c r="B336" s="281"/>
      <c r="C336" s="281"/>
      <c r="D336" s="283"/>
      <c r="E336" s="2509" t="s">
        <v>478</v>
      </c>
      <c r="F336" s="2509"/>
    </row>
    <row r="337" spans="1:6" x14ac:dyDescent="0.25">
      <c r="A337" s="281"/>
      <c r="B337" s="281"/>
      <c r="C337" s="281"/>
      <c r="D337" s="281"/>
      <c r="E337" s="298"/>
      <c r="F337" s="299"/>
    </row>
    <row r="338" spans="1:6" x14ac:dyDescent="0.25">
      <c r="A338" s="281"/>
      <c r="B338" s="281"/>
      <c r="C338" s="281"/>
      <c r="D338" s="281"/>
      <c r="E338" s="299"/>
      <c r="F338" s="299"/>
    </row>
    <row r="339" spans="1:6" x14ac:dyDescent="0.25">
      <c r="A339" s="281"/>
      <c r="B339" s="281"/>
      <c r="C339" s="281"/>
      <c r="D339" s="281"/>
      <c r="E339" s="299"/>
      <c r="F339" s="299"/>
    </row>
    <row r="340" spans="1:6" x14ac:dyDescent="0.25">
      <c r="A340" s="281"/>
      <c r="B340" s="281"/>
      <c r="C340" s="281"/>
      <c r="D340" s="281"/>
      <c r="E340" s="299"/>
      <c r="F340" s="299"/>
    </row>
    <row r="341" spans="1:6" x14ac:dyDescent="0.25">
      <c r="A341" s="281"/>
      <c r="B341" s="281"/>
      <c r="C341" s="281"/>
      <c r="D341" s="281"/>
      <c r="E341" s="299"/>
      <c r="F341" s="299"/>
    </row>
    <row r="342" spans="1:6" x14ac:dyDescent="0.25">
      <c r="A342" s="281"/>
      <c r="B342" s="281"/>
      <c r="C342" s="281"/>
      <c r="D342" s="281"/>
      <c r="E342" s="299"/>
      <c r="F342" s="299"/>
    </row>
    <row r="343" spans="1:6" x14ac:dyDescent="0.25">
      <c r="A343" s="281"/>
      <c r="B343" s="281"/>
      <c r="C343" s="281"/>
      <c r="D343" s="281"/>
      <c r="E343" s="299"/>
      <c r="F343" s="299"/>
    </row>
    <row r="344" spans="1:6" x14ac:dyDescent="0.25">
      <c r="A344" s="281"/>
      <c r="B344" s="281"/>
      <c r="C344" s="281"/>
      <c r="D344" s="281"/>
      <c r="E344" s="2510">
        <v>0</v>
      </c>
      <c r="F344" s="2510"/>
    </row>
    <row r="345" spans="1:6" x14ac:dyDescent="0.25">
      <c r="A345" s="281"/>
      <c r="B345" s="281"/>
      <c r="C345" s="281"/>
      <c r="D345" s="289"/>
      <c r="E345" s="2509" t="s">
        <v>480</v>
      </c>
      <c r="F345" s="2509"/>
    </row>
    <row r="346" spans="1:6" x14ac:dyDescent="0.25">
      <c r="A346" s="281"/>
      <c r="B346" s="281"/>
      <c r="C346" s="281"/>
      <c r="D346" s="300"/>
      <c r="E346" s="281"/>
      <c r="F346" s="289"/>
    </row>
  </sheetData>
  <mergeCells count="51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D334:E334"/>
    <mergeCell ref="F334:G334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072" t="s">
        <v>0</v>
      </c>
      <c r="B1" s="1073"/>
      <c r="C1" s="2475" t="s">
        <v>1</v>
      </c>
      <c r="D1" s="2476"/>
      <c r="E1" s="2477"/>
      <c r="F1" s="1074"/>
      <c r="G1" s="1071"/>
    </row>
    <row r="2" spans="1:7" x14ac:dyDescent="0.25">
      <c r="A2" s="1072" t="s">
        <v>481</v>
      </c>
      <c r="B2" s="1073"/>
      <c r="C2" s="2478"/>
      <c r="D2" s="2479"/>
      <c r="E2" s="2480"/>
      <c r="F2" s="1075"/>
      <c r="G2" s="1076"/>
    </row>
    <row r="3" spans="1:7" x14ac:dyDescent="0.25">
      <c r="A3" s="1072" t="s">
        <v>482</v>
      </c>
      <c r="B3" s="1073"/>
      <c r="C3" s="2475" t="s">
        <v>4</v>
      </c>
      <c r="D3" s="2476"/>
      <c r="E3" s="2477"/>
      <c r="F3" s="1075"/>
      <c r="G3" s="1077"/>
    </row>
    <row r="4" spans="1:7" x14ac:dyDescent="0.25">
      <c r="A4" s="1072" t="s">
        <v>483</v>
      </c>
      <c r="B4" s="1073"/>
      <c r="C4" s="2478" t="s">
        <v>484</v>
      </c>
      <c r="D4" s="2479"/>
      <c r="E4" s="2480"/>
      <c r="F4" s="1075"/>
      <c r="G4" s="1077"/>
    </row>
    <row r="5" spans="1:7" x14ac:dyDescent="0.25">
      <c r="A5" s="1072" t="s">
        <v>7</v>
      </c>
      <c r="B5" s="1073"/>
      <c r="C5" s="2475" t="s">
        <v>8</v>
      </c>
      <c r="D5" s="2476"/>
      <c r="E5" s="2477"/>
      <c r="F5" s="1075"/>
      <c r="G5" s="1077"/>
    </row>
    <row r="6" spans="1:7" x14ac:dyDescent="0.25">
      <c r="A6" s="1078"/>
      <c r="B6" s="1078"/>
      <c r="C6" s="2478">
        <v>2013</v>
      </c>
      <c r="D6" s="2479"/>
      <c r="E6" s="2480"/>
      <c r="F6" s="1075"/>
      <c r="G6" s="1077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1075"/>
      <c r="G7" s="1077"/>
    </row>
    <row r="8" spans="1:7" ht="15.75" x14ac:dyDescent="0.25">
      <c r="A8" s="1078"/>
      <c r="B8" s="1302" t="s">
        <v>11</v>
      </c>
      <c r="C8" s="2478" t="s">
        <v>484</v>
      </c>
      <c r="D8" s="2479"/>
      <c r="E8" s="2480"/>
      <c r="F8" s="1075"/>
      <c r="G8" s="1077"/>
    </row>
    <row r="9" spans="1:7" x14ac:dyDescent="0.25">
      <c r="A9" s="1078"/>
      <c r="B9" s="1078"/>
      <c r="C9" s="1078"/>
      <c r="D9" s="1078"/>
      <c r="E9" s="1078"/>
      <c r="F9" s="1075"/>
      <c r="G9" s="1077"/>
    </row>
    <row r="10" spans="1:7" x14ac:dyDescent="0.25">
      <c r="A10" s="1078"/>
      <c r="B10" s="1078"/>
      <c r="C10" s="1078"/>
      <c r="D10" s="1078"/>
      <c r="E10" s="1078"/>
      <c r="F10" s="1075"/>
      <c r="G10" s="1079"/>
    </row>
    <row r="11" spans="1:7" x14ac:dyDescent="0.25">
      <c r="A11" s="2481" t="s">
        <v>13</v>
      </c>
      <c r="B11" s="2482"/>
      <c r="C11" s="2482"/>
      <c r="D11" s="2482"/>
      <c r="E11" s="2483"/>
      <c r="F11" s="1075"/>
      <c r="G11" s="1071"/>
    </row>
    <row r="12" spans="1:7" ht="76.5" x14ac:dyDescent="0.25">
      <c r="A12" s="1080" t="s">
        <v>14</v>
      </c>
      <c r="B12" s="1080" t="s">
        <v>15</v>
      </c>
      <c r="C12" s="1081" t="s">
        <v>16</v>
      </c>
      <c r="D12" s="1126" t="s">
        <v>17</v>
      </c>
      <c r="E12" s="1082" t="s">
        <v>18</v>
      </c>
      <c r="F12" s="1078"/>
      <c r="G12" s="1071"/>
    </row>
    <row r="13" spans="1:7" x14ac:dyDescent="0.25">
      <c r="A13" s="2484" t="s">
        <v>19</v>
      </c>
      <c r="B13" s="2485"/>
      <c r="C13" s="2485"/>
      <c r="D13" s="2485"/>
      <c r="E13" s="2486"/>
      <c r="F13" s="1078"/>
      <c r="G13" s="1071"/>
    </row>
    <row r="14" spans="1:7" x14ac:dyDescent="0.25">
      <c r="A14" s="1250" t="s">
        <v>20</v>
      </c>
      <c r="B14" s="1259" t="s">
        <v>21</v>
      </c>
      <c r="C14" s="1196">
        <v>0</v>
      </c>
      <c r="D14" s="1083">
        <v>3940</v>
      </c>
      <c r="E14" s="1084">
        <v>0</v>
      </c>
      <c r="F14" s="1078"/>
      <c r="G14" s="1071"/>
    </row>
    <row r="15" spans="1:7" x14ac:dyDescent="0.25">
      <c r="A15" s="1251" t="s">
        <v>22</v>
      </c>
      <c r="B15" s="1247" t="s">
        <v>23</v>
      </c>
      <c r="C15" s="1196">
        <v>0</v>
      </c>
      <c r="D15" s="1086">
        <v>4950</v>
      </c>
      <c r="E15" s="1087">
        <v>0</v>
      </c>
      <c r="F15" s="1078"/>
      <c r="G15" s="1071"/>
    </row>
    <row r="16" spans="1:7" x14ac:dyDescent="0.25">
      <c r="A16" s="1251" t="s">
        <v>24</v>
      </c>
      <c r="B16" s="1247" t="s">
        <v>25</v>
      </c>
      <c r="C16" s="1196">
        <v>0</v>
      </c>
      <c r="D16" s="1086">
        <v>10610</v>
      </c>
      <c r="E16" s="1087">
        <v>0</v>
      </c>
      <c r="F16" s="1078"/>
      <c r="G16" s="1071"/>
    </row>
    <row r="17" spans="1:6" x14ac:dyDescent="0.25">
      <c r="A17" s="1251" t="s">
        <v>26</v>
      </c>
      <c r="B17" s="1247" t="s">
        <v>27</v>
      </c>
      <c r="C17" s="1196">
        <v>0</v>
      </c>
      <c r="D17" s="1086">
        <v>6340</v>
      </c>
      <c r="E17" s="1087">
        <v>0</v>
      </c>
      <c r="F17" s="1078"/>
    </row>
    <row r="18" spans="1:6" x14ac:dyDescent="0.25">
      <c r="A18" s="1251" t="s">
        <v>28</v>
      </c>
      <c r="B18" s="1247" t="s">
        <v>29</v>
      </c>
      <c r="C18" s="1196">
        <v>0</v>
      </c>
      <c r="D18" s="1086">
        <v>6960</v>
      </c>
      <c r="E18" s="1087">
        <v>0</v>
      </c>
      <c r="F18" s="1078"/>
    </row>
    <row r="19" spans="1:6" ht="178.5" x14ac:dyDescent="0.25">
      <c r="A19" s="1251" t="s">
        <v>30</v>
      </c>
      <c r="B19" s="1301" t="s">
        <v>31</v>
      </c>
      <c r="C19" s="1196">
        <v>0</v>
      </c>
      <c r="D19" s="1086">
        <v>5360</v>
      </c>
      <c r="E19" s="1087">
        <v>0</v>
      </c>
      <c r="F19" s="1078"/>
    </row>
    <row r="20" spans="1:6" ht="216.75" x14ac:dyDescent="0.25">
      <c r="A20" s="1251" t="s">
        <v>32</v>
      </c>
      <c r="B20" s="1301" t="s">
        <v>33</v>
      </c>
      <c r="C20" s="1196">
        <v>0</v>
      </c>
      <c r="D20" s="1086">
        <v>6430</v>
      </c>
      <c r="E20" s="1087">
        <v>0</v>
      </c>
      <c r="F20" s="1078"/>
    </row>
    <row r="21" spans="1:6" ht="165.75" x14ac:dyDescent="0.25">
      <c r="A21" s="1251" t="s">
        <v>34</v>
      </c>
      <c r="B21" s="1301" t="s">
        <v>35</v>
      </c>
      <c r="C21" s="1196">
        <v>0</v>
      </c>
      <c r="D21" s="1086">
        <v>7980</v>
      </c>
      <c r="E21" s="1087">
        <v>0</v>
      </c>
      <c r="F21" s="1078"/>
    </row>
    <row r="22" spans="1:6" ht="191.25" x14ac:dyDescent="0.25">
      <c r="A22" s="1251" t="s">
        <v>36</v>
      </c>
      <c r="B22" s="1301" t="s">
        <v>37</v>
      </c>
      <c r="C22" s="1196">
        <v>0</v>
      </c>
      <c r="D22" s="1086">
        <v>5360</v>
      </c>
      <c r="E22" s="1087">
        <v>0</v>
      </c>
      <c r="F22" s="1078"/>
    </row>
    <row r="23" spans="1:6" ht="242.25" x14ac:dyDescent="0.25">
      <c r="A23" s="1251" t="s">
        <v>38</v>
      </c>
      <c r="B23" s="1301" t="s">
        <v>39</v>
      </c>
      <c r="C23" s="1196">
        <v>0</v>
      </c>
      <c r="D23" s="1086">
        <v>6430</v>
      </c>
      <c r="E23" s="1087">
        <v>0</v>
      </c>
      <c r="F23" s="1078"/>
    </row>
    <row r="24" spans="1:6" ht="178.5" x14ac:dyDescent="0.25">
      <c r="A24" s="1251" t="s">
        <v>40</v>
      </c>
      <c r="B24" s="1301" t="s">
        <v>41</v>
      </c>
      <c r="C24" s="1196">
        <v>0</v>
      </c>
      <c r="D24" s="1086">
        <v>7980</v>
      </c>
      <c r="E24" s="1087">
        <v>0</v>
      </c>
      <c r="F24" s="1078"/>
    </row>
    <row r="25" spans="1:6" x14ac:dyDescent="0.25">
      <c r="A25" s="1251" t="s">
        <v>42</v>
      </c>
      <c r="B25" s="1246" t="s">
        <v>43</v>
      </c>
      <c r="C25" s="1196">
        <v>0</v>
      </c>
      <c r="D25" s="1086">
        <v>6510</v>
      </c>
      <c r="E25" s="1087">
        <v>0</v>
      </c>
      <c r="F25" s="1078"/>
    </row>
    <row r="26" spans="1:6" x14ac:dyDescent="0.25">
      <c r="A26" s="1252" t="s">
        <v>44</v>
      </c>
      <c r="B26" s="1266" t="s">
        <v>45</v>
      </c>
      <c r="C26" s="1211">
        <v>0</v>
      </c>
      <c r="D26" s="1088">
        <v>26970</v>
      </c>
      <c r="E26" s="1089">
        <v>0</v>
      </c>
      <c r="F26" s="1078"/>
    </row>
    <row r="27" spans="1:6" x14ac:dyDescent="0.25">
      <c r="A27" s="2484" t="s">
        <v>46</v>
      </c>
      <c r="B27" s="2485"/>
      <c r="C27" s="2485"/>
      <c r="D27" s="2485"/>
      <c r="E27" s="2486"/>
      <c r="F27" s="1078"/>
    </row>
    <row r="28" spans="1:6" x14ac:dyDescent="0.25">
      <c r="A28" s="1250" t="s">
        <v>47</v>
      </c>
      <c r="B28" s="1259" t="s">
        <v>48</v>
      </c>
      <c r="C28" s="1199">
        <v>0</v>
      </c>
      <c r="D28" s="1083">
        <v>1050</v>
      </c>
      <c r="E28" s="1084">
        <v>0</v>
      </c>
      <c r="F28" s="1078"/>
    </row>
    <row r="29" spans="1:6" x14ac:dyDescent="0.25">
      <c r="A29" s="1251" t="s">
        <v>49</v>
      </c>
      <c r="B29" s="1265" t="s">
        <v>50</v>
      </c>
      <c r="C29" s="1196">
        <v>0</v>
      </c>
      <c r="D29" s="1086">
        <v>1790</v>
      </c>
      <c r="E29" s="1087">
        <v>0</v>
      </c>
      <c r="F29" s="1078"/>
    </row>
    <row r="30" spans="1:6" x14ac:dyDescent="0.25">
      <c r="A30" s="1251" t="s">
        <v>51</v>
      </c>
      <c r="B30" s="1247" t="s">
        <v>52</v>
      </c>
      <c r="C30" s="1196">
        <v>0</v>
      </c>
      <c r="D30" s="1086">
        <v>570</v>
      </c>
      <c r="E30" s="1087">
        <v>0</v>
      </c>
      <c r="F30" s="1078"/>
    </row>
    <row r="31" spans="1:6" x14ac:dyDescent="0.25">
      <c r="A31" s="1251" t="s">
        <v>53</v>
      </c>
      <c r="B31" s="1247" t="s">
        <v>54</v>
      </c>
      <c r="C31" s="1196">
        <v>0</v>
      </c>
      <c r="D31" s="1086">
        <v>1420</v>
      </c>
      <c r="E31" s="1087">
        <v>0</v>
      </c>
      <c r="F31" s="1078"/>
    </row>
    <row r="32" spans="1:6" x14ac:dyDescent="0.25">
      <c r="A32" s="1251" t="s">
        <v>55</v>
      </c>
      <c r="B32" s="1247" t="s">
        <v>56</v>
      </c>
      <c r="C32" s="1196">
        <v>0</v>
      </c>
      <c r="D32" s="1086">
        <v>1140</v>
      </c>
      <c r="E32" s="1087">
        <v>0</v>
      </c>
      <c r="F32" s="1078"/>
    </row>
    <row r="33" spans="1:6" x14ac:dyDescent="0.25">
      <c r="A33" s="1251" t="s">
        <v>57</v>
      </c>
      <c r="B33" s="1265" t="s">
        <v>58</v>
      </c>
      <c r="C33" s="1196">
        <v>0</v>
      </c>
      <c r="D33" s="1086">
        <v>1050</v>
      </c>
      <c r="E33" s="1087">
        <v>0</v>
      </c>
      <c r="F33" s="1078"/>
    </row>
    <row r="34" spans="1:6" x14ac:dyDescent="0.25">
      <c r="A34" s="1251" t="s">
        <v>59</v>
      </c>
      <c r="B34" s="1247" t="s">
        <v>60</v>
      </c>
      <c r="C34" s="1196">
        <v>0</v>
      </c>
      <c r="D34" s="1086">
        <v>2550</v>
      </c>
      <c r="E34" s="1087">
        <v>0</v>
      </c>
      <c r="F34" s="1078"/>
    </row>
    <row r="35" spans="1:6" x14ac:dyDescent="0.25">
      <c r="A35" s="1251" t="s">
        <v>61</v>
      </c>
      <c r="B35" s="1265" t="s">
        <v>62</v>
      </c>
      <c r="C35" s="1196">
        <v>0</v>
      </c>
      <c r="D35" s="1086">
        <v>2550</v>
      </c>
      <c r="E35" s="1087">
        <v>0</v>
      </c>
      <c r="F35" s="1078"/>
    </row>
    <row r="36" spans="1:6" x14ac:dyDescent="0.25">
      <c r="A36" s="1251" t="s">
        <v>63</v>
      </c>
      <c r="B36" s="1265" t="s">
        <v>64</v>
      </c>
      <c r="C36" s="1196">
        <v>0</v>
      </c>
      <c r="D36" s="1086">
        <v>10160</v>
      </c>
      <c r="E36" s="1087">
        <v>0</v>
      </c>
      <c r="F36" s="1078"/>
    </row>
    <row r="37" spans="1:6" x14ac:dyDescent="0.25">
      <c r="A37" s="1252" t="s">
        <v>65</v>
      </c>
      <c r="B37" s="1300" t="s">
        <v>66</v>
      </c>
      <c r="C37" s="1211">
        <v>0</v>
      </c>
      <c r="D37" s="1088">
        <v>11890</v>
      </c>
      <c r="E37" s="1089">
        <v>0</v>
      </c>
      <c r="F37" s="1078"/>
    </row>
    <row r="38" spans="1:6" x14ac:dyDescent="0.25">
      <c r="A38" s="2489" t="s">
        <v>67</v>
      </c>
      <c r="B38" s="2490"/>
      <c r="C38" s="2490"/>
      <c r="D38" s="2490"/>
      <c r="E38" s="2491"/>
      <c r="F38" s="1078"/>
    </row>
    <row r="39" spans="1:6" x14ac:dyDescent="0.25">
      <c r="A39" s="1250" t="s">
        <v>68</v>
      </c>
      <c r="B39" s="1245" t="s">
        <v>69</v>
      </c>
      <c r="C39" s="1199">
        <v>0</v>
      </c>
      <c r="D39" s="1091">
        <v>2962.6959999999999</v>
      </c>
      <c r="E39" s="1092">
        <v>0</v>
      </c>
      <c r="F39" s="1078"/>
    </row>
    <row r="40" spans="1:6" x14ac:dyDescent="0.25">
      <c r="A40" s="1252" t="s">
        <v>70</v>
      </c>
      <c r="B40" s="1260" t="s">
        <v>71</v>
      </c>
      <c r="C40" s="1211">
        <v>0</v>
      </c>
      <c r="D40" s="1093">
        <v>6955.4480000000003</v>
      </c>
      <c r="E40" s="1094">
        <v>0</v>
      </c>
      <c r="F40" s="1078"/>
    </row>
    <row r="41" spans="1:6" x14ac:dyDescent="0.25">
      <c r="A41" s="2489" t="s">
        <v>72</v>
      </c>
      <c r="B41" s="2490"/>
      <c r="C41" s="2490"/>
      <c r="D41" s="2490"/>
      <c r="E41" s="2491"/>
      <c r="F41" s="1078"/>
    </row>
    <row r="42" spans="1:6" x14ac:dyDescent="0.25">
      <c r="A42" s="1250" t="s">
        <v>73</v>
      </c>
      <c r="B42" s="1267" t="s">
        <v>74</v>
      </c>
      <c r="C42" s="1199">
        <v>0</v>
      </c>
      <c r="D42" s="1091">
        <v>3430</v>
      </c>
      <c r="E42" s="1092">
        <v>0</v>
      </c>
      <c r="F42" s="1078"/>
    </row>
    <row r="43" spans="1:6" x14ac:dyDescent="0.25">
      <c r="A43" s="1251" t="s">
        <v>75</v>
      </c>
      <c r="B43" s="1247" t="s">
        <v>76</v>
      </c>
      <c r="C43" s="1196">
        <v>0</v>
      </c>
      <c r="D43" s="1086">
        <v>1890</v>
      </c>
      <c r="E43" s="1087">
        <v>0</v>
      </c>
      <c r="F43" s="1078"/>
    </row>
    <row r="44" spans="1:6" x14ac:dyDescent="0.25">
      <c r="A44" s="1251" t="s">
        <v>77</v>
      </c>
      <c r="B44" s="1247" t="s">
        <v>78</v>
      </c>
      <c r="C44" s="1196">
        <v>0</v>
      </c>
      <c r="D44" s="1086">
        <v>1890</v>
      </c>
      <c r="E44" s="1087">
        <v>0</v>
      </c>
      <c r="F44" s="1078"/>
    </row>
    <row r="45" spans="1:6" x14ac:dyDescent="0.25">
      <c r="A45" s="1252" t="s">
        <v>79</v>
      </c>
      <c r="B45" s="1248" t="s">
        <v>80</v>
      </c>
      <c r="C45" s="1211">
        <v>0</v>
      </c>
      <c r="D45" s="1093">
        <v>570</v>
      </c>
      <c r="E45" s="1094">
        <v>0</v>
      </c>
      <c r="F45" s="1078"/>
    </row>
    <row r="46" spans="1:6" x14ac:dyDescent="0.25">
      <c r="A46" s="2489" t="s">
        <v>81</v>
      </c>
      <c r="B46" s="2490"/>
      <c r="C46" s="2490"/>
      <c r="D46" s="2490"/>
      <c r="E46" s="2491"/>
      <c r="F46" s="1078"/>
    </row>
    <row r="47" spans="1:6" x14ac:dyDescent="0.25">
      <c r="A47" s="1250" t="s">
        <v>82</v>
      </c>
      <c r="B47" s="1267" t="s">
        <v>83</v>
      </c>
      <c r="C47" s="1199">
        <v>0</v>
      </c>
      <c r="D47" s="1091">
        <v>1630</v>
      </c>
      <c r="E47" s="1092">
        <v>0</v>
      </c>
      <c r="F47" s="1078"/>
    </row>
    <row r="48" spans="1:6" x14ac:dyDescent="0.25">
      <c r="A48" s="1251" t="s">
        <v>84</v>
      </c>
      <c r="B48" s="1247" t="s">
        <v>85</v>
      </c>
      <c r="C48" s="1196">
        <v>0</v>
      </c>
      <c r="D48" s="1086">
        <v>1630</v>
      </c>
      <c r="E48" s="1087">
        <v>0</v>
      </c>
      <c r="F48" s="1078"/>
    </row>
    <row r="49" spans="1:7" x14ac:dyDescent="0.25">
      <c r="A49" s="1252" t="s">
        <v>86</v>
      </c>
      <c r="B49" s="1248" t="s">
        <v>87</v>
      </c>
      <c r="C49" s="1211">
        <v>0</v>
      </c>
      <c r="D49" s="1093">
        <v>940</v>
      </c>
      <c r="E49" s="1094">
        <v>0</v>
      </c>
      <c r="F49" s="1078"/>
      <c r="G49" s="1071"/>
    </row>
    <row r="50" spans="1:7" x14ac:dyDescent="0.25">
      <c r="A50" s="1095"/>
      <c r="B50" s="1227" t="s">
        <v>88</v>
      </c>
      <c r="C50" s="1095">
        <v>0</v>
      </c>
      <c r="D50" s="1096"/>
      <c r="E50" s="1097">
        <v>0</v>
      </c>
      <c r="F50" s="1078"/>
      <c r="G50" s="1071"/>
    </row>
    <row r="51" spans="1:7" x14ac:dyDescent="0.25">
      <c r="A51" s="1098"/>
      <c r="B51" s="1098"/>
      <c r="C51" s="1098"/>
      <c r="D51" s="1099"/>
      <c r="E51" s="1100"/>
      <c r="F51" s="1078"/>
      <c r="G51" s="1071"/>
    </row>
    <row r="52" spans="1:7" x14ac:dyDescent="0.25">
      <c r="A52" s="1078"/>
      <c r="B52" s="1078"/>
      <c r="C52" s="1078"/>
      <c r="D52" s="1078"/>
      <c r="E52" s="1078"/>
      <c r="F52" s="1101"/>
      <c r="G52" s="1102"/>
    </row>
    <row r="53" spans="1:7" x14ac:dyDescent="0.25">
      <c r="A53" s="2489" t="s">
        <v>89</v>
      </c>
      <c r="B53" s="2490"/>
      <c r="C53" s="2490"/>
      <c r="D53" s="2490"/>
      <c r="E53" s="2491"/>
      <c r="F53" s="1101"/>
      <c r="G53" s="1102"/>
    </row>
    <row r="54" spans="1:7" ht="76.5" x14ac:dyDescent="0.25">
      <c r="A54" s="1080" t="s">
        <v>14</v>
      </c>
      <c r="B54" s="1080" t="s">
        <v>90</v>
      </c>
      <c r="C54" s="1081" t="s">
        <v>16</v>
      </c>
      <c r="D54" s="1127"/>
      <c r="E54" s="1082" t="s">
        <v>18</v>
      </c>
      <c r="F54" s="1078"/>
      <c r="G54" s="1071"/>
    </row>
    <row r="55" spans="1:7" x14ac:dyDescent="0.25">
      <c r="A55" s="1208" t="s">
        <v>91</v>
      </c>
      <c r="B55" s="1290" t="s">
        <v>92</v>
      </c>
      <c r="C55" s="1132">
        <v>0</v>
      </c>
      <c r="D55" s="1104"/>
      <c r="E55" s="1105">
        <v>0</v>
      </c>
      <c r="F55" s="1078"/>
      <c r="G55" s="1071"/>
    </row>
    <row r="56" spans="1:7" x14ac:dyDescent="0.25">
      <c r="A56" s="1288" t="s">
        <v>93</v>
      </c>
      <c r="B56" s="1259" t="s">
        <v>94</v>
      </c>
      <c r="C56" s="1242">
        <v>0</v>
      </c>
      <c r="D56" s="1106"/>
      <c r="E56" s="1107">
        <v>0</v>
      </c>
      <c r="F56" s="1078"/>
      <c r="G56" s="1071"/>
    </row>
    <row r="57" spans="1:7" x14ac:dyDescent="0.25">
      <c r="A57" s="1251" t="s">
        <v>95</v>
      </c>
      <c r="B57" s="1246" t="s">
        <v>96</v>
      </c>
      <c r="C57" s="1196">
        <v>0</v>
      </c>
      <c r="D57" s="1109"/>
      <c r="E57" s="1110">
        <v>0</v>
      </c>
      <c r="F57" s="1078"/>
      <c r="G57" s="1071"/>
    </row>
    <row r="58" spans="1:7" x14ac:dyDescent="0.25">
      <c r="A58" s="1251" t="s">
        <v>97</v>
      </c>
      <c r="B58" s="1246" t="s">
        <v>98</v>
      </c>
      <c r="C58" s="1196">
        <v>0</v>
      </c>
      <c r="D58" s="1109"/>
      <c r="E58" s="1110">
        <v>0</v>
      </c>
      <c r="F58" s="1078"/>
      <c r="G58" s="1071"/>
    </row>
    <row r="59" spans="1:7" x14ac:dyDescent="0.25">
      <c r="A59" s="1251" t="s">
        <v>99</v>
      </c>
      <c r="B59" s="1246" t="s">
        <v>100</v>
      </c>
      <c r="C59" s="1196">
        <v>0</v>
      </c>
      <c r="D59" s="1109"/>
      <c r="E59" s="1110">
        <v>0</v>
      </c>
      <c r="F59" s="1078"/>
      <c r="G59" s="1071"/>
    </row>
    <row r="60" spans="1:7" x14ac:dyDescent="0.25">
      <c r="A60" s="1283" t="s">
        <v>101</v>
      </c>
      <c r="B60" s="1266" t="s">
        <v>102</v>
      </c>
      <c r="C60" s="1226">
        <v>0</v>
      </c>
      <c r="D60" s="1111"/>
      <c r="E60" s="1112">
        <v>0</v>
      </c>
      <c r="F60" s="1078"/>
      <c r="G60" s="1071"/>
    </row>
    <row r="61" spans="1:7" x14ac:dyDescent="0.25">
      <c r="A61" s="1250" t="s">
        <v>103</v>
      </c>
      <c r="B61" s="1291" t="s">
        <v>104</v>
      </c>
      <c r="C61" s="1228">
        <v>0</v>
      </c>
      <c r="D61" s="1113"/>
      <c r="E61" s="1114">
        <v>0</v>
      </c>
      <c r="F61" s="1078"/>
      <c r="G61" s="1071"/>
    </row>
    <row r="62" spans="1:7" x14ac:dyDescent="0.25">
      <c r="A62" s="1294"/>
      <c r="B62" s="1267" t="s">
        <v>105</v>
      </c>
      <c r="C62" s="1199">
        <v>0</v>
      </c>
      <c r="D62" s="1115"/>
      <c r="E62" s="1116">
        <v>0</v>
      </c>
      <c r="F62" s="1078"/>
      <c r="G62" s="1071"/>
    </row>
    <row r="63" spans="1:7" x14ac:dyDescent="0.25">
      <c r="A63" s="1294"/>
      <c r="B63" s="1246" t="s">
        <v>106</v>
      </c>
      <c r="C63" s="1196">
        <v>0</v>
      </c>
      <c r="D63" s="1109"/>
      <c r="E63" s="1110">
        <v>0</v>
      </c>
      <c r="F63" s="1078"/>
      <c r="G63" s="1071"/>
    </row>
    <row r="64" spans="1:7" x14ac:dyDescent="0.25">
      <c r="A64" s="1295"/>
      <c r="B64" s="1248" t="s">
        <v>107</v>
      </c>
      <c r="C64" s="1211">
        <v>0</v>
      </c>
      <c r="D64" s="1117"/>
      <c r="E64" s="1118">
        <v>0</v>
      </c>
      <c r="F64" s="1078"/>
      <c r="G64" s="1071"/>
    </row>
    <row r="65" spans="1:7" x14ac:dyDescent="0.25">
      <c r="A65" s="1288" t="s">
        <v>108</v>
      </c>
      <c r="B65" s="1287" t="s">
        <v>109</v>
      </c>
      <c r="C65" s="1242">
        <v>0</v>
      </c>
      <c r="D65" s="1106"/>
      <c r="E65" s="1107">
        <v>0</v>
      </c>
      <c r="F65" s="1078"/>
      <c r="G65" s="1071"/>
    </row>
    <row r="66" spans="1:7" x14ac:dyDescent="0.25">
      <c r="A66" s="1251" t="s">
        <v>110</v>
      </c>
      <c r="B66" s="1246" t="s">
        <v>111</v>
      </c>
      <c r="C66" s="1196">
        <v>0</v>
      </c>
      <c r="D66" s="1109"/>
      <c r="E66" s="1110">
        <v>0</v>
      </c>
      <c r="F66" s="1078"/>
      <c r="G66" s="1071"/>
    </row>
    <row r="67" spans="1:7" x14ac:dyDescent="0.25">
      <c r="A67" s="1283" t="s">
        <v>112</v>
      </c>
      <c r="B67" s="1266" t="s">
        <v>113</v>
      </c>
      <c r="C67" s="1226">
        <v>0</v>
      </c>
      <c r="D67" s="1111"/>
      <c r="E67" s="1112">
        <v>0</v>
      </c>
      <c r="F67" s="1078"/>
      <c r="G67" s="1071"/>
    </row>
    <row r="68" spans="1:7" x14ac:dyDescent="0.25">
      <c r="A68" s="1296" t="s">
        <v>114</v>
      </c>
      <c r="B68" s="1286" t="s">
        <v>115</v>
      </c>
      <c r="C68" s="1243">
        <v>0</v>
      </c>
      <c r="D68" s="1119"/>
      <c r="E68" s="1120">
        <v>0</v>
      </c>
      <c r="F68" s="1078"/>
      <c r="G68" s="1071"/>
    </row>
    <row r="69" spans="1:7" x14ac:dyDescent="0.25">
      <c r="A69" s="1251" t="s">
        <v>116</v>
      </c>
      <c r="B69" s="1246" t="s">
        <v>117</v>
      </c>
      <c r="C69" s="1196">
        <v>0</v>
      </c>
      <c r="D69" s="1109"/>
      <c r="E69" s="1110">
        <v>0</v>
      </c>
      <c r="F69" s="1078"/>
      <c r="G69" s="1071"/>
    </row>
    <row r="70" spans="1:7" x14ac:dyDescent="0.25">
      <c r="A70" s="1251" t="s">
        <v>118</v>
      </c>
      <c r="B70" s="1246" t="s">
        <v>119</v>
      </c>
      <c r="C70" s="1196">
        <v>0</v>
      </c>
      <c r="D70" s="1109"/>
      <c r="E70" s="1110">
        <v>0</v>
      </c>
      <c r="F70" s="1078"/>
      <c r="G70" s="1071"/>
    </row>
    <row r="71" spans="1:7" x14ac:dyDescent="0.25">
      <c r="A71" s="1251" t="s">
        <v>120</v>
      </c>
      <c r="B71" s="1246" t="s">
        <v>121</v>
      </c>
      <c r="C71" s="1196">
        <v>0</v>
      </c>
      <c r="D71" s="1109"/>
      <c r="E71" s="1110">
        <v>0</v>
      </c>
      <c r="F71" s="1078"/>
      <c r="G71" s="1071"/>
    </row>
    <row r="72" spans="1:7" x14ac:dyDescent="0.25">
      <c r="A72" s="1251" t="s">
        <v>122</v>
      </c>
      <c r="B72" s="1246" t="s">
        <v>123</v>
      </c>
      <c r="C72" s="1196">
        <v>0</v>
      </c>
      <c r="D72" s="1109"/>
      <c r="E72" s="1110">
        <v>0</v>
      </c>
      <c r="F72" s="1078"/>
      <c r="G72" s="1071"/>
    </row>
    <row r="73" spans="1:7" x14ac:dyDescent="0.25">
      <c r="A73" s="1297"/>
      <c r="B73" s="1246" t="s">
        <v>124</v>
      </c>
      <c r="C73" s="1196">
        <v>0</v>
      </c>
      <c r="D73" s="1109"/>
      <c r="E73" s="1110">
        <v>0</v>
      </c>
      <c r="F73" s="1078"/>
      <c r="G73" s="1071"/>
    </row>
    <row r="74" spans="1:7" x14ac:dyDescent="0.25">
      <c r="A74" s="1298" t="s">
        <v>125</v>
      </c>
      <c r="B74" s="1292" t="s">
        <v>126</v>
      </c>
      <c r="C74" s="1233">
        <v>0</v>
      </c>
      <c r="D74" s="1205"/>
      <c r="E74" s="1206">
        <v>0</v>
      </c>
      <c r="F74" s="1078"/>
      <c r="G74" s="1071"/>
    </row>
    <row r="75" spans="1:7" x14ac:dyDescent="0.25">
      <c r="A75" s="1299" t="s">
        <v>127</v>
      </c>
      <c r="B75" s="1293" t="s">
        <v>128</v>
      </c>
      <c r="C75" s="1244">
        <v>0</v>
      </c>
      <c r="D75" s="1121"/>
      <c r="E75" s="1122">
        <v>0</v>
      </c>
      <c r="F75" s="1078"/>
      <c r="G75" s="1071"/>
    </row>
    <row r="76" spans="1:7" x14ac:dyDescent="0.25">
      <c r="A76" s="1253"/>
      <c r="B76" s="1249" t="s">
        <v>129</v>
      </c>
      <c r="C76" s="1132">
        <v>0</v>
      </c>
      <c r="D76" s="1104"/>
      <c r="E76" s="1124">
        <v>0</v>
      </c>
      <c r="F76" s="1078"/>
      <c r="G76" s="1071"/>
    </row>
    <row r="77" spans="1:7" x14ac:dyDescent="0.25">
      <c r="A77" s="1078"/>
      <c r="B77" s="1078"/>
      <c r="C77" s="1078"/>
      <c r="D77" s="1078"/>
      <c r="E77" s="1078"/>
      <c r="F77" s="1101"/>
      <c r="G77" s="1102"/>
    </row>
    <row r="78" spans="1:7" x14ac:dyDescent="0.25">
      <c r="A78" s="1078"/>
      <c r="B78" s="1078"/>
      <c r="C78" s="1078"/>
      <c r="D78" s="1078"/>
      <c r="E78" s="1078"/>
      <c r="F78" s="1101"/>
      <c r="G78" s="1102"/>
    </row>
    <row r="79" spans="1:7" x14ac:dyDescent="0.25">
      <c r="A79" s="2481" t="s">
        <v>130</v>
      </c>
      <c r="B79" s="2482"/>
      <c r="C79" s="2482"/>
      <c r="D79" s="2482"/>
      <c r="E79" s="2483"/>
      <c r="F79" s="1101"/>
      <c r="G79" s="1102"/>
    </row>
    <row r="80" spans="1:7" ht="76.5" x14ac:dyDescent="0.25">
      <c r="A80" s="1080" t="s">
        <v>14</v>
      </c>
      <c r="B80" s="1207" t="s">
        <v>15</v>
      </c>
      <c r="C80" s="1125" t="s">
        <v>16</v>
      </c>
      <c r="D80" s="1127"/>
      <c r="E80" s="1128" t="s">
        <v>18</v>
      </c>
      <c r="F80" s="1101"/>
      <c r="G80" s="1102"/>
    </row>
    <row r="81" spans="1:6" x14ac:dyDescent="0.25">
      <c r="A81" s="1289" t="s">
        <v>131</v>
      </c>
      <c r="B81" s="1259" t="s">
        <v>132</v>
      </c>
      <c r="C81" s="1199">
        <v>0</v>
      </c>
      <c r="D81" s="1106"/>
      <c r="E81" s="1129">
        <v>0</v>
      </c>
      <c r="F81" s="1078"/>
    </row>
    <row r="82" spans="1:6" x14ac:dyDescent="0.25">
      <c r="A82" s="1273">
        <v>2001</v>
      </c>
      <c r="B82" s="1246" t="s">
        <v>133</v>
      </c>
      <c r="C82" s="1196">
        <v>0</v>
      </c>
      <c r="D82" s="1109"/>
      <c r="E82" s="1130">
        <v>0</v>
      </c>
      <c r="F82" s="1078"/>
    </row>
    <row r="83" spans="1:6" x14ac:dyDescent="0.25">
      <c r="A83" s="1283" t="s">
        <v>134</v>
      </c>
      <c r="B83" s="1266" t="s">
        <v>135</v>
      </c>
      <c r="C83" s="1226">
        <v>0</v>
      </c>
      <c r="D83" s="1111"/>
      <c r="E83" s="1131">
        <v>0</v>
      </c>
      <c r="F83" s="1078"/>
    </row>
    <row r="84" spans="1:6" x14ac:dyDescent="0.25">
      <c r="A84" s="1253"/>
      <c r="B84" s="1249" t="s">
        <v>136</v>
      </c>
      <c r="C84" s="1132">
        <v>0</v>
      </c>
      <c r="D84" s="1104"/>
      <c r="E84" s="1133">
        <v>0</v>
      </c>
      <c r="F84" s="1078"/>
    </row>
    <row r="85" spans="1:6" x14ac:dyDescent="0.25">
      <c r="A85" s="1078"/>
      <c r="B85" s="1078"/>
      <c r="C85" s="1078"/>
      <c r="D85" s="1078"/>
      <c r="E85" s="1078"/>
      <c r="F85" s="1078"/>
    </row>
    <row r="86" spans="1:6" x14ac:dyDescent="0.25">
      <c r="A86" s="1078"/>
      <c r="B86" s="1078"/>
      <c r="C86" s="1078"/>
      <c r="D86" s="1078"/>
      <c r="E86" s="1078"/>
      <c r="F86" s="1075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1207" t="s">
        <v>138</v>
      </c>
      <c r="D89" s="1210" t="s">
        <v>139</v>
      </c>
      <c r="E89" s="1126" t="s">
        <v>140</v>
      </c>
      <c r="F89" s="1082" t="s">
        <v>18</v>
      </c>
    </row>
    <row r="90" spans="1:6" x14ac:dyDescent="0.25">
      <c r="A90" s="1250" t="s">
        <v>141</v>
      </c>
      <c r="B90" s="1245" t="s">
        <v>142</v>
      </c>
      <c r="C90" s="1236">
        <v>0</v>
      </c>
      <c r="D90" s="1134">
        <v>0</v>
      </c>
      <c r="E90" s="1135">
        <v>0</v>
      </c>
      <c r="F90" s="1136">
        <v>0</v>
      </c>
    </row>
    <row r="91" spans="1:6" x14ac:dyDescent="0.25">
      <c r="A91" s="1251" t="s">
        <v>143</v>
      </c>
      <c r="B91" s="1246" t="s">
        <v>144</v>
      </c>
      <c r="C91" s="1237">
        <v>0</v>
      </c>
      <c r="D91" s="1137">
        <v>0</v>
      </c>
      <c r="E91" s="1138">
        <v>0</v>
      </c>
      <c r="F91" s="1139">
        <v>0</v>
      </c>
    </row>
    <row r="92" spans="1:6" x14ac:dyDescent="0.25">
      <c r="A92" s="1251" t="s">
        <v>145</v>
      </c>
      <c r="B92" s="1246" t="s">
        <v>146</v>
      </c>
      <c r="C92" s="1237">
        <v>0</v>
      </c>
      <c r="D92" s="1137">
        <v>0</v>
      </c>
      <c r="E92" s="1138">
        <v>0</v>
      </c>
      <c r="F92" s="1139">
        <v>0</v>
      </c>
    </row>
    <row r="93" spans="1:6" x14ac:dyDescent="0.25">
      <c r="A93" s="1251" t="s">
        <v>147</v>
      </c>
      <c r="B93" s="1246" t="s">
        <v>148</v>
      </c>
      <c r="C93" s="1237">
        <v>0</v>
      </c>
      <c r="D93" s="1137">
        <v>0</v>
      </c>
      <c r="E93" s="1138">
        <v>0</v>
      </c>
      <c r="F93" s="1139">
        <v>0</v>
      </c>
    </row>
    <row r="94" spans="1:6" x14ac:dyDescent="0.25">
      <c r="A94" s="1251" t="s">
        <v>149</v>
      </c>
      <c r="B94" s="1246" t="s">
        <v>150</v>
      </c>
      <c r="C94" s="1237">
        <v>0</v>
      </c>
      <c r="D94" s="1137">
        <v>0</v>
      </c>
      <c r="E94" s="1138">
        <v>0</v>
      </c>
      <c r="F94" s="1139">
        <v>0</v>
      </c>
    </row>
    <row r="95" spans="1:6" x14ac:dyDescent="0.25">
      <c r="A95" s="1251" t="s">
        <v>151</v>
      </c>
      <c r="B95" s="1246" t="s">
        <v>152</v>
      </c>
      <c r="C95" s="1237">
        <v>0</v>
      </c>
      <c r="D95" s="1137">
        <v>0</v>
      </c>
      <c r="E95" s="1138">
        <v>0</v>
      </c>
      <c r="F95" s="1139">
        <v>0</v>
      </c>
    </row>
    <row r="96" spans="1:6" x14ac:dyDescent="0.25">
      <c r="A96" s="1251" t="s">
        <v>153</v>
      </c>
      <c r="B96" s="1246" t="s">
        <v>154</v>
      </c>
      <c r="C96" s="1237">
        <v>0</v>
      </c>
      <c r="D96" s="1137">
        <v>0</v>
      </c>
      <c r="E96" s="1138">
        <v>0</v>
      </c>
      <c r="F96" s="1139">
        <v>0</v>
      </c>
    </row>
    <row r="97" spans="1:6" x14ac:dyDescent="0.25">
      <c r="A97" s="1251" t="s">
        <v>155</v>
      </c>
      <c r="B97" s="1246" t="s">
        <v>156</v>
      </c>
      <c r="C97" s="1237">
        <v>0</v>
      </c>
      <c r="D97" s="1137">
        <v>0</v>
      </c>
      <c r="E97" s="1138">
        <v>0</v>
      </c>
      <c r="F97" s="1139">
        <v>0</v>
      </c>
    </row>
    <row r="98" spans="1:6" x14ac:dyDescent="0.25">
      <c r="A98" s="1251" t="s">
        <v>157</v>
      </c>
      <c r="B98" s="1246" t="s">
        <v>158</v>
      </c>
      <c r="C98" s="1237">
        <v>0</v>
      </c>
      <c r="D98" s="1137">
        <v>0</v>
      </c>
      <c r="E98" s="1138">
        <v>0</v>
      </c>
      <c r="F98" s="1139">
        <v>0</v>
      </c>
    </row>
    <row r="99" spans="1:6" x14ac:dyDescent="0.25">
      <c r="A99" s="1251" t="s">
        <v>159</v>
      </c>
      <c r="B99" s="1246" t="s">
        <v>160</v>
      </c>
      <c r="C99" s="1237">
        <v>0</v>
      </c>
      <c r="D99" s="1137">
        <v>0</v>
      </c>
      <c r="E99" s="1138">
        <v>0</v>
      </c>
      <c r="F99" s="1139">
        <v>0</v>
      </c>
    </row>
    <row r="100" spans="1:6" x14ac:dyDescent="0.25">
      <c r="A100" s="1251" t="s">
        <v>161</v>
      </c>
      <c r="B100" s="1246" t="s">
        <v>162</v>
      </c>
      <c r="C100" s="1237">
        <v>0</v>
      </c>
      <c r="D100" s="1137">
        <v>0</v>
      </c>
      <c r="E100" s="1138">
        <v>0</v>
      </c>
      <c r="F100" s="1139">
        <v>0</v>
      </c>
    </row>
    <row r="101" spans="1:6" x14ac:dyDescent="0.25">
      <c r="A101" s="1251" t="s">
        <v>163</v>
      </c>
      <c r="B101" s="1246" t="s">
        <v>164</v>
      </c>
      <c r="C101" s="1237">
        <v>0</v>
      </c>
      <c r="D101" s="1137">
        <v>0</v>
      </c>
      <c r="E101" s="1138">
        <v>0</v>
      </c>
      <c r="F101" s="1139">
        <v>0</v>
      </c>
    </row>
    <row r="102" spans="1:6" x14ac:dyDescent="0.25">
      <c r="A102" s="1283" t="s">
        <v>165</v>
      </c>
      <c r="B102" s="1266" t="s">
        <v>166</v>
      </c>
      <c r="C102" s="1238">
        <v>0</v>
      </c>
      <c r="D102" s="1140">
        <v>0</v>
      </c>
      <c r="E102" s="1141">
        <v>0</v>
      </c>
      <c r="F102" s="1142">
        <v>0</v>
      </c>
    </row>
    <row r="103" spans="1:6" x14ac:dyDescent="0.25">
      <c r="A103" s="1250" t="s">
        <v>167</v>
      </c>
      <c r="B103" s="1245" t="s">
        <v>168</v>
      </c>
      <c r="C103" s="1236">
        <v>0</v>
      </c>
      <c r="D103" s="1134">
        <v>0</v>
      </c>
      <c r="E103" s="1135">
        <v>0</v>
      </c>
      <c r="F103" s="1136">
        <v>0</v>
      </c>
    </row>
    <row r="104" spans="1:6" x14ac:dyDescent="0.25">
      <c r="A104" s="1251"/>
      <c r="B104" s="1246" t="s">
        <v>169</v>
      </c>
      <c r="C104" s="1237">
        <v>0</v>
      </c>
      <c r="D104" s="1137">
        <v>0</v>
      </c>
      <c r="E104" s="1138">
        <v>0</v>
      </c>
      <c r="F104" s="1139">
        <v>0</v>
      </c>
    </row>
    <row r="105" spans="1:6" x14ac:dyDescent="0.25">
      <c r="A105" s="1251"/>
      <c r="B105" s="1246" t="s">
        <v>170</v>
      </c>
      <c r="C105" s="1237">
        <v>0</v>
      </c>
      <c r="D105" s="1137">
        <v>0</v>
      </c>
      <c r="E105" s="1138">
        <v>0</v>
      </c>
      <c r="F105" s="1139">
        <v>0</v>
      </c>
    </row>
    <row r="106" spans="1:6" x14ac:dyDescent="0.25">
      <c r="A106" s="1252"/>
      <c r="B106" s="1260" t="s">
        <v>171</v>
      </c>
      <c r="C106" s="1239">
        <v>0</v>
      </c>
      <c r="D106" s="1144">
        <v>0</v>
      </c>
      <c r="E106" s="1145">
        <v>0</v>
      </c>
      <c r="F106" s="1146">
        <v>0</v>
      </c>
    </row>
    <row r="107" spans="1:6" x14ac:dyDescent="0.25">
      <c r="A107" s="1288" t="s">
        <v>172</v>
      </c>
      <c r="B107" s="1287" t="s">
        <v>173</v>
      </c>
      <c r="C107" s="1240">
        <v>0</v>
      </c>
      <c r="D107" s="1147">
        <v>0</v>
      </c>
      <c r="E107" s="1148">
        <v>0</v>
      </c>
      <c r="F107" s="1149">
        <v>0</v>
      </c>
    </row>
    <row r="108" spans="1:6" x14ac:dyDescent="0.25">
      <c r="A108" s="1284">
        <v>2106</v>
      </c>
      <c r="B108" s="1260" t="s">
        <v>174</v>
      </c>
      <c r="C108" s="1239">
        <v>0</v>
      </c>
      <c r="D108" s="1144">
        <v>0</v>
      </c>
      <c r="E108" s="1145">
        <v>0</v>
      </c>
      <c r="F108" s="1146">
        <v>0</v>
      </c>
    </row>
    <row r="109" spans="1:6" x14ac:dyDescent="0.25">
      <c r="A109" s="1258"/>
      <c r="B109" s="1257" t="s">
        <v>175</v>
      </c>
      <c r="C109" s="1241">
        <v>0</v>
      </c>
      <c r="D109" s="1151">
        <v>0</v>
      </c>
      <c r="E109" s="1152">
        <v>0</v>
      </c>
      <c r="F109" s="1153">
        <v>0</v>
      </c>
    </row>
    <row r="110" spans="1:6" x14ac:dyDescent="0.25">
      <c r="A110" s="1078"/>
      <c r="B110" s="1078"/>
      <c r="C110" s="1078"/>
      <c r="D110" s="1078"/>
      <c r="E110" s="1078"/>
      <c r="F110" s="1075"/>
    </row>
    <row r="111" spans="1:6" x14ac:dyDescent="0.25">
      <c r="A111" s="1078"/>
      <c r="B111" s="1078"/>
      <c r="C111" s="1078"/>
      <c r="D111" s="1078"/>
      <c r="E111" s="1078"/>
      <c r="F111" s="1075"/>
    </row>
    <row r="112" spans="1:6" x14ac:dyDescent="0.25">
      <c r="A112" s="2481" t="s">
        <v>176</v>
      </c>
      <c r="B112" s="2482"/>
      <c r="C112" s="2482"/>
      <c r="D112" s="2482"/>
      <c r="E112" s="2483"/>
      <c r="F112" s="1075"/>
    </row>
    <row r="113" spans="1:6" ht="76.5" x14ac:dyDescent="0.25">
      <c r="A113" s="1080" t="s">
        <v>14</v>
      </c>
      <c r="B113" s="1080" t="s">
        <v>15</v>
      </c>
      <c r="C113" s="1081" t="s">
        <v>16</v>
      </c>
      <c r="D113" s="1126" t="s">
        <v>17</v>
      </c>
      <c r="E113" s="1082" t="s">
        <v>18</v>
      </c>
      <c r="F113" s="1075"/>
    </row>
    <row r="114" spans="1:6" x14ac:dyDescent="0.25">
      <c r="A114" s="1250" t="s">
        <v>177</v>
      </c>
      <c r="B114" s="1245" t="s">
        <v>178</v>
      </c>
      <c r="C114" s="1199">
        <v>0</v>
      </c>
      <c r="D114" s="1154">
        <v>121650</v>
      </c>
      <c r="E114" s="1155">
        <v>0</v>
      </c>
      <c r="F114" s="1078"/>
    </row>
    <row r="115" spans="1:6" x14ac:dyDescent="0.25">
      <c r="A115" s="1252" t="s">
        <v>179</v>
      </c>
      <c r="B115" s="1281" t="s">
        <v>180</v>
      </c>
      <c r="C115" s="1226">
        <v>0</v>
      </c>
      <c r="D115" s="1156">
        <v>128010</v>
      </c>
      <c r="E115" s="1131">
        <v>0</v>
      </c>
      <c r="F115" s="1078"/>
    </row>
    <row r="116" spans="1:6" x14ac:dyDescent="0.25">
      <c r="A116" s="1132"/>
      <c r="B116" s="1209" t="s">
        <v>181</v>
      </c>
      <c r="C116" s="1132">
        <v>0</v>
      </c>
      <c r="D116" s="1104"/>
      <c r="E116" s="1133">
        <v>0</v>
      </c>
      <c r="F116" s="1078"/>
    </row>
    <row r="117" spans="1:6" x14ac:dyDescent="0.25">
      <c r="A117" s="1078"/>
      <c r="B117" s="1078"/>
      <c r="C117" s="1078"/>
      <c r="D117" s="1078"/>
      <c r="E117" s="1078"/>
      <c r="F117" s="1078"/>
    </row>
    <row r="118" spans="1:6" x14ac:dyDescent="0.25">
      <c r="A118" s="1078"/>
      <c r="B118" s="1078"/>
      <c r="C118" s="1078"/>
      <c r="D118" s="1078"/>
      <c r="E118" s="1078"/>
      <c r="F118" s="1075"/>
    </row>
    <row r="119" spans="1:6" x14ac:dyDescent="0.25">
      <c r="A119" s="2498" t="s">
        <v>182</v>
      </c>
      <c r="B119" s="2498"/>
      <c r="C119" s="2498"/>
      <c r="D119" s="1078"/>
      <c r="E119" s="1078"/>
      <c r="F119" s="1075"/>
    </row>
    <row r="120" spans="1:6" ht="76.5" x14ac:dyDescent="0.25">
      <c r="A120" s="1080" t="s">
        <v>14</v>
      </c>
      <c r="B120" s="1080" t="s">
        <v>16</v>
      </c>
      <c r="C120" s="1080" t="s">
        <v>18</v>
      </c>
      <c r="D120" s="1078"/>
      <c r="E120" s="1078"/>
      <c r="F120" s="1078"/>
    </row>
    <row r="121" spans="1:6" x14ac:dyDescent="0.25">
      <c r="A121" s="1157" t="s">
        <v>183</v>
      </c>
      <c r="B121" s="1158" t="s">
        <v>184</v>
      </c>
      <c r="C121" s="1159">
        <v>0</v>
      </c>
      <c r="D121" s="1078"/>
      <c r="E121" s="1078"/>
      <c r="F121" s="1078"/>
    </row>
    <row r="122" spans="1:6" x14ac:dyDescent="0.25">
      <c r="A122" s="1078"/>
      <c r="B122" s="1078"/>
      <c r="C122" s="1078"/>
      <c r="D122" s="1078"/>
      <c r="E122" s="1075"/>
      <c r="F122" s="1078"/>
    </row>
    <row r="123" spans="1:6" x14ac:dyDescent="0.25">
      <c r="A123" s="1078"/>
      <c r="B123" s="1078"/>
      <c r="C123" s="1078"/>
      <c r="D123" s="1078"/>
      <c r="E123" s="1075"/>
      <c r="F123" s="1078"/>
    </row>
    <row r="124" spans="1:6" x14ac:dyDescent="0.25">
      <c r="A124" s="2481" t="s">
        <v>185</v>
      </c>
      <c r="B124" s="2482"/>
      <c r="C124" s="2482"/>
      <c r="D124" s="2482"/>
      <c r="E124" s="2483"/>
      <c r="F124" s="1075"/>
    </row>
    <row r="125" spans="1:6" ht="76.5" x14ac:dyDescent="0.25">
      <c r="A125" s="1080" t="s">
        <v>14</v>
      </c>
      <c r="B125" s="1080" t="s">
        <v>15</v>
      </c>
      <c r="C125" s="1081" t="s">
        <v>16</v>
      </c>
      <c r="D125" s="1126" t="s">
        <v>17</v>
      </c>
      <c r="E125" s="1082" t="s">
        <v>18</v>
      </c>
      <c r="F125" s="1075"/>
    </row>
    <row r="126" spans="1:6" x14ac:dyDescent="0.25">
      <c r="A126" s="1250" t="s">
        <v>186</v>
      </c>
      <c r="B126" s="1267" t="s">
        <v>187</v>
      </c>
      <c r="C126" s="1199">
        <v>0</v>
      </c>
      <c r="D126" s="1091">
        <v>31160</v>
      </c>
      <c r="E126" s="1160">
        <v>0</v>
      </c>
      <c r="F126" s="1078"/>
    </row>
    <row r="127" spans="1:6" x14ac:dyDescent="0.25">
      <c r="A127" s="1251" t="s">
        <v>188</v>
      </c>
      <c r="B127" s="1247" t="s">
        <v>189</v>
      </c>
      <c r="C127" s="1196">
        <v>0</v>
      </c>
      <c r="D127" s="1086">
        <v>28680</v>
      </c>
      <c r="E127" s="1161">
        <v>0</v>
      </c>
      <c r="F127" s="1078"/>
    </row>
    <row r="128" spans="1:6" x14ac:dyDescent="0.25">
      <c r="A128" s="1251" t="s">
        <v>190</v>
      </c>
      <c r="B128" s="1247" t="s">
        <v>191</v>
      </c>
      <c r="C128" s="1196">
        <v>0</v>
      </c>
      <c r="D128" s="1086">
        <v>23910</v>
      </c>
      <c r="E128" s="1161">
        <v>0</v>
      </c>
      <c r="F128" s="1078"/>
    </row>
    <row r="129" spans="1:6" x14ac:dyDescent="0.25">
      <c r="A129" s="1251" t="s">
        <v>192</v>
      </c>
      <c r="B129" s="1247" t="s">
        <v>193</v>
      </c>
      <c r="C129" s="1196">
        <v>0</v>
      </c>
      <c r="D129" s="1086">
        <v>129530</v>
      </c>
      <c r="E129" s="1161">
        <v>0</v>
      </c>
      <c r="F129" s="1078"/>
    </row>
    <row r="130" spans="1:6" x14ac:dyDescent="0.25">
      <c r="A130" s="1251" t="s">
        <v>194</v>
      </c>
      <c r="B130" s="1247" t="s">
        <v>195</v>
      </c>
      <c r="C130" s="1196">
        <v>0</v>
      </c>
      <c r="D130" s="1086">
        <v>62560</v>
      </c>
      <c r="E130" s="1161">
        <v>0</v>
      </c>
      <c r="F130" s="1078"/>
    </row>
    <row r="131" spans="1:6" x14ac:dyDescent="0.25">
      <c r="A131" s="1251" t="s">
        <v>196</v>
      </c>
      <c r="B131" s="1247" t="s">
        <v>197</v>
      </c>
      <c r="C131" s="1196">
        <v>0</v>
      </c>
      <c r="D131" s="1086">
        <v>56130</v>
      </c>
      <c r="E131" s="1161">
        <v>0</v>
      </c>
      <c r="F131" s="1078"/>
    </row>
    <row r="132" spans="1:6" x14ac:dyDescent="0.25">
      <c r="A132" s="1251" t="s">
        <v>198</v>
      </c>
      <c r="B132" s="1247" t="s">
        <v>199</v>
      </c>
      <c r="C132" s="1196">
        <v>0</v>
      </c>
      <c r="D132" s="1086">
        <v>15930</v>
      </c>
      <c r="E132" s="1161">
        <v>0</v>
      </c>
      <c r="F132" s="1078"/>
    </row>
    <row r="133" spans="1:6" x14ac:dyDescent="0.25">
      <c r="A133" s="1251" t="s">
        <v>200</v>
      </c>
      <c r="B133" s="1247" t="s">
        <v>201</v>
      </c>
      <c r="C133" s="1196">
        <v>0</v>
      </c>
      <c r="D133" s="1086">
        <v>24960</v>
      </c>
      <c r="E133" s="1161">
        <v>0</v>
      </c>
      <c r="F133" s="1078"/>
    </row>
    <row r="134" spans="1:6" x14ac:dyDescent="0.25">
      <c r="A134" s="1251" t="s">
        <v>202</v>
      </c>
      <c r="B134" s="1247" t="s">
        <v>203</v>
      </c>
      <c r="C134" s="1196">
        <v>0</v>
      </c>
      <c r="D134" s="1086">
        <v>25160</v>
      </c>
      <c r="E134" s="1161">
        <v>0</v>
      </c>
      <c r="F134" s="1078"/>
    </row>
    <row r="135" spans="1:6" x14ac:dyDescent="0.25">
      <c r="A135" s="1251" t="s">
        <v>204</v>
      </c>
      <c r="B135" s="1247" t="s">
        <v>205</v>
      </c>
      <c r="C135" s="1196">
        <v>0</v>
      </c>
      <c r="D135" s="1086">
        <v>25980</v>
      </c>
      <c r="E135" s="1161">
        <v>0</v>
      </c>
      <c r="F135" s="1078"/>
    </row>
    <row r="136" spans="1:6" x14ac:dyDescent="0.25">
      <c r="A136" s="1251" t="s">
        <v>206</v>
      </c>
      <c r="B136" s="1247" t="s">
        <v>207</v>
      </c>
      <c r="C136" s="1196">
        <v>0</v>
      </c>
      <c r="D136" s="1086">
        <v>31160</v>
      </c>
      <c r="E136" s="1161">
        <v>0</v>
      </c>
      <c r="F136" s="1078"/>
    </row>
    <row r="137" spans="1:6" x14ac:dyDescent="0.25">
      <c r="A137" s="1251" t="s">
        <v>208</v>
      </c>
      <c r="B137" s="1246" t="s">
        <v>209</v>
      </c>
      <c r="C137" s="1196">
        <v>0</v>
      </c>
      <c r="D137" s="1086">
        <v>6040</v>
      </c>
      <c r="E137" s="1161">
        <v>0</v>
      </c>
      <c r="F137" s="1078"/>
    </row>
    <row r="138" spans="1:6" x14ac:dyDescent="0.25">
      <c r="A138" s="1251" t="s">
        <v>210</v>
      </c>
      <c r="B138" s="1246" t="s">
        <v>211</v>
      </c>
      <c r="C138" s="1196">
        <v>0</v>
      </c>
      <c r="D138" s="1086">
        <v>43660</v>
      </c>
      <c r="E138" s="1161">
        <v>0</v>
      </c>
      <c r="F138" s="1078"/>
    </row>
    <row r="139" spans="1:6" x14ac:dyDescent="0.25">
      <c r="A139" s="1252"/>
      <c r="B139" s="1285" t="s">
        <v>212</v>
      </c>
      <c r="C139" s="1235">
        <v>0</v>
      </c>
      <c r="D139" s="1162"/>
      <c r="E139" s="1163">
        <v>0</v>
      </c>
      <c r="F139" s="1078"/>
    </row>
    <row r="140" spans="1:6" x14ac:dyDescent="0.25">
      <c r="A140" s="1250"/>
      <c r="B140" s="1286" t="s">
        <v>213</v>
      </c>
      <c r="C140" s="1199"/>
      <c r="D140" s="1091"/>
      <c r="E140" s="1160"/>
      <c r="F140" s="1078"/>
    </row>
    <row r="141" spans="1:6" x14ac:dyDescent="0.25">
      <c r="A141" s="1251" t="s">
        <v>214</v>
      </c>
      <c r="B141" s="1247" t="s">
        <v>215</v>
      </c>
      <c r="C141" s="1196">
        <v>0</v>
      </c>
      <c r="D141" s="1086">
        <v>10480</v>
      </c>
      <c r="E141" s="1161">
        <v>0</v>
      </c>
      <c r="F141" s="1078"/>
    </row>
    <row r="142" spans="1:6" x14ac:dyDescent="0.25">
      <c r="A142" s="1251" t="s">
        <v>216</v>
      </c>
      <c r="B142" s="1247" t="s">
        <v>217</v>
      </c>
      <c r="C142" s="1196">
        <v>0</v>
      </c>
      <c r="D142" s="1086">
        <v>10480</v>
      </c>
      <c r="E142" s="1161">
        <v>0</v>
      </c>
      <c r="F142" s="1078"/>
    </row>
    <row r="143" spans="1:6" x14ac:dyDescent="0.25">
      <c r="A143" s="1251" t="s">
        <v>218</v>
      </c>
      <c r="B143" s="1247" t="s">
        <v>219</v>
      </c>
      <c r="C143" s="1196">
        <v>0</v>
      </c>
      <c r="D143" s="1086">
        <v>4620</v>
      </c>
      <c r="E143" s="1161">
        <v>0</v>
      </c>
      <c r="F143" s="1078"/>
    </row>
    <row r="144" spans="1:6" x14ac:dyDescent="0.25">
      <c r="A144" s="1251" t="s">
        <v>220</v>
      </c>
      <c r="B144" s="1247" t="s">
        <v>221</v>
      </c>
      <c r="C144" s="1196">
        <v>0</v>
      </c>
      <c r="D144" s="1086">
        <v>84230</v>
      </c>
      <c r="E144" s="1161">
        <v>0</v>
      </c>
      <c r="F144" s="1078"/>
    </row>
    <row r="145" spans="1:6" x14ac:dyDescent="0.25">
      <c r="A145" s="1251" t="s">
        <v>222</v>
      </c>
      <c r="B145" s="1247" t="s">
        <v>223</v>
      </c>
      <c r="C145" s="1196">
        <v>0</v>
      </c>
      <c r="D145" s="1086">
        <v>9940</v>
      </c>
      <c r="E145" s="1161">
        <v>0</v>
      </c>
      <c r="F145" s="1078"/>
    </row>
    <row r="146" spans="1:6" x14ac:dyDescent="0.25">
      <c r="A146" s="1251" t="s">
        <v>224</v>
      </c>
      <c r="B146" s="1247" t="s">
        <v>225</v>
      </c>
      <c r="C146" s="1196">
        <v>0</v>
      </c>
      <c r="D146" s="1086">
        <v>7660</v>
      </c>
      <c r="E146" s="1161">
        <v>0</v>
      </c>
      <c r="F146" s="1078"/>
    </row>
    <row r="147" spans="1:6" x14ac:dyDescent="0.25">
      <c r="A147" s="1252"/>
      <c r="B147" s="1285" t="s">
        <v>226</v>
      </c>
      <c r="C147" s="1235">
        <v>0</v>
      </c>
      <c r="D147" s="1162"/>
      <c r="E147" s="1163">
        <v>0</v>
      </c>
      <c r="F147" s="1078"/>
    </row>
    <row r="148" spans="1:6" x14ac:dyDescent="0.25">
      <c r="A148" s="1258"/>
      <c r="B148" s="1257" t="s">
        <v>227</v>
      </c>
      <c r="C148" s="1095">
        <v>0</v>
      </c>
      <c r="D148" s="1164"/>
      <c r="E148" s="1165">
        <v>0</v>
      </c>
      <c r="F148" s="1078"/>
    </row>
    <row r="149" spans="1:6" x14ac:dyDescent="0.25">
      <c r="A149" s="1078"/>
      <c r="B149" s="1078"/>
      <c r="C149" s="1078"/>
      <c r="D149" s="1078"/>
      <c r="E149" s="1078"/>
      <c r="F149" s="1078"/>
    </row>
    <row r="150" spans="1:6" x14ac:dyDescent="0.25">
      <c r="A150" s="1078"/>
      <c r="B150" s="1078"/>
      <c r="C150" s="1078"/>
      <c r="D150" s="1078"/>
      <c r="E150" s="1078"/>
      <c r="F150" s="1075"/>
    </row>
    <row r="151" spans="1:6" x14ac:dyDescent="0.25">
      <c r="A151" s="2499" t="s">
        <v>228</v>
      </c>
      <c r="B151" s="2500"/>
      <c r="C151" s="2500"/>
      <c r="D151" s="2500"/>
      <c r="E151" s="2501"/>
      <c r="F151" s="1075"/>
    </row>
    <row r="152" spans="1:6" ht="76.5" x14ac:dyDescent="0.25">
      <c r="A152" s="1080" t="s">
        <v>14</v>
      </c>
      <c r="B152" s="1080" t="s">
        <v>15</v>
      </c>
      <c r="C152" s="1081" t="s">
        <v>16</v>
      </c>
      <c r="D152" s="1126" t="s">
        <v>17</v>
      </c>
      <c r="E152" s="1082" t="s">
        <v>18</v>
      </c>
      <c r="F152" s="1078"/>
    </row>
    <row r="153" spans="1:6" x14ac:dyDescent="0.25">
      <c r="A153" s="1250" t="s">
        <v>229</v>
      </c>
      <c r="B153" s="1267" t="s">
        <v>230</v>
      </c>
      <c r="C153" s="1199">
        <v>0</v>
      </c>
      <c r="D153" s="1091">
        <v>720</v>
      </c>
      <c r="E153" s="1160">
        <v>0</v>
      </c>
      <c r="F153" s="1078"/>
    </row>
    <row r="154" spans="1:6" x14ac:dyDescent="0.25">
      <c r="A154" s="1252" t="s">
        <v>231</v>
      </c>
      <c r="B154" s="1248" t="s">
        <v>232</v>
      </c>
      <c r="C154" s="1211">
        <v>0</v>
      </c>
      <c r="D154" s="1093">
        <v>100</v>
      </c>
      <c r="E154" s="1166">
        <v>0</v>
      </c>
      <c r="F154" s="1078"/>
    </row>
    <row r="155" spans="1:6" x14ac:dyDescent="0.25">
      <c r="A155" s="1258"/>
      <c r="B155" s="1257" t="s">
        <v>233</v>
      </c>
      <c r="C155" s="1095">
        <v>0</v>
      </c>
      <c r="D155" s="1164"/>
      <c r="E155" s="1165">
        <v>0</v>
      </c>
      <c r="F155" s="1078"/>
    </row>
    <row r="156" spans="1:6" x14ac:dyDescent="0.25">
      <c r="A156" s="1078"/>
      <c r="B156" s="1078"/>
      <c r="C156" s="1078"/>
      <c r="D156" s="1078"/>
      <c r="E156" s="1078"/>
      <c r="F156" s="1078"/>
    </row>
    <row r="157" spans="1:6" x14ac:dyDescent="0.25">
      <c r="A157" s="1078"/>
      <c r="B157" s="1078"/>
      <c r="C157" s="1078"/>
      <c r="D157" s="1078"/>
      <c r="E157" s="1078"/>
      <c r="F157" s="1078"/>
    </row>
    <row r="158" spans="1:6" x14ac:dyDescent="0.25">
      <c r="A158" s="2499" t="s">
        <v>234</v>
      </c>
      <c r="B158" s="2500"/>
      <c r="C158" s="2500"/>
      <c r="D158" s="2500"/>
      <c r="E158" s="2501"/>
      <c r="F158" s="1075"/>
    </row>
    <row r="159" spans="1:6" ht="76.5" x14ac:dyDescent="0.25">
      <c r="A159" s="1080" t="s">
        <v>14</v>
      </c>
      <c r="B159" s="1080" t="s">
        <v>15</v>
      </c>
      <c r="C159" s="1081" t="s">
        <v>16</v>
      </c>
      <c r="D159" s="1126" t="s">
        <v>17</v>
      </c>
      <c r="E159" s="1082" t="s">
        <v>18</v>
      </c>
      <c r="F159" s="1078"/>
    </row>
    <row r="160" spans="1:6" x14ac:dyDescent="0.25">
      <c r="A160" s="1250" t="s">
        <v>235</v>
      </c>
      <c r="B160" s="1245" t="s">
        <v>236</v>
      </c>
      <c r="C160" s="1230">
        <v>0</v>
      </c>
      <c r="D160" s="1091">
        <v>39230</v>
      </c>
      <c r="E160" s="1160">
        <v>0</v>
      </c>
      <c r="F160" s="1078"/>
    </row>
    <row r="161" spans="1:6" x14ac:dyDescent="0.25">
      <c r="A161" s="1251" t="s">
        <v>237</v>
      </c>
      <c r="B161" s="1247" t="s">
        <v>238</v>
      </c>
      <c r="C161" s="1234">
        <v>0</v>
      </c>
      <c r="D161" s="1086">
        <v>24670</v>
      </c>
      <c r="E161" s="1161">
        <v>0</v>
      </c>
      <c r="F161" s="1078"/>
    </row>
    <row r="162" spans="1:6" x14ac:dyDescent="0.25">
      <c r="A162" s="1251" t="s">
        <v>239</v>
      </c>
      <c r="B162" s="1246" t="s">
        <v>240</v>
      </c>
      <c r="C162" s="1234">
        <v>0</v>
      </c>
      <c r="D162" s="1086">
        <v>24670</v>
      </c>
      <c r="E162" s="1161">
        <v>0</v>
      </c>
      <c r="F162" s="1078"/>
    </row>
    <row r="163" spans="1:6" x14ac:dyDescent="0.25">
      <c r="A163" s="1251" t="s">
        <v>241</v>
      </c>
      <c r="B163" s="1247" t="s">
        <v>242</v>
      </c>
      <c r="C163" s="1234">
        <v>0</v>
      </c>
      <c r="D163" s="1086">
        <v>740040</v>
      </c>
      <c r="E163" s="1161">
        <v>0</v>
      </c>
      <c r="F163" s="1078"/>
    </row>
    <row r="164" spans="1:6" x14ac:dyDescent="0.25">
      <c r="A164" s="1251" t="s">
        <v>243</v>
      </c>
      <c r="B164" s="1247" t="s">
        <v>244</v>
      </c>
      <c r="C164" s="1234">
        <v>0</v>
      </c>
      <c r="D164" s="1086">
        <v>346290</v>
      </c>
      <c r="E164" s="1161">
        <v>0</v>
      </c>
      <c r="F164" s="1078"/>
    </row>
    <row r="165" spans="1:6" x14ac:dyDescent="0.25">
      <c r="A165" s="1251" t="s">
        <v>245</v>
      </c>
      <c r="B165" s="1247" t="s">
        <v>246</v>
      </c>
      <c r="C165" s="1234">
        <v>0</v>
      </c>
      <c r="D165" s="1086">
        <v>529500</v>
      </c>
      <c r="E165" s="1161">
        <v>0</v>
      </c>
      <c r="F165" s="1078"/>
    </row>
    <row r="166" spans="1:6" x14ac:dyDescent="0.25">
      <c r="A166" s="1283" t="s">
        <v>247</v>
      </c>
      <c r="B166" s="1281" t="s">
        <v>248</v>
      </c>
      <c r="C166" s="1234">
        <v>0</v>
      </c>
      <c r="D166" s="1086">
        <v>45080</v>
      </c>
      <c r="E166" s="1161">
        <v>0</v>
      </c>
      <c r="F166" s="1078"/>
    </row>
    <row r="167" spans="1:6" x14ac:dyDescent="0.25">
      <c r="A167" s="1284">
        <v>1901029</v>
      </c>
      <c r="B167" s="1282" t="s">
        <v>249</v>
      </c>
      <c r="C167" s="1231">
        <v>0</v>
      </c>
      <c r="D167" s="1093">
        <v>608500</v>
      </c>
      <c r="E167" s="1166">
        <v>0</v>
      </c>
      <c r="F167" s="1078"/>
    </row>
    <row r="168" spans="1:6" x14ac:dyDescent="0.25">
      <c r="A168" s="1150"/>
      <c r="B168" s="1167" t="s">
        <v>250</v>
      </c>
      <c r="C168" s="1168">
        <v>0</v>
      </c>
      <c r="D168" s="1169"/>
      <c r="E168" s="1170">
        <v>0</v>
      </c>
      <c r="F168" s="1078"/>
    </row>
    <row r="169" spans="1:6" x14ac:dyDescent="0.25">
      <c r="A169" s="1078"/>
      <c r="B169" s="1078"/>
      <c r="C169" s="1078"/>
      <c r="D169" s="1078"/>
      <c r="E169" s="1078"/>
      <c r="F169" s="1078"/>
    </row>
    <row r="170" spans="1:6" x14ac:dyDescent="0.25">
      <c r="A170" s="1078"/>
      <c r="B170" s="1078"/>
      <c r="C170" s="1078"/>
      <c r="D170" s="1078"/>
      <c r="E170" s="1078"/>
      <c r="F170" s="1078"/>
    </row>
    <row r="171" spans="1:6" x14ac:dyDescent="0.25">
      <c r="A171" s="2481" t="s">
        <v>251</v>
      </c>
      <c r="B171" s="2482"/>
      <c r="C171" s="2482"/>
      <c r="D171" s="2482"/>
      <c r="E171" s="2483"/>
      <c r="F171" s="1075"/>
    </row>
    <row r="172" spans="1:6" ht="76.5" x14ac:dyDescent="0.25">
      <c r="A172" s="1080" t="s">
        <v>14</v>
      </c>
      <c r="B172" s="1080" t="s">
        <v>15</v>
      </c>
      <c r="C172" s="1081" t="s">
        <v>16</v>
      </c>
      <c r="D172" s="1126" t="s">
        <v>17</v>
      </c>
      <c r="E172" s="1082" t="s">
        <v>18</v>
      </c>
      <c r="F172" s="1078"/>
    </row>
    <row r="173" spans="1:6" ht="77.25" x14ac:dyDescent="0.25">
      <c r="A173" s="1279">
        <v>1101004</v>
      </c>
      <c r="B173" s="1274" t="s">
        <v>252</v>
      </c>
      <c r="C173" s="1199">
        <v>0</v>
      </c>
      <c r="D173" s="1091">
        <v>13450</v>
      </c>
      <c r="E173" s="1160">
        <v>0</v>
      </c>
      <c r="F173" s="1078"/>
    </row>
    <row r="174" spans="1:6" ht="102.75" x14ac:dyDescent="0.25">
      <c r="A174" s="1273">
        <v>1101006</v>
      </c>
      <c r="B174" s="1275" t="s">
        <v>253</v>
      </c>
      <c r="C174" s="1196">
        <v>0</v>
      </c>
      <c r="D174" s="1086">
        <v>10760</v>
      </c>
      <c r="E174" s="1161">
        <v>0</v>
      </c>
      <c r="F174" s="1078"/>
    </row>
    <row r="175" spans="1:6" ht="115.5" x14ac:dyDescent="0.25">
      <c r="A175" s="1273" t="s">
        <v>254</v>
      </c>
      <c r="B175" s="1276" t="s">
        <v>255</v>
      </c>
      <c r="C175" s="1196">
        <v>0</v>
      </c>
      <c r="D175" s="1086">
        <v>4610</v>
      </c>
      <c r="E175" s="1161">
        <v>0</v>
      </c>
      <c r="F175" s="1078"/>
    </row>
    <row r="176" spans="1:6" ht="204.75" x14ac:dyDescent="0.25">
      <c r="A176" s="1273" t="s">
        <v>256</v>
      </c>
      <c r="B176" s="1276" t="s">
        <v>257</v>
      </c>
      <c r="C176" s="1196">
        <v>0</v>
      </c>
      <c r="D176" s="1086">
        <v>12990</v>
      </c>
      <c r="E176" s="1161">
        <v>0</v>
      </c>
      <c r="F176" s="1078"/>
    </row>
    <row r="177" spans="1:6" ht="230.25" x14ac:dyDescent="0.25">
      <c r="A177" s="1273" t="s">
        <v>258</v>
      </c>
      <c r="B177" s="1276" t="s">
        <v>259</v>
      </c>
      <c r="C177" s="1196">
        <v>0</v>
      </c>
      <c r="D177" s="1086">
        <v>22030</v>
      </c>
      <c r="E177" s="1161">
        <v>0</v>
      </c>
      <c r="F177" s="1078"/>
    </row>
    <row r="178" spans="1:6" ht="102.75" x14ac:dyDescent="0.25">
      <c r="A178" s="1273" t="s">
        <v>260</v>
      </c>
      <c r="B178" s="1276" t="s">
        <v>261</v>
      </c>
      <c r="C178" s="1196">
        <v>0</v>
      </c>
      <c r="D178" s="1086">
        <v>42060</v>
      </c>
      <c r="E178" s="1161">
        <v>0</v>
      </c>
      <c r="F178" s="1078"/>
    </row>
    <row r="179" spans="1:6" ht="51.75" x14ac:dyDescent="0.25">
      <c r="A179" s="1273" t="s">
        <v>262</v>
      </c>
      <c r="B179" s="1276" t="s">
        <v>263</v>
      </c>
      <c r="C179" s="1196">
        <v>0</v>
      </c>
      <c r="D179" s="1086">
        <v>46880</v>
      </c>
      <c r="E179" s="1161">
        <v>0</v>
      </c>
      <c r="F179" s="1078"/>
    </row>
    <row r="180" spans="1:6" ht="204.75" x14ac:dyDescent="0.25">
      <c r="A180" s="1273" t="s">
        <v>264</v>
      </c>
      <c r="B180" s="1276" t="s">
        <v>265</v>
      </c>
      <c r="C180" s="1196">
        <v>0</v>
      </c>
      <c r="D180" s="1086">
        <v>26300</v>
      </c>
      <c r="E180" s="1161">
        <v>0</v>
      </c>
      <c r="F180" s="1078"/>
    </row>
    <row r="181" spans="1:6" ht="102.75" x14ac:dyDescent="0.25">
      <c r="A181" s="1273" t="s">
        <v>266</v>
      </c>
      <c r="B181" s="1277" t="s">
        <v>267</v>
      </c>
      <c r="C181" s="1196">
        <v>0</v>
      </c>
      <c r="D181" s="1086">
        <v>203450</v>
      </c>
      <c r="E181" s="1161">
        <v>0</v>
      </c>
      <c r="F181" s="1078"/>
    </row>
    <row r="182" spans="1:6" ht="77.25" x14ac:dyDescent="0.25">
      <c r="A182" s="1273" t="s">
        <v>268</v>
      </c>
      <c r="B182" s="1276" t="s">
        <v>269</v>
      </c>
      <c r="C182" s="1196">
        <v>0</v>
      </c>
      <c r="D182" s="1086">
        <v>231290</v>
      </c>
      <c r="E182" s="1161">
        <v>0</v>
      </c>
      <c r="F182" s="1078"/>
    </row>
    <row r="183" spans="1:6" ht="64.5" x14ac:dyDescent="0.25">
      <c r="A183" s="1273" t="s">
        <v>270</v>
      </c>
      <c r="B183" s="1276" t="s">
        <v>271</v>
      </c>
      <c r="C183" s="1196">
        <v>0</v>
      </c>
      <c r="D183" s="1086">
        <v>188610</v>
      </c>
      <c r="E183" s="1161">
        <v>0</v>
      </c>
      <c r="F183" s="1078"/>
    </row>
    <row r="184" spans="1:6" ht="141" x14ac:dyDescent="0.25">
      <c r="A184" s="1273" t="s">
        <v>272</v>
      </c>
      <c r="B184" s="1277" t="s">
        <v>273</v>
      </c>
      <c r="C184" s="1196">
        <v>0</v>
      </c>
      <c r="D184" s="1086">
        <v>242260</v>
      </c>
      <c r="E184" s="1161">
        <v>0</v>
      </c>
      <c r="F184" s="1078"/>
    </row>
    <row r="185" spans="1:6" ht="128.25" x14ac:dyDescent="0.25">
      <c r="A185" s="1273" t="s">
        <v>274</v>
      </c>
      <c r="B185" s="1277" t="s">
        <v>275</v>
      </c>
      <c r="C185" s="1196">
        <v>0</v>
      </c>
      <c r="D185" s="1086">
        <v>247890</v>
      </c>
      <c r="E185" s="1161">
        <v>0</v>
      </c>
      <c r="F185" s="1078"/>
    </row>
    <row r="186" spans="1:6" ht="128.25" x14ac:dyDescent="0.25">
      <c r="A186" s="1273" t="s">
        <v>276</v>
      </c>
      <c r="B186" s="1277" t="s">
        <v>277</v>
      </c>
      <c r="C186" s="1196">
        <v>0</v>
      </c>
      <c r="D186" s="1086">
        <v>209630</v>
      </c>
      <c r="E186" s="1161">
        <v>0</v>
      </c>
      <c r="F186" s="1078"/>
    </row>
    <row r="187" spans="1:6" ht="77.25" x14ac:dyDescent="0.25">
      <c r="A187" s="1273" t="s">
        <v>278</v>
      </c>
      <c r="B187" s="1277" t="s">
        <v>279</v>
      </c>
      <c r="C187" s="1196">
        <v>0</v>
      </c>
      <c r="D187" s="1086">
        <v>223760</v>
      </c>
      <c r="E187" s="1161">
        <v>0</v>
      </c>
      <c r="F187" s="1078"/>
    </row>
    <row r="188" spans="1:6" ht="102.75" x14ac:dyDescent="0.25">
      <c r="A188" s="1273" t="s">
        <v>280</v>
      </c>
      <c r="B188" s="1277" t="s">
        <v>281</v>
      </c>
      <c r="C188" s="1196">
        <v>0</v>
      </c>
      <c r="D188" s="1086">
        <v>267560</v>
      </c>
      <c r="E188" s="1161">
        <v>0</v>
      </c>
      <c r="F188" s="1078"/>
    </row>
    <row r="189" spans="1:6" ht="166.5" x14ac:dyDescent="0.25">
      <c r="A189" s="1273" t="s">
        <v>282</v>
      </c>
      <c r="B189" s="1276" t="s">
        <v>283</v>
      </c>
      <c r="C189" s="1196">
        <v>0</v>
      </c>
      <c r="D189" s="1086">
        <v>237270</v>
      </c>
      <c r="E189" s="1161">
        <v>0</v>
      </c>
      <c r="F189" s="1078"/>
    </row>
    <row r="190" spans="1:6" ht="153.75" x14ac:dyDescent="0.25">
      <c r="A190" s="1273" t="s">
        <v>284</v>
      </c>
      <c r="B190" s="1277" t="s">
        <v>285</v>
      </c>
      <c r="C190" s="1196">
        <v>0</v>
      </c>
      <c r="D190" s="1086">
        <v>1736360</v>
      </c>
      <c r="E190" s="1161">
        <v>0</v>
      </c>
      <c r="F190" s="1078"/>
    </row>
    <row r="191" spans="1:6" ht="115.5" x14ac:dyDescent="0.25">
      <c r="A191" s="1273" t="s">
        <v>286</v>
      </c>
      <c r="B191" s="1277" t="s">
        <v>287</v>
      </c>
      <c r="C191" s="1196">
        <v>0</v>
      </c>
      <c r="D191" s="1086">
        <v>1084530</v>
      </c>
      <c r="E191" s="1161">
        <v>0</v>
      </c>
      <c r="F191" s="1078"/>
    </row>
    <row r="192" spans="1:6" ht="102.75" x14ac:dyDescent="0.25">
      <c r="A192" s="1251" t="s">
        <v>288</v>
      </c>
      <c r="B192" s="1277" t="s">
        <v>289</v>
      </c>
      <c r="C192" s="1196">
        <v>0</v>
      </c>
      <c r="D192" s="1086">
        <v>1049700</v>
      </c>
      <c r="E192" s="1161">
        <v>0</v>
      </c>
      <c r="F192" s="1078"/>
    </row>
    <row r="193" spans="1:6" ht="141" x14ac:dyDescent="0.25">
      <c r="A193" s="1273" t="s">
        <v>290</v>
      </c>
      <c r="B193" s="1277" t="s">
        <v>291</v>
      </c>
      <c r="C193" s="1196">
        <v>0</v>
      </c>
      <c r="D193" s="1086">
        <v>1099690</v>
      </c>
      <c r="E193" s="1161">
        <v>0</v>
      </c>
      <c r="F193" s="1078"/>
    </row>
    <row r="194" spans="1:6" ht="64.5" x14ac:dyDescent="0.25">
      <c r="A194" s="1251" t="s">
        <v>292</v>
      </c>
      <c r="B194" s="1277" t="s">
        <v>293</v>
      </c>
      <c r="C194" s="1196">
        <v>0</v>
      </c>
      <c r="D194" s="1086">
        <v>155620</v>
      </c>
      <c r="E194" s="1161">
        <v>0</v>
      </c>
      <c r="F194" s="1078"/>
    </row>
    <row r="195" spans="1:6" ht="39" x14ac:dyDescent="0.25">
      <c r="A195" s="1251" t="s">
        <v>294</v>
      </c>
      <c r="B195" s="1277" t="s">
        <v>295</v>
      </c>
      <c r="C195" s="1196">
        <v>0</v>
      </c>
      <c r="D195" s="1086">
        <v>355110</v>
      </c>
      <c r="E195" s="1161">
        <v>0</v>
      </c>
      <c r="F195" s="1078"/>
    </row>
    <row r="196" spans="1:6" ht="77.25" x14ac:dyDescent="0.25">
      <c r="A196" s="1273" t="s">
        <v>296</v>
      </c>
      <c r="B196" s="1277" t="s">
        <v>297</v>
      </c>
      <c r="C196" s="1196">
        <v>0</v>
      </c>
      <c r="D196" s="1086">
        <v>131650</v>
      </c>
      <c r="E196" s="1161">
        <v>0</v>
      </c>
      <c r="F196" s="1078"/>
    </row>
    <row r="197" spans="1:6" ht="90" x14ac:dyDescent="0.25">
      <c r="A197" s="1273" t="s">
        <v>298</v>
      </c>
      <c r="B197" s="1277" t="s">
        <v>299</v>
      </c>
      <c r="C197" s="1196">
        <v>0</v>
      </c>
      <c r="D197" s="1086">
        <v>1066660</v>
      </c>
      <c r="E197" s="1161">
        <v>0</v>
      </c>
      <c r="F197" s="1078"/>
    </row>
    <row r="198" spans="1:6" ht="90" x14ac:dyDescent="0.25">
      <c r="A198" s="1273" t="s">
        <v>300</v>
      </c>
      <c r="B198" s="1277" t="s">
        <v>301</v>
      </c>
      <c r="C198" s="1196">
        <v>0</v>
      </c>
      <c r="D198" s="1086">
        <v>1066660</v>
      </c>
      <c r="E198" s="1161">
        <v>0</v>
      </c>
      <c r="F198" s="1078"/>
    </row>
    <row r="199" spans="1:6" ht="64.5" x14ac:dyDescent="0.25">
      <c r="A199" s="1273">
        <v>1801001</v>
      </c>
      <c r="B199" s="1275" t="s">
        <v>302</v>
      </c>
      <c r="C199" s="1196">
        <v>0</v>
      </c>
      <c r="D199" s="1086">
        <v>31820</v>
      </c>
      <c r="E199" s="1161">
        <v>0</v>
      </c>
      <c r="F199" s="1078"/>
    </row>
    <row r="200" spans="1:6" ht="90" x14ac:dyDescent="0.25">
      <c r="A200" s="1273">
        <v>1801003</v>
      </c>
      <c r="B200" s="1277" t="s">
        <v>303</v>
      </c>
      <c r="C200" s="1196">
        <v>0</v>
      </c>
      <c r="D200" s="1086">
        <v>38380</v>
      </c>
      <c r="E200" s="1161">
        <v>0</v>
      </c>
      <c r="F200" s="1078"/>
    </row>
    <row r="201" spans="1:6" ht="64.5" x14ac:dyDescent="0.25">
      <c r="A201" s="1273">
        <v>1801006</v>
      </c>
      <c r="B201" s="1275" t="s">
        <v>304</v>
      </c>
      <c r="C201" s="1196">
        <v>0</v>
      </c>
      <c r="D201" s="1086">
        <v>40870</v>
      </c>
      <c r="E201" s="1161">
        <v>0</v>
      </c>
      <c r="F201" s="1078"/>
    </row>
    <row r="202" spans="1:6" ht="166.5" x14ac:dyDescent="0.25">
      <c r="A202" s="1273" t="s">
        <v>305</v>
      </c>
      <c r="B202" s="1275" t="s">
        <v>306</v>
      </c>
      <c r="C202" s="1196">
        <v>0</v>
      </c>
      <c r="D202" s="1086">
        <v>8600</v>
      </c>
      <c r="E202" s="1161">
        <v>0</v>
      </c>
      <c r="F202" s="1078"/>
    </row>
    <row r="203" spans="1:6" ht="153.75" x14ac:dyDescent="0.25">
      <c r="A203" s="1280" t="s">
        <v>307</v>
      </c>
      <c r="B203" s="1278" t="s">
        <v>308</v>
      </c>
      <c r="C203" s="1233">
        <v>0</v>
      </c>
      <c r="D203" s="1171">
        <v>365090</v>
      </c>
      <c r="E203" s="1172">
        <v>0</v>
      </c>
      <c r="F203" s="1078"/>
    </row>
    <row r="204" spans="1:6" x14ac:dyDescent="0.25">
      <c r="A204" s="1258"/>
      <c r="B204" s="1257" t="s">
        <v>309</v>
      </c>
      <c r="C204" s="1095">
        <v>0</v>
      </c>
      <c r="D204" s="1164"/>
      <c r="E204" s="1165">
        <v>0</v>
      </c>
      <c r="F204" s="1078"/>
    </row>
    <row r="205" spans="1:6" x14ac:dyDescent="0.25">
      <c r="A205" s="1078"/>
      <c r="B205" s="1078"/>
      <c r="C205" s="1078"/>
      <c r="D205" s="1078"/>
      <c r="E205" s="1078"/>
      <c r="F205" s="1078"/>
    </row>
    <row r="206" spans="1:6" x14ac:dyDescent="0.25">
      <c r="A206" s="1078"/>
      <c r="B206" s="1078"/>
      <c r="C206" s="1078"/>
      <c r="D206" s="1078"/>
      <c r="E206" s="1078"/>
      <c r="F206" s="1078"/>
    </row>
    <row r="207" spans="1:6" x14ac:dyDescent="0.25">
      <c r="A207" s="2481" t="s">
        <v>310</v>
      </c>
      <c r="B207" s="2482"/>
      <c r="C207" s="2482"/>
      <c r="D207" s="2482"/>
      <c r="E207" s="2483"/>
      <c r="F207" s="1075"/>
    </row>
    <row r="208" spans="1:6" ht="76.5" x14ac:dyDescent="0.25">
      <c r="A208" s="1080" t="s">
        <v>14</v>
      </c>
      <c r="B208" s="1080" t="s">
        <v>15</v>
      </c>
      <c r="C208" s="1081" t="s">
        <v>16</v>
      </c>
      <c r="D208" s="1126" t="s">
        <v>17</v>
      </c>
      <c r="E208" s="1082" t="s">
        <v>18</v>
      </c>
      <c r="F208" s="1075"/>
    </row>
    <row r="209" spans="1:6" x14ac:dyDescent="0.25">
      <c r="A209" s="1250" t="s">
        <v>311</v>
      </c>
      <c r="B209" s="1267" t="s">
        <v>312</v>
      </c>
      <c r="C209" s="1199">
        <v>0</v>
      </c>
      <c r="D209" s="1091">
        <v>13310</v>
      </c>
      <c r="E209" s="1160">
        <v>0</v>
      </c>
      <c r="F209" s="1078"/>
    </row>
    <row r="210" spans="1:6" x14ac:dyDescent="0.25">
      <c r="A210" s="1251" t="s">
        <v>313</v>
      </c>
      <c r="B210" s="1247" t="s">
        <v>314</v>
      </c>
      <c r="C210" s="1196">
        <v>0</v>
      </c>
      <c r="D210" s="1086">
        <v>13310</v>
      </c>
      <c r="E210" s="1161">
        <v>0</v>
      </c>
      <c r="F210" s="1078"/>
    </row>
    <row r="211" spans="1:6" x14ac:dyDescent="0.25">
      <c r="A211" s="1251" t="s">
        <v>315</v>
      </c>
      <c r="B211" s="1246" t="s">
        <v>316</v>
      </c>
      <c r="C211" s="1196">
        <v>0</v>
      </c>
      <c r="D211" s="1086">
        <v>1270</v>
      </c>
      <c r="E211" s="1161">
        <v>0</v>
      </c>
      <c r="F211" s="1078"/>
    </row>
    <row r="212" spans="1:6" x14ac:dyDescent="0.25">
      <c r="A212" s="1251" t="s">
        <v>317</v>
      </c>
      <c r="B212" s="1246" t="s">
        <v>318</v>
      </c>
      <c r="C212" s="1196">
        <v>0</v>
      </c>
      <c r="D212" s="1086">
        <v>620</v>
      </c>
      <c r="E212" s="1161">
        <v>0</v>
      </c>
      <c r="F212" s="1078"/>
    </row>
    <row r="213" spans="1:6" x14ac:dyDescent="0.25">
      <c r="A213" s="1251" t="s">
        <v>319</v>
      </c>
      <c r="B213" s="1247" t="s">
        <v>320</v>
      </c>
      <c r="C213" s="1196">
        <v>0</v>
      </c>
      <c r="D213" s="1086">
        <v>1890</v>
      </c>
      <c r="E213" s="1161">
        <v>0</v>
      </c>
      <c r="F213" s="1078"/>
    </row>
    <row r="214" spans="1:6" x14ac:dyDescent="0.25">
      <c r="A214" s="1251" t="s">
        <v>321</v>
      </c>
      <c r="B214" s="1247" t="s">
        <v>322</v>
      </c>
      <c r="C214" s="1196">
        <v>0</v>
      </c>
      <c r="D214" s="1086">
        <v>14180</v>
      </c>
      <c r="E214" s="1161">
        <v>0</v>
      </c>
      <c r="F214" s="1078"/>
    </row>
    <row r="215" spans="1:6" x14ac:dyDescent="0.25">
      <c r="A215" s="1251" t="s">
        <v>323</v>
      </c>
      <c r="B215" s="1246" t="s">
        <v>324</v>
      </c>
      <c r="C215" s="1196">
        <v>0</v>
      </c>
      <c r="D215" s="1086">
        <v>32560</v>
      </c>
      <c r="E215" s="1161">
        <v>0</v>
      </c>
      <c r="F215" s="1078"/>
    </row>
    <row r="216" spans="1:6" x14ac:dyDescent="0.25">
      <c r="A216" s="1273" t="s">
        <v>325</v>
      </c>
      <c r="B216" s="1246" t="s">
        <v>326</v>
      </c>
      <c r="C216" s="1196">
        <v>0</v>
      </c>
      <c r="D216" s="1173"/>
      <c r="E216" s="1161">
        <v>0</v>
      </c>
      <c r="F216" s="1078"/>
    </row>
    <row r="217" spans="1:6" x14ac:dyDescent="0.25">
      <c r="A217" s="1252" t="s">
        <v>327</v>
      </c>
      <c r="B217" s="1248" t="s">
        <v>328</v>
      </c>
      <c r="C217" s="1211">
        <v>0</v>
      </c>
      <c r="D217" s="1093">
        <v>26390</v>
      </c>
      <c r="E217" s="1166">
        <v>0</v>
      </c>
      <c r="F217" s="1078"/>
    </row>
    <row r="218" spans="1:6" x14ac:dyDescent="0.25">
      <c r="A218" s="1258"/>
      <c r="B218" s="1257" t="s">
        <v>329</v>
      </c>
      <c r="C218" s="1095">
        <v>0</v>
      </c>
      <c r="D218" s="1164"/>
      <c r="E218" s="1172">
        <v>0</v>
      </c>
      <c r="F218" s="1078"/>
    </row>
    <row r="219" spans="1:6" x14ac:dyDescent="0.25">
      <c r="A219" s="1078"/>
      <c r="B219" s="1078"/>
      <c r="C219" s="1078"/>
      <c r="D219" s="1078"/>
      <c r="E219" s="1078"/>
      <c r="F219" s="1078"/>
    </row>
    <row r="220" spans="1:6" x14ac:dyDescent="0.25">
      <c r="A220" s="1078"/>
      <c r="B220" s="1078"/>
      <c r="C220" s="1078"/>
      <c r="D220" s="1078"/>
      <c r="E220" s="1078"/>
      <c r="F220" s="1078"/>
    </row>
    <row r="221" spans="1:6" x14ac:dyDescent="0.25">
      <c r="A221" s="2495" t="s">
        <v>330</v>
      </c>
      <c r="B221" s="2496"/>
      <c r="C221" s="2497"/>
      <c r="D221" s="1078"/>
      <c r="E221" s="1078"/>
      <c r="F221" s="1075"/>
    </row>
    <row r="222" spans="1:6" ht="76.5" x14ac:dyDescent="0.25">
      <c r="A222" s="1080" t="s">
        <v>14</v>
      </c>
      <c r="B222" s="1080" t="s">
        <v>16</v>
      </c>
      <c r="C222" s="1080" t="s">
        <v>18</v>
      </c>
      <c r="D222" s="1075"/>
      <c r="E222" s="1078"/>
      <c r="F222" s="1078"/>
    </row>
    <row r="223" spans="1:6" x14ac:dyDescent="0.25">
      <c r="A223" s="1250" t="s">
        <v>331</v>
      </c>
      <c r="B223" s="1268" t="s">
        <v>332</v>
      </c>
      <c r="C223" s="1174"/>
      <c r="D223" s="1175"/>
      <c r="E223" s="1078"/>
      <c r="F223" s="1078"/>
    </row>
    <row r="224" spans="1:6" x14ac:dyDescent="0.25">
      <c r="A224" s="1271" t="s">
        <v>333</v>
      </c>
      <c r="B224" s="1269" t="s">
        <v>334</v>
      </c>
      <c r="C224" s="1176"/>
      <c r="D224" s="1175"/>
      <c r="E224" s="1078"/>
      <c r="F224" s="1078"/>
    </row>
    <row r="225" spans="1:7" x14ac:dyDescent="0.25">
      <c r="A225" s="1272"/>
      <c r="B225" s="1270" t="s">
        <v>335</v>
      </c>
      <c r="C225" s="1232">
        <v>0</v>
      </c>
      <c r="D225" s="1175"/>
      <c r="E225" s="1078"/>
      <c r="F225" s="1078"/>
      <c r="G225" s="1071"/>
    </row>
    <row r="226" spans="1:7" x14ac:dyDescent="0.25">
      <c r="A226" s="1078"/>
      <c r="B226" s="1078"/>
      <c r="C226" s="1078"/>
      <c r="D226" s="1175"/>
      <c r="E226" s="1175"/>
      <c r="F226" s="1175"/>
      <c r="G226" s="1071"/>
    </row>
    <row r="227" spans="1:7" x14ac:dyDescent="0.25">
      <c r="A227" s="1078"/>
      <c r="B227" s="1078"/>
      <c r="C227" s="1078"/>
      <c r="D227" s="1078"/>
      <c r="E227" s="1078"/>
      <c r="F227" s="1175"/>
      <c r="G227" s="1177"/>
    </row>
    <row r="228" spans="1:7" x14ac:dyDescent="0.25">
      <c r="A228" s="2481" t="s">
        <v>336</v>
      </c>
      <c r="B228" s="2482"/>
      <c r="C228" s="2482"/>
      <c r="D228" s="2482"/>
      <c r="E228" s="2483"/>
      <c r="F228" s="1175"/>
      <c r="G228" s="1177"/>
    </row>
    <row r="229" spans="1:7" ht="76.5" x14ac:dyDescent="0.25">
      <c r="A229" s="1080" t="s">
        <v>14</v>
      </c>
      <c r="B229" s="1080" t="s">
        <v>15</v>
      </c>
      <c r="C229" s="1081" t="s">
        <v>16</v>
      </c>
      <c r="D229" s="1126" t="s">
        <v>17</v>
      </c>
      <c r="E229" s="1082" t="s">
        <v>18</v>
      </c>
      <c r="F229" s="1175"/>
      <c r="G229" s="1177"/>
    </row>
    <row r="230" spans="1:7" x14ac:dyDescent="0.25">
      <c r="A230" s="1250" t="s">
        <v>337</v>
      </c>
      <c r="B230" s="1267" t="s">
        <v>338</v>
      </c>
      <c r="C230" s="1230">
        <v>0</v>
      </c>
      <c r="D230" s="1091">
        <v>18220</v>
      </c>
      <c r="E230" s="1160">
        <v>0</v>
      </c>
      <c r="F230" s="1078"/>
      <c r="G230" s="1071"/>
    </row>
    <row r="231" spans="1:7" x14ac:dyDescent="0.25">
      <c r="A231" s="1252" t="s">
        <v>339</v>
      </c>
      <c r="B231" s="1248" t="s">
        <v>340</v>
      </c>
      <c r="C231" s="1231">
        <v>0</v>
      </c>
      <c r="D231" s="1093">
        <v>228390</v>
      </c>
      <c r="E231" s="1166">
        <v>0</v>
      </c>
      <c r="F231" s="1078"/>
      <c r="G231" s="1071"/>
    </row>
    <row r="232" spans="1:7" x14ac:dyDescent="0.25">
      <c r="A232" s="1258"/>
      <c r="B232" s="1257" t="s">
        <v>341</v>
      </c>
      <c r="C232" s="1095">
        <v>0</v>
      </c>
      <c r="D232" s="1164"/>
      <c r="E232" s="1165">
        <v>0</v>
      </c>
      <c r="F232" s="1078"/>
      <c r="G232" s="1071"/>
    </row>
    <row r="233" spans="1:7" x14ac:dyDescent="0.25">
      <c r="A233" s="1178"/>
      <c r="B233" s="1179"/>
      <c r="C233" s="1180"/>
      <c r="D233" s="1178"/>
      <c r="E233" s="1178"/>
      <c r="F233" s="1078"/>
      <c r="G233" s="1071"/>
    </row>
    <row r="234" spans="1:7" x14ac:dyDescent="0.25">
      <c r="A234" s="1178"/>
      <c r="B234" s="1179"/>
      <c r="C234" s="1180"/>
      <c r="D234" s="1178"/>
      <c r="E234" s="1178"/>
      <c r="F234" s="1078"/>
      <c r="G234" s="1071"/>
    </row>
    <row r="235" spans="1:7" x14ac:dyDescent="0.25">
      <c r="A235" s="2489" t="s">
        <v>342</v>
      </c>
      <c r="B235" s="2482"/>
      <c r="C235" s="2482"/>
      <c r="D235" s="2482"/>
      <c r="E235" s="2483"/>
      <c r="F235" s="1078"/>
      <c r="G235" s="1071"/>
    </row>
    <row r="236" spans="1:7" ht="76.5" x14ac:dyDescent="0.25">
      <c r="A236" s="1080" t="s">
        <v>14</v>
      </c>
      <c r="B236" s="1080" t="s">
        <v>15</v>
      </c>
      <c r="C236" s="1081" t="s">
        <v>16</v>
      </c>
      <c r="D236" s="1126" t="s">
        <v>17</v>
      </c>
      <c r="E236" s="1082" t="s">
        <v>18</v>
      </c>
      <c r="F236" s="1078"/>
      <c r="G236" s="1071"/>
    </row>
    <row r="237" spans="1:7" x14ac:dyDescent="0.25">
      <c r="A237" s="1157" t="s">
        <v>343</v>
      </c>
      <c r="B237" s="1103" t="s">
        <v>344</v>
      </c>
      <c r="C237" s="1181">
        <v>0</v>
      </c>
      <c r="D237" s="1182"/>
      <c r="E237" s="1183">
        <v>0</v>
      </c>
      <c r="F237" s="1078"/>
      <c r="G237" s="1071"/>
    </row>
    <row r="238" spans="1:7" x14ac:dyDescent="0.25">
      <c r="A238" s="1178"/>
      <c r="B238" s="1179"/>
      <c r="C238" s="1180"/>
      <c r="D238" s="1178"/>
      <c r="E238" s="1178"/>
      <c r="F238" s="1078"/>
      <c r="G238" s="1071"/>
    </row>
    <row r="239" spans="1:7" x14ac:dyDescent="0.25">
      <c r="A239" s="2489" t="s">
        <v>345</v>
      </c>
      <c r="B239" s="2490"/>
      <c r="C239" s="2490"/>
      <c r="D239" s="2490"/>
      <c r="E239" s="2491"/>
      <c r="F239" s="1078"/>
      <c r="G239" s="1071"/>
    </row>
    <row r="240" spans="1:7" ht="63.75" x14ac:dyDescent="0.25">
      <c r="A240" s="1080" t="s">
        <v>14</v>
      </c>
      <c r="B240" s="1081" t="s">
        <v>346</v>
      </c>
      <c r="C240" s="1125" t="s">
        <v>347</v>
      </c>
      <c r="D240" s="1126" t="s">
        <v>17</v>
      </c>
      <c r="E240" s="1082" t="s">
        <v>18</v>
      </c>
      <c r="F240" s="1078"/>
      <c r="G240" s="1071"/>
    </row>
    <row r="241" spans="1:6" x14ac:dyDescent="0.25">
      <c r="A241" s="1090" t="s">
        <v>348</v>
      </c>
      <c r="B241" s="1213" t="s">
        <v>349</v>
      </c>
      <c r="C241" s="1199">
        <v>0</v>
      </c>
      <c r="D241" s="1091">
        <v>233270</v>
      </c>
      <c r="E241" s="1160">
        <v>0</v>
      </c>
      <c r="F241" s="1078"/>
    </row>
    <row r="242" spans="1:6" x14ac:dyDescent="0.25">
      <c r="A242" s="1085" t="s">
        <v>350</v>
      </c>
      <c r="B242" s="1214" t="s">
        <v>351</v>
      </c>
      <c r="C242" s="1196">
        <v>0</v>
      </c>
      <c r="D242" s="1086">
        <v>33150</v>
      </c>
      <c r="E242" s="1161">
        <v>0</v>
      </c>
      <c r="F242" s="1078"/>
    </row>
    <row r="243" spans="1:6" x14ac:dyDescent="0.25">
      <c r="A243" s="1085" t="s">
        <v>352</v>
      </c>
      <c r="B243" s="1214" t="s">
        <v>353</v>
      </c>
      <c r="C243" s="1196">
        <v>0</v>
      </c>
      <c r="D243" s="1086">
        <v>125030</v>
      </c>
      <c r="E243" s="1161">
        <v>0</v>
      </c>
      <c r="F243" s="1078"/>
    </row>
    <row r="244" spans="1:6" x14ac:dyDescent="0.25">
      <c r="A244" s="1085" t="s">
        <v>354</v>
      </c>
      <c r="B244" s="1214" t="s">
        <v>355</v>
      </c>
      <c r="C244" s="1196">
        <v>0</v>
      </c>
      <c r="D244" s="1086">
        <v>125030</v>
      </c>
      <c r="E244" s="1161">
        <v>0</v>
      </c>
      <c r="F244" s="1078"/>
    </row>
    <row r="245" spans="1:6" x14ac:dyDescent="0.25">
      <c r="A245" s="1085" t="s">
        <v>356</v>
      </c>
      <c r="B245" s="1214" t="s">
        <v>357</v>
      </c>
      <c r="C245" s="1196">
        <v>0</v>
      </c>
      <c r="D245" s="1086">
        <v>227630</v>
      </c>
      <c r="E245" s="1161">
        <v>0</v>
      </c>
      <c r="F245" s="1078"/>
    </row>
    <row r="246" spans="1:6" x14ac:dyDescent="0.25">
      <c r="A246" s="1085" t="s">
        <v>358</v>
      </c>
      <c r="B246" s="1214" t="s">
        <v>359</v>
      </c>
      <c r="C246" s="1196">
        <v>0</v>
      </c>
      <c r="D246" s="1086">
        <v>349330</v>
      </c>
      <c r="E246" s="1161">
        <v>0</v>
      </c>
      <c r="F246" s="1078"/>
    </row>
    <row r="247" spans="1:6" x14ac:dyDescent="0.25">
      <c r="A247" s="1085" t="s">
        <v>360</v>
      </c>
      <c r="B247" s="1214" t="s">
        <v>361</v>
      </c>
      <c r="C247" s="1196">
        <v>0</v>
      </c>
      <c r="D247" s="1086">
        <v>595930</v>
      </c>
      <c r="E247" s="1161">
        <v>0</v>
      </c>
      <c r="F247" s="1078"/>
    </row>
    <row r="248" spans="1:6" x14ac:dyDescent="0.25">
      <c r="A248" s="1108" t="s">
        <v>362</v>
      </c>
      <c r="B248" s="1214" t="s">
        <v>363</v>
      </c>
      <c r="C248" s="1196">
        <v>0</v>
      </c>
      <c r="D248" s="1086">
        <v>124120</v>
      </c>
      <c r="E248" s="1161">
        <v>0</v>
      </c>
      <c r="F248" s="1078"/>
    </row>
    <row r="249" spans="1:6" x14ac:dyDescent="0.25">
      <c r="A249" s="1108" t="s">
        <v>364</v>
      </c>
      <c r="B249" s="1214" t="s">
        <v>365</v>
      </c>
      <c r="C249" s="1196">
        <v>0</v>
      </c>
      <c r="D249" s="1086">
        <v>334530</v>
      </c>
      <c r="E249" s="1161">
        <v>0</v>
      </c>
      <c r="F249" s="1078"/>
    </row>
    <row r="250" spans="1:6" x14ac:dyDescent="0.25">
      <c r="A250" s="1108" t="s">
        <v>366</v>
      </c>
      <c r="B250" s="1214" t="s">
        <v>367</v>
      </c>
      <c r="C250" s="1226">
        <v>0</v>
      </c>
      <c r="D250" s="1088">
        <v>140860</v>
      </c>
      <c r="E250" s="1184">
        <v>0</v>
      </c>
      <c r="F250" s="1078"/>
    </row>
    <row r="251" spans="1:6" x14ac:dyDescent="0.25">
      <c r="A251" s="1108" t="s">
        <v>368</v>
      </c>
      <c r="B251" s="1214" t="s">
        <v>369</v>
      </c>
      <c r="C251" s="1226">
        <v>0</v>
      </c>
      <c r="D251" s="1088">
        <v>122400</v>
      </c>
      <c r="E251" s="1184">
        <v>0</v>
      </c>
      <c r="F251" s="1078"/>
    </row>
    <row r="252" spans="1:6" x14ac:dyDescent="0.25">
      <c r="A252" s="1108" t="s">
        <v>370</v>
      </c>
      <c r="B252" s="1214" t="s">
        <v>371</v>
      </c>
      <c r="C252" s="1226">
        <v>0</v>
      </c>
      <c r="D252" s="1088">
        <v>186090</v>
      </c>
      <c r="E252" s="1184">
        <v>0</v>
      </c>
      <c r="F252" s="1078"/>
    </row>
    <row r="253" spans="1:6" x14ac:dyDescent="0.25">
      <c r="A253" s="1108" t="s">
        <v>372</v>
      </c>
      <c r="B253" s="1214" t="s">
        <v>373</v>
      </c>
      <c r="C253" s="1226">
        <v>0</v>
      </c>
      <c r="D253" s="1088">
        <v>48970</v>
      </c>
      <c r="E253" s="1184">
        <v>0</v>
      </c>
      <c r="F253" s="1078"/>
    </row>
    <row r="254" spans="1:6" x14ac:dyDescent="0.25">
      <c r="A254" s="1143" t="s">
        <v>374</v>
      </c>
      <c r="B254" s="1225" t="s">
        <v>375</v>
      </c>
      <c r="C254" s="1211">
        <v>0</v>
      </c>
      <c r="D254" s="1093">
        <v>36600</v>
      </c>
      <c r="E254" s="1166">
        <v>0</v>
      </c>
      <c r="F254" s="1078"/>
    </row>
    <row r="255" spans="1:6" x14ac:dyDescent="0.25">
      <c r="A255" s="2484" t="s">
        <v>376</v>
      </c>
      <c r="B255" s="2485"/>
      <c r="C255" s="2485"/>
      <c r="D255" s="2485"/>
      <c r="E255" s="2486"/>
      <c r="F255" s="1078"/>
    </row>
    <row r="256" spans="1:6" x14ac:dyDescent="0.25">
      <c r="A256" s="1250" t="s">
        <v>377</v>
      </c>
      <c r="B256" s="1264" t="s">
        <v>349</v>
      </c>
      <c r="C256" s="1199">
        <v>0</v>
      </c>
      <c r="D256" s="1091">
        <v>200680</v>
      </c>
      <c r="E256" s="1160">
        <v>0</v>
      </c>
      <c r="F256" s="1078"/>
    </row>
    <row r="257" spans="1:6" x14ac:dyDescent="0.25">
      <c r="A257" s="1251" t="s">
        <v>378</v>
      </c>
      <c r="B257" s="1265" t="s">
        <v>379</v>
      </c>
      <c r="C257" s="1196">
        <v>0</v>
      </c>
      <c r="D257" s="1086">
        <v>1193820</v>
      </c>
      <c r="E257" s="1161">
        <v>0</v>
      </c>
      <c r="F257" s="1078"/>
    </row>
    <row r="258" spans="1:6" x14ac:dyDescent="0.25">
      <c r="A258" s="1251" t="s">
        <v>380</v>
      </c>
      <c r="B258" s="1265" t="s">
        <v>381</v>
      </c>
      <c r="C258" s="1196">
        <v>0</v>
      </c>
      <c r="D258" s="1086">
        <v>180120</v>
      </c>
      <c r="E258" s="1161">
        <v>0</v>
      </c>
      <c r="F258" s="1078"/>
    </row>
    <row r="259" spans="1:6" x14ac:dyDescent="0.25">
      <c r="A259" s="1251" t="s">
        <v>382</v>
      </c>
      <c r="B259" s="1265" t="s">
        <v>383</v>
      </c>
      <c r="C259" s="1196">
        <v>0</v>
      </c>
      <c r="D259" s="1086">
        <v>159280</v>
      </c>
      <c r="E259" s="1161">
        <v>0</v>
      </c>
      <c r="F259" s="1078"/>
    </row>
    <row r="260" spans="1:6" x14ac:dyDescent="0.25">
      <c r="A260" s="1251" t="s">
        <v>384</v>
      </c>
      <c r="B260" s="1265" t="s">
        <v>385</v>
      </c>
      <c r="C260" s="1196">
        <v>0</v>
      </c>
      <c r="D260" s="1086">
        <v>323340</v>
      </c>
      <c r="E260" s="1161">
        <v>0</v>
      </c>
      <c r="F260" s="1078"/>
    </row>
    <row r="261" spans="1:6" x14ac:dyDescent="0.25">
      <c r="A261" s="1251" t="s">
        <v>386</v>
      </c>
      <c r="B261" s="1265" t="s">
        <v>387</v>
      </c>
      <c r="C261" s="1196">
        <v>0</v>
      </c>
      <c r="D261" s="1086">
        <v>1075220</v>
      </c>
      <c r="E261" s="1161">
        <v>0</v>
      </c>
      <c r="F261" s="1078"/>
    </row>
    <row r="262" spans="1:6" x14ac:dyDescent="0.25">
      <c r="A262" s="1251" t="s">
        <v>388</v>
      </c>
      <c r="B262" s="1265" t="s">
        <v>389</v>
      </c>
      <c r="C262" s="1196">
        <v>0</v>
      </c>
      <c r="D262" s="1086">
        <v>1104970</v>
      </c>
      <c r="E262" s="1161">
        <v>0</v>
      </c>
      <c r="F262" s="1078"/>
    </row>
    <row r="263" spans="1:6" x14ac:dyDescent="0.25">
      <c r="A263" s="1251" t="s">
        <v>390</v>
      </c>
      <c r="B263" s="1265" t="s">
        <v>391</v>
      </c>
      <c r="C263" s="1196">
        <v>0</v>
      </c>
      <c r="D263" s="1086">
        <v>874890</v>
      </c>
      <c r="E263" s="1161">
        <v>0</v>
      </c>
      <c r="F263" s="1078"/>
    </row>
    <row r="264" spans="1:6" x14ac:dyDescent="0.25">
      <c r="A264" s="1251" t="s">
        <v>392</v>
      </c>
      <c r="B264" s="1265" t="s">
        <v>393</v>
      </c>
      <c r="C264" s="1196">
        <v>0</v>
      </c>
      <c r="D264" s="1086">
        <v>922050</v>
      </c>
      <c r="E264" s="1161">
        <v>0</v>
      </c>
      <c r="F264" s="1078"/>
    </row>
    <row r="265" spans="1:6" x14ac:dyDescent="0.25">
      <c r="A265" s="1251" t="s">
        <v>394</v>
      </c>
      <c r="B265" s="1265" t="s">
        <v>395</v>
      </c>
      <c r="C265" s="1196">
        <v>0</v>
      </c>
      <c r="D265" s="1086">
        <v>363740</v>
      </c>
      <c r="E265" s="1161">
        <v>0</v>
      </c>
      <c r="F265" s="1078"/>
    </row>
    <row r="266" spans="1:6" x14ac:dyDescent="0.25">
      <c r="A266" s="1251" t="s">
        <v>396</v>
      </c>
      <c r="B266" s="1265" t="s">
        <v>397</v>
      </c>
      <c r="C266" s="1196">
        <v>0</v>
      </c>
      <c r="D266" s="1086">
        <v>87110</v>
      </c>
      <c r="E266" s="1161">
        <v>0</v>
      </c>
      <c r="F266" s="1078"/>
    </row>
    <row r="267" spans="1:6" x14ac:dyDescent="0.25">
      <c r="A267" s="1251" t="s">
        <v>398</v>
      </c>
      <c r="B267" s="1265" t="s">
        <v>399</v>
      </c>
      <c r="C267" s="1196">
        <v>0</v>
      </c>
      <c r="D267" s="1086">
        <v>259890</v>
      </c>
      <c r="E267" s="1161">
        <v>0</v>
      </c>
      <c r="F267" s="1078"/>
    </row>
    <row r="268" spans="1:6" x14ac:dyDescent="0.25">
      <c r="A268" s="1251" t="s">
        <v>400</v>
      </c>
      <c r="B268" s="1247" t="s">
        <v>401</v>
      </c>
      <c r="C268" s="1196">
        <v>0</v>
      </c>
      <c r="D268" s="1086">
        <v>73480</v>
      </c>
      <c r="E268" s="1161">
        <v>0</v>
      </c>
      <c r="F268" s="1078"/>
    </row>
    <row r="269" spans="1:6" x14ac:dyDescent="0.25">
      <c r="A269" s="1251" t="s">
        <v>402</v>
      </c>
      <c r="B269" s="1247" t="s">
        <v>403</v>
      </c>
      <c r="C269" s="1196">
        <v>0</v>
      </c>
      <c r="D269" s="1086">
        <v>1262650</v>
      </c>
      <c r="E269" s="1161">
        <v>0</v>
      </c>
      <c r="F269" s="1078"/>
    </row>
    <row r="270" spans="1:6" x14ac:dyDescent="0.25">
      <c r="A270" s="1251" t="s">
        <v>404</v>
      </c>
      <c r="B270" s="1247" t="s">
        <v>405</v>
      </c>
      <c r="C270" s="1196">
        <v>0</v>
      </c>
      <c r="D270" s="1086">
        <v>295240</v>
      </c>
      <c r="E270" s="1161">
        <v>0</v>
      </c>
      <c r="F270" s="1078"/>
    </row>
    <row r="271" spans="1:6" x14ac:dyDescent="0.25">
      <c r="A271" s="1251" t="s">
        <v>406</v>
      </c>
      <c r="B271" s="1247" t="s">
        <v>407</v>
      </c>
      <c r="C271" s="1196">
        <v>0</v>
      </c>
      <c r="D271" s="1086">
        <v>989060</v>
      </c>
      <c r="E271" s="1161">
        <v>0</v>
      </c>
      <c r="F271" s="1078"/>
    </row>
    <row r="272" spans="1:6" x14ac:dyDescent="0.25">
      <c r="A272" s="1251" t="s">
        <v>408</v>
      </c>
      <c r="B272" s="1266" t="s">
        <v>409</v>
      </c>
      <c r="C272" s="1196">
        <v>0</v>
      </c>
      <c r="D272" s="1086">
        <v>605500</v>
      </c>
      <c r="E272" s="1161">
        <v>0</v>
      </c>
      <c r="F272" s="1078"/>
    </row>
    <row r="273" spans="1:10" x14ac:dyDescent="0.25">
      <c r="A273" s="1252" t="s">
        <v>410</v>
      </c>
      <c r="B273" s="1266" t="s">
        <v>411</v>
      </c>
      <c r="C273" s="1211">
        <v>0</v>
      </c>
      <c r="D273" s="1088">
        <v>494130</v>
      </c>
      <c r="E273" s="1184">
        <v>0</v>
      </c>
      <c r="F273" s="1078"/>
      <c r="G273" s="1071"/>
      <c r="H273" s="1071"/>
      <c r="I273" s="1071"/>
      <c r="J273" s="1071"/>
    </row>
    <row r="274" spans="1:10" x14ac:dyDescent="0.25">
      <c r="A274" s="2484" t="s">
        <v>412</v>
      </c>
      <c r="B274" s="2485"/>
      <c r="C274" s="2485"/>
      <c r="D274" s="2485"/>
      <c r="E274" s="2486"/>
      <c r="F274" s="1078"/>
      <c r="G274" s="1071"/>
      <c r="H274" s="1071"/>
      <c r="I274" s="1071"/>
      <c r="J274" s="1071"/>
    </row>
    <row r="275" spans="1:10" x14ac:dyDescent="0.25">
      <c r="A275" s="1250" t="s">
        <v>413</v>
      </c>
      <c r="B275" s="1259" t="s">
        <v>414</v>
      </c>
      <c r="C275" s="1228">
        <v>0</v>
      </c>
      <c r="D275" s="1083">
        <v>266370</v>
      </c>
      <c r="E275" s="1185">
        <v>0</v>
      </c>
      <c r="F275" s="1078"/>
      <c r="G275" s="1071"/>
      <c r="H275" s="1071"/>
      <c r="I275" s="1071"/>
      <c r="J275" s="1071"/>
    </row>
    <row r="276" spans="1:10" x14ac:dyDescent="0.25">
      <c r="A276" s="1251" t="s">
        <v>415</v>
      </c>
      <c r="B276" s="1247" t="s">
        <v>416</v>
      </c>
      <c r="C276" s="1196">
        <v>0</v>
      </c>
      <c r="D276" s="1086">
        <v>155300</v>
      </c>
      <c r="E276" s="1161">
        <v>0</v>
      </c>
      <c r="F276" s="1078"/>
      <c r="G276" s="1071"/>
      <c r="H276" s="1071"/>
      <c r="I276" s="1071"/>
      <c r="J276" s="1071"/>
    </row>
    <row r="277" spans="1:10" x14ac:dyDescent="0.25">
      <c r="A277" s="1251" t="s">
        <v>417</v>
      </c>
      <c r="B277" s="1247" t="s">
        <v>418</v>
      </c>
      <c r="C277" s="1196">
        <v>0</v>
      </c>
      <c r="D277" s="1086">
        <v>375240</v>
      </c>
      <c r="E277" s="1161">
        <v>0</v>
      </c>
      <c r="F277" s="1078"/>
      <c r="G277" s="1071"/>
      <c r="H277" s="1071"/>
      <c r="I277" s="1071"/>
      <c r="J277" s="1071"/>
    </row>
    <row r="278" spans="1:10" x14ac:dyDescent="0.25">
      <c r="A278" s="1251" t="s">
        <v>419</v>
      </c>
      <c r="B278" s="1247" t="s">
        <v>420</v>
      </c>
      <c r="C278" s="1196">
        <v>0</v>
      </c>
      <c r="D278" s="1086">
        <v>388860</v>
      </c>
      <c r="E278" s="1161">
        <v>0</v>
      </c>
      <c r="F278" s="1078"/>
      <c r="G278" s="1071"/>
      <c r="H278" s="1071"/>
      <c r="I278" s="1071"/>
      <c r="J278" s="1071"/>
    </row>
    <row r="279" spans="1:10" x14ac:dyDescent="0.25">
      <c r="A279" s="1252" t="s">
        <v>421</v>
      </c>
      <c r="B279" s="1260" t="s">
        <v>422</v>
      </c>
      <c r="C279" s="1211">
        <v>0</v>
      </c>
      <c r="D279" s="1093">
        <v>242980</v>
      </c>
      <c r="E279" s="1166">
        <v>0</v>
      </c>
      <c r="F279" s="1186"/>
      <c r="G279" s="1071"/>
      <c r="H279" s="1071"/>
      <c r="I279" s="1071"/>
      <c r="J279" s="1071"/>
    </row>
    <row r="280" spans="1:10" x14ac:dyDescent="0.25">
      <c r="A280" s="1263" t="s">
        <v>423</v>
      </c>
      <c r="B280" s="1261" t="s">
        <v>424</v>
      </c>
      <c r="C280" s="1229">
        <v>0</v>
      </c>
      <c r="D280" s="1187">
        <v>33040</v>
      </c>
      <c r="E280" s="1183">
        <v>0</v>
      </c>
      <c r="F280" s="1186"/>
      <c r="G280" s="1071"/>
      <c r="H280" s="1071"/>
      <c r="I280" s="1071"/>
      <c r="J280" s="1071"/>
    </row>
    <row r="281" spans="1:10" x14ac:dyDescent="0.25">
      <c r="A281" s="1258"/>
      <c r="B281" s="1262" t="s">
        <v>425</v>
      </c>
      <c r="C281" s="1095">
        <v>0</v>
      </c>
      <c r="D281" s="1164"/>
      <c r="E281" s="1165">
        <v>0</v>
      </c>
      <c r="F281" s="1186"/>
      <c r="G281" s="1071"/>
      <c r="H281" s="1071"/>
      <c r="I281" s="1071"/>
      <c r="J281" s="1071"/>
    </row>
    <row r="282" spans="1:10" x14ac:dyDescent="0.25">
      <c r="A282" s="1178"/>
      <c r="B282" s="1078"/>
      <c r="C282" s="1078"/>
      <c r="D282" s="1178"/>
      <c r="E282" s="1178"/>
      <c r="F282" s="1078"/>
      <c r="G282" s="1071"/>
      <c r="H282" s="1071"/>
      <c r="I282" s="1071"/>
      <c r="J282" s="1071"/>
    </row>
    <row r="283" spans="1:10" x14ac:dyDescent="0.25">
      <c r="A283" s="1178"/>
      <c r="B283" s="1180"/>
      <c r="C283" s="1180"/>
      <c r="D283" s="1178"/>
      <c r="E283" s="1178"/>
      <c r="F283" s="1188"/>
      <c r="G283" s="1189"/>
      <c r="H283" s="1071"/>
      <c r="I283" s="1071"/>
      <c r="J283" s="1190"/>
    </row>
    <row r="284" spans="1:10" x14ac:dyDescent="0.25">
      <c r="A284" s="2489" t="s">
        <v>426</v>
      </c>
      <c r="B284" s="2490"/>
      <c r="C284" s="2490"/>
      <c r="D284" s="2490"/>
      <c r="E284" s="2491"/>
      <c r="F284" s="1078"/>
      <c r="G284" s="1071"/>
      <c r="H284" s="1071"/>
      <c r="I284" s="1071"/>
      <c r="J284" s="1071"/>
    </row>
    <row r="285" spans="1:10" ht="76.5" x14ac:dyDescent="0.25">
      <c r="A285" s="1080" t="s">
        <v>14</v>
      </c>
      <c r="B285" s="1080" t="s">
        <v>426</v>
      </c>
      <c r="C285" s="1081" t="s">
        <v>347</v>
      </c>
      <c r="D285" s="1126" t="s">
        <v>17</v>
      </c>
      <c r="E285" s="1082" t="s">
        <v>18</v>
      </c>
      <c r="F285" s="1186"/>
      <c r="G285" s="1071"/>
      <c r="H285" s="1071"/>
      <c r="I285" s="1071"/>
      <c r="J285" s="1071"/>
    </row>
    <row r="286" spans="1:10" x14ac:dyDescent="0.25">
      <c r="A286" s="1250" t="s">
        <v>427</v>
      </c>
      <c r="B286" s="1254" t="s">
        <v>428</v>
      </c>
      <c r="C286" s="1199">
        <v>0</v>
      </c>
      <c r="D286" s="1091">
        <v>6500</v>
      </c>
      <c r="E286" s="1160">
        <v>0</v>
      </c>
      <c r="F286" s="1078"/>
      <c r="G286" s="1071"/>
      <c r="H286" s="1071"/>
      <c r="I286" s="1071"/>
      <c r="J286" s="1071"/>
    </row>
    <row r="287" spans="1:10" x14ac:dyDescent="0.25">
      <c r="A287" s="1251" t="s">
        <v>429</v>
      </c>
      <c r="B287" s="1255" t="s">
        <v>430</v>
      </c>
      <c r="C287" s="1196">
        <v>0</v>
      </c>
      <c r="D287" s="1086">
        <v>3460</v>
      </c>
      <c r="E287" s="1161">
        <v>0</v>
      </c>
      <c r="F287" s="1078"/>
      <c r="G287" s="1071"/>
      <c r="H287" s="1071"/>
      <c r="I287" s="1071"/>
      <c r="J287" s="1071"/>
    </row>
    <row r="288" spans="1:10" x14ac:dyDescent="0.25">
      <c r="A288" s="1251" t="s">
        <v>431</v>
      </c>
      <c r="B288" s="1255" t="s">
        <v>432</v>
      </c>
      <c r="C288" s="1196">
        <v>0</v>
      </c>
      <c r="D288" s="1086">
        <v>13050</v>
      </c>
      <c r="E288" s="1161">
        <v>0</v>
      </c>
      <c r="F288" s="1078"/>
      <c r="G288" s="1071"/>
      <c r="H288" s="1071"/>
      <c r="I288" s="1071"/>
      <c r="J288" s="1071"/>
    </row>
    <row r="289" spans="1:7" x14ac:dyDescent="0.25">
      <c r="A289" s="1251" t="s">
        <v>433</v>
      </c>
      <c r="B289" s="1255" t="s">
        <v>434</v>
      </c>
      <c r="C289" s="1196">
        <v>0</v>
      </c>
      <c r="D289" s="1086">
        <v>133780</v>
      </c>
      <c r="E289" s="1161">
        <v>0</v>
      </c>
      <c r="F289" s="1078"/>
      <c r="G289" s="1071"/>
    </row>
    <row r="290" spans="1:7" x14ac:dyDescent="0.25">
      <c r="A290" s="1252" t="s">
        <v>435</v>
      </c>
      <c r="B290" s="1256" t="s">
        <v>436</v>
      </c>
      <c r="C290" s="1211">
        <v>0</v>
      </c>
      <c r="D290" s="1093">
        <v>734780</v>
      </c>
      <c r="E290" s="1166">
        <v>0</v>
      </c>
      <c r="F290" s="1078"/>
      <c r="G290" s="1071"/>
    </row>
    <row r="291" spans="1:7" x14ac:dyDescent="0.25">
      <c r="A291" s="1258"/>
      <c r="B291" s="1257" t="s">
        <v>437</v>
      </c>
      <c r="C291" s="1132">
        <v>0</v>
      </c>
      <c r="D291" s="1104"/>
      <c r="E291" s="1133">
        <v>0</v>
      </c>
      <c r="F291" s="1078"/>
      <c r="G291" s="1071"/>
    </row>
    <row r="292" spans="1:7" x14ac:dyDescent="0.25">
      <c r="A292" s="1178"/>
      <c r="B292" s="1180"/>
      <c r="C292" s="1178"/>
      <c r="D292" s="1178"/>
      <c r="E292" s="1178"/>
      <c r="F292" s="1078"/>
      <c r="G292" s="1071"/>
    </row>
    <row r="293" spans="1:7" x14ac:dyDescent="0.25">
      <c r="A293" s="1178"/>
      <c r="B293" s="1180"/>
      <c r="C293" s="1178"/>
      <c r="D293" s="1178"/>
      <c r="E293" s="1178"/>
      <c r="F293" s="1191"/>
      <c r="G293" s="1079"/>
    </row>
    <row r="294" spans="1:7" x14ac:dyDescent="0.25">
      <c r="A294" s="2484" t="s">
        <v>438</v>
      </c>
      <c r="B294" s="2485"/>
      <c r="C294" s="2485"/>
      <c r="D294" s="2485"/>
      <c r="E294" s="2486"/>
      <c r="F294" s="1192"/>
      <c r="G294" s="1079"/>
    </row>
    <row r="295" spans="1:7" ht="76.5" x14ac:dyDescent="0.25">
      <c r="A295" s="1080" t="s">
        <v>14</v>
      </c>
      <c r="B295" s="1223" t="s">
        <v>438</v>
      </c>
      <c r="C295" s="1224" t="s">
        <v>439</v>
      </c>
      <c r="D295" s="1126" t="s">
        <v>17</v>
      </c>
      <c r="E295" s="1082" t="s">
        <v>18</v>
      </c>
      <c r="F295" s="1192"/>
      <c r="G295" s="1079"/>
    </row>
    <row r="296" spans="1:7" x14ac:dyDescent="0.25">
      <c r="A296" s="1250" t="s">
        <v>440</v>
      </c>
      <c r="B296" s="1245" t="s">
        <v>441</v>
      </c>
      <c r="C296" s="1199">
        <v>0</v>
      </c>
      <c r="D296" s="1091">
        <v>17390</v>
      </c>
      <c r="E296" s="1160">
        <v>0</v>
      </c>
      <c r="F296" s="1078"/>
      <c r="G296" s="1071"/>
    </row>
    <row r="297" spans="1:7" x14ac:dyDescent="0.25">
      <c r="A297" s="1251" t="s">
        <v>442</v>
      </c>
      <c r="B297" s="1246" t="s">
        <v>443</v>
      </c>
      <c r="C297" s="1196">
        <v>0</v>
      </c>
      <c r="D297" s="1086">
        <v>54690</v>
      </c>
      <c r="E297" s="1161">
        <v>0</v>
      </c>
      <c r="F297" s="1078"/>
      <c r="G297" s="1071"/>
    </row>
    <row r="298" spans="1:7" x14ac:dyDescent="0.25">
      <c r="A298" s="1251" t="s">
        <v>444</v>
      </c>
      <c r="B298" s="1246" t="s">
        <v>445</v>
      </c>
      <c r="C298" s="1196">
        <v>0</v>
      </c>
      <c r="D298" s="1086">
        <v>67800</v>
      </c>
      <c r="E298" s="1161">
        <v>0</v>
      </c>
      <c r="F298" s="1078"/>
      <c r="G298" s="1071"/>
    </row>
    <row r="299" spans="1:7" x14ac:dyDescent="0.25">
      <c r="A299" s="1251" t="s">
        <v>446</v>
      </c>
      <c r="B299" s="1246" t="s">
        <v>447</v>
      </c>
      <c r="C299" s="1196">
        <v>0</v>
      </c>
      <c r="D299" s="1086">
        <v>2380</v>
      </c>
      <c r="E299" s="1161">
        <v>0</v>
      </c>
      <c r="F299" s="1078"/>
      <c r="G299" s="1071"/>
    </row>
    <row r="300" spans="1:7" x14ac:dyDescent="0.25">
      <c r="A300" s="1251" t="s">
        <v>448</v>
      </c>
      <c r="B300" s="1246" t="s">
        <v>449</v>
      </c>
      <c r="C300" s="1196">
        <v>0</v>
      </c>
      <c r="D300" s="1086">
        <v>70</v>
      </c>
      <c r="E300" s="1161">
        <v>0</v>
      </c>
      <c r="F300" s="1078"/>
      <c r="G300" s="1071"/>
    </row>
    <row r="301" spans="1:7" x14ac:dyDescent="0.25">
      <c r="A301" s="1251" t="s">
        <v>450</v>
      </c>
      <c r="B301" s="1247" t="s">
        <v>451</v>
      </c>
      <c r="C301" s="1196">
        <v>0</v>
      </c>
      <c r="D301" s="1086">
        <v>143950</v>
      </c>
      <c r="E301" s="1161">
        <v>0</v>
      </c>
      <c r="F301" s="1078"/>
      <c r="G301" s="1071"/>
    </row>
    <row r="302" spans="1:7" x14ac:dyDescent="0.25">
      <c r="A302" s="1252" t="s">
        <v>452</v>
      </c>
      <c r="B302" s="1248" t="s">
        <v>453</v>
      </c>
      <c r="C302" s="1211">
        <v>0</v>
      </c>
      <c r="D302" s="1093">
        <v>9790</v>
      </c>
      <c r="E302" s="1166">
        <v>0</v>
      </c>
      <c r="F302" s="1078"/>
      <c r="G302" s="1071"/>
    </row>
    <row r="303" spans="1:7" x14ac:dyDescent="0.25">
      <c r="A303" s="1253"/>
      <c r="B303" s="2507" t="s">
        <v>454</v>
      </c>
      <c r="C303" s="2508"/>
      <c r="D303" s="1182"/>
      <c r="E303" s="1193">
        <v>0</v>
      </c>
      <c r="F303" s="1078"/>
      <c r="G303" s="1071"/>
    </row>
    <row r="304" spans="1:7" x14ac:dyDescent="0.25">
      <c r="A304" s="1078"/>
      <c r="B304" s="1078"/>
      <c r="C304" s="1078"/>
      <c r="D304" s="1078"/>
      <c r="E304" s="1078"/>
      <c r="F304" s="1175"/>
      <c r="G304" s="1177"/>
    </row>
    <row r="305" spans="1:7" x14ac:dyDescent="0.25">
      <c r="A305" s="1078"/>
      <c r="B305" s="1078"/>
      <c r="C305" s="1078"/>
      <c r="D305" s="1078"/>
      <c r="E305" s="1078"/>
      <c r="F305" s="1175"/>
      <c r="G305" s="1177"/>
    </row>
    <row r="306" spans="1:7" x14ac:dyDescent="0.25">
      <c r="A306" s="2499" t="s">
        <v>455</v>
      </c>
      <c r="B306" s="2500"/>
      <c r="C306" s="2500"/>
      <c r="D306" s="2500"/>
      <c r="E306" s="2501"/>
      <c r="F306" s="1175"/>
      <c r="G306" s="1177"/>
    </row>
    <row r="307" spans="1:7" x14ac:dyDescent="0.25">
      <c r="A307" s="1123"/>
      <c r="B307" s="2504" t="s">
        <v>456</v>
      </c>
      <c r="C307" s="2505"/>
      <c r="D307" s="2506"/>
      <c r="E307" s="1194">
        <v>0</v>
      </c>
      <c r="F307" s="1078"/>
      <c r="G307" s="1071"/>
    </row>
    <row r="308" spans="1:7" x14ac:dyDescent="0.25">
      <c r="A308" s="1078"/>
      <c r="B308" s="1078"/>
      <c r="C308" s="1078"/>
      <c r="D308" s="1078"/>
      <c r="E308" s="1078"/>
      <c r="F308" s="1175"/>
      <c r="G308" s="1177"/>
    </row>
    <row r="309" spans="1:7" x14ac:dyDescent="0.25">
      <c r="A309" s="1078"/>
      <c r="B309" s="1078"/>
      <c r="C309" s="1078"/>
      <c r="D309" s="1078"/>
      <c r="E309" s="1078"/>
      <c r="F309" s="1175"/>
      <c r="G309" s="1177"/>
    </row>
    <row r="310" spans="1:7" x14ac:dyDescent="0.25">
      <c r="A310" s="2499" t="s">
        <v>457</v>
      </c>
      <c r="B310" s="2500"/>
      <c r="C310" s="2500"/>
      <c r="D310" s="2500"/>
      <c r="E310" s="2501"/>
      <c r="F310" s="1175"/>
      <c r="G310" s="1177"/>
    </row>
    <row r="311" spans="1:7" ht="51" x14ac:dyDescent="0.25">
      <c r="A311" s="2484" t="s">
        <v>458</v>
      </c>
      <c r="B311" s="2485"/>
      <c r="C311" s="2485"/>
      <c r="D311" s="2486"/>
      <c r="E311" s="1080" t="s">
        <v>18</v>
      </c>
      <c r="F311" s="1175"/>
      <c r="G311" s="1177"/>
    </row>
    <row r="312" spans="1:7" x14ac:dyDescent="0.25">
      <c r="A312" s="1123"/>
      <c r="B312" s="2504" t="s">
        <v>459</v>
      </c>
      <c r="C312" s="2505"/>
      <c r="D312" s="2506"/>
      <c r="E312" s="1194">
        <v>0</v>
      </c>
      <c r="F312" s="1175"/>
      <c r="G312" s="1177"/>
    </row>
    <row r="313" spans="1:7" x14ac:dyDescent="0.25">
      <c r="A313" s="1078"/>
      <c r="B313" s="1078"/>
      <c r="C313" s="1078"/>
      <c r="D313" s="1078"/>
      <c r="E313" s="1078"/>
      <c r="F313" s="1075"/>
      <c r="G313" s="1071"/>
    </row>
    <row r="314" spans="1:7" x14ac:dyDescent="0.25">
      <c r="A314" s="1078"/>
      <c r="B314" s="1078"/>
      <c r="C314" s="1078"/>
      <c r="D314" s="1078"/>
      <c r="E314" s="1078"/>
      <c r="F314" s="1075"/>
      <c r="G314" s="1071"/>
    </row>
    <row r="315" spans="1:7" x14ac:dyDescent="0.25">
      <c r="A315" s="2499" t="s">
        <v>460</v>
      </c>
      <c r="B315" s="2500"/>
      <c r="C315" s="2501"/>
      <c r="D315" s="1078"/>
      <c r="E315" s="1078"/>
      <c r="F315" s="1075"/>
      <c r="G315" s="1071"/>
    </row>
    <row r="316" spans="1:7" x14ac:dyDescent="0.25">
      <c r="A316" s="2484" t="s">
        <v>461</v>
      </c>
      <c r="B316" s="2485"/>
      <c r="C316" s="2486"/>
      <c r="D316" s="1078"/>
      <c r="E316" s="1078"/>
      <c r="F316" s="1075"/>
      <c r="G316" s="1071"/>
    </row>
    <row r="317" spans="1:7" ht="38.25" x14ac:dyDescent="0.25">
      <c r="A317" s="2499" t="s">
        <v>462</v>
      </c>
      <c r="B317" s="2500"/>
      <c r="C317" s="1080" t="s">
        <v>463</v>
      </c>
      <c r="D317" s="1078"/>
      <c r="E317" s="1078"/>
      <c r="F317" s="1078"/>
      <c r="G317" s="1071"/>
    </row>
    <row r="318" spans="1:7" x14ac:dyDescent="0.25">
      <c r="A318" s="1195" t="s">
        <v>464</v>
      </c>
      <c r="B318" s="1213"/>
      <c r="C318" s="1219"/>
      <c r="D318" s="1078"/>
      <c r="E318" s="1078"/>
      <c r="F318" s="1078"/>
      <c r="G318" s="1071"/>
    </row>
    <row r="319" spans="1:7" x14ac:dyDescent="0.25">
      <c r="A319" s="1196" t="s">
        <v>465</v>
      </c>
      <c r="B319" s="1214"/>
      <c r="C319" s="1220"/>
      <c r="D319" s="1078"/>
      <c r="E319" s="1078"/>
      <c r="F319" s="1078"/>
      <c r="G319" s="1071"/>
    </row>
    <row r="320" spans="1:7" x14ac:dyDescent="0.25">
      <c r="A320" s="1196" t="s">
        <v>466</v>
      </c>
      <c r="B320" s="1214"/>
      <c r="C320" s="1220"/>
      <c r="D320" s="1078"/>
      <c r="E320" s="1078"/>
      <c r="F320" s="1078"/>
      <c r="G320" s="1071"/>
    </row>
    <row r="321" spans="1:6" x14ac:dyDescent="0.25">
      <c r="A321" s="1197" t="s">
        <v>467</v>
      </c>
      <c r="B321" s="1214"/>
      <c r="C321" s="1220"/>
      <c r="D321" s="1078"/>
      <c r="E321" s="1078"/>
      <c r="F321" s="1078"/>
    </row>
    <row r="322" spans="1:6" x14ac:dyDescent="0.25">
      <c r="A322" s="1198" t="s">
        <v>468</v>
      </c>
      <c r="B322" s="1215"/>
      <c r="C322" s="1221">
        <v>0</v>
      </c>
      <c r="D322" s="1078"/>
      <c r="E322" s="1078"/>
      <c r="F322" s="1078"/>
    </row>
    <row r="323" spans="1:6" x14ac:dyDescent="0.25">
      <c r="A323" s="1199" t="s">
        <v>469</v>
      </c>
      <c r="B323" s="1216"/>
      <c r="C323" s="1219"/>
      <c r="D323" s="1078"/>
      <c r="E323" s="1078"/>
      <c r="F323" s="1078"/>
    </row>
    <row r="324" spans="1:6" x14ac:dyDescent="0.25">
      <c r="A324" s="1200" t="s">
        <v>470</v>
      </c>
      <c r="B324" s="1217"/>
      <c r="C324" s="1220"/>
      <c r="D324" s="1078"/>
      <c r="E324" s="1078"/>
      <c r="F324" s="1078"/>
    </row>
    <row r="325" spans="1:6" x14ac:dyDescent="0.25">
      <c r="A325" s="1196" t="s">
        <v>471</v>
      </c>
      <c r="B325" s="1217"/>
      <c r="C325" s="1220"/>
      <c r="D325" s="1078"/>
      <c r="E325" s="1078"/>
      <c r="F325" s="1078"/>
    </row>
    <row r="326" spans="1:6" x14ac:dyDescent="0.25">
      <c r="A326" s="1196" t="s">
        <v>472</v>
      </c>
      <c r="B326" s="1217"/>
      <c r="C326" s="1220"/>
      <c r="D326" s="1078"/>
      <c r="E326" s="1078"/>
      <c r="F326" s="1078"/>
    </row>
    <row r="327" spans="1:6" x14ac:dyDescent="0.25">
      <c r="A327" s="1200" t="s">
        <v>473</v>
      </c>
      <c r="B327" s="1217"/>
      <c r="C327" s="1220"/>
      <c r="D327" s="1078"/>
      <c r="E327" s="1078"/>
      <c r="F327" s="1078"/>
    </row>
    <row r="328" spans="1:6" x14ac:dyDescent="0.25">
      <c r="A328" s="1200" t="s">
        <v>474</v>
      </c>
      <c r="B328" s="1217"/>
      <c r="C328" s="1220"/>
      <c r="D328" s="1078"/>
      <c r="E328" s="1078"/>
      <c r="F328" s="1078"/>
    </row>
    <row r="329" spans="1:6" x14ac:dyDescent="0.25">
      <c r="A329" s="1201" t="s">
        <v>475</v>
      </c>
      <c r="B329" s="1218"/>
      <c r="C329" s="1222"/>
      <c r="D329" s="1078"/>
      <c r="E329" s="1078"/>
      <c r="F329" s="1078"/>
    </row>
    <row r="330" spans="1:6" x14ac:dyDescent="0.25">
      <c r="A330" s="1095"/>
      <c r="B330" s="1212" t="s">
        <v>476</v>
      </c>
      <c r="C330" s="1170">
        <v>0</v>
      </c>
      <c r="D330" s="1078"/>
      <c r="E330" s="1078"/>
      <c r="F330" s="1078"/>
    </row>
    <row r="331" spans="1:6" x14ac:dyDescent="0.25">
      <c r="A331" s="1078"/>
      <c r="B331" s="1078"/>
      <c r="C331" s="1078"/>
      <c r="D331" s="1078"/>
      <c r="E331" s="1078"/>
      <c r="F331" s="1075"/>
    </row>
    <row r="332" spans="1:6" x14ac:dyDescent="0.25">
      <c r="A332" s="1078"/>
      <c r="B332" s="1078"/>
      <c r="C332" s="1078"/>
      <c r="D332" s="1078"/>
      <c r="E332" s="1078"/>
      <c r="F332" s="1075"/>
    </row>
    <row r="333" spans="1:6" x14ac:dyDescent="0.25">
      <c r="A333" s="1078"/>
      <c r="B333" s="1078"/>
      <c r="C333" s="1078"/>
      <c r="D333" s="1078"/>
      <c r="E333" s="1078"/>
      <c r="F333" s="1075"/>
    </row>
    <row r="334" spans="1:6" x14ac:dyDescent="0.25">
      <c r="A334" s="1178"/>
      <c r="B334" s="1178"/>
      <c r="C334" s="1178"/>
      <c r="D334" s="1178"/>
      <c r="E334" s="1178"/>
      <c r="F334" s="1191"/>
    </row>
    <row r="335" spans="1:6" x14ac:dyDescent="0.25">
      <c r="A335" s="1178"/>
      <c r="B335" s="1178"/>
      <c r="C335" s="1178"/>
      <c r="D335" s="1178"/>
      <c r="E335" s="2510">
        <v>0</v>
      </c>
      <c r="F335" s="2510"/>
    </row>
    <row r="336" spans="1:6" x14ac:dyDescent="0.25">
      <c r="A336" s="1178"/>
      <c r="B336" s="1178"/>
      <c r="C336" s="1178"/>
      <c r="D336" s="1180"/>
      <c r="E336" s="2509" t="s">
        <v>478</v>
      </c>
      <c r="F336" s="2509"/>
    </row>
    <row r="337" spans="1:6" x14ac:dyDescent="0.25">
      <c r="A337" s="1178"/>
      <c r="B337" s="1178"/>
      <c r="C337" s="1178"/>
      <c r="D337" s="1178"/>
      <c r="E337" s="1202"/>
      <c r="F337" s="1203"/>
    </row>
    <row r="338" spans="1:6" x14ac:dyDescent="0.25">
      <c r="A338" s="1178"/>
      <c r="B338" s="1178"/>
      <c r="C338" s="1178"/>
      <c r="D338" s="1178"/>
      <c r="E338" s="1203"/>
      <c r="F338" s="1203"/>
    </row>
    <row r="339" spans="1:6" x14ac:dyDescent="0.25">
      <c r="A339" s="1178"/>
      <c r="B339" s="1178"/>
      <c r="C339" s="1178"/>
      <c r="D339" s="1178"/>
      <c r="E339" s="1203"/>
      <c r="F339" s="1203"/>
    </row>
    <row r="340" spans="1:6" x14ac:dyDescent="0.25">
      <c r="A340" s="1178"/>
      <c r="B340" s="1178"/>
      <c r="C340" s="1178"/>
      <c r="D340" s="1178"/>
      <c r="E340" s="1203"/>
      <c r="F340" s="1203"/>
    </row>
    <row r="341" spans="1:6" x14ac:dyDescent="0.25">
      <c r="A341" s="1178"/>
      <c r="B341" s="1178"/>
      <c r="C341" s="1178"/>
      <c r="D341" s="1178"/>
      <c r="E341" s="1203"/>
      <c r="F341" s="1203"/>
    </row>
    <row r="342" spans="1:6" x14ac:dyDescent="0.25">
      <c r="A342" s="1178"/>
      <c r="B342" s="1178"/>
      <c r="C342" s="1178"/>
      <c r="D342" s="1178"/>
      <c r="E342" s="1203"/>
      <c r="F342" s="1203"/>
    </row>
    <row r="343" spans="1:6" x14ac:dyDescent="0.25">
      <c r="A343" s="1178"/>
      <c r="B343" s="1178"/>
      <c r="C343" s="1178"/>
      <c r="D343" s="1178"/>
      <c r="E343" s="1203"/>
      <c r="F343" s="1203"/>
    </row>
    <row r="344" spans="1:6" x14ac:dyDescent="0.25">
      <c r="A344" s="1178"/>
      <c r="B344" s="1178"/>
      <c r="C344" s="1178"/>
      <c r="D344" s="1178"/>
      <c r="E344" s="2510">
        <v>0</v>
      </c>
      <c r="F344" s="2510"/>
    </row>
    <row r="345" spans="1:6" x14ac:dyDescent="0.25">
      <c r="A345" s="1178"/>
      <c r="B345" s="1178"/>
      <c r="C345" s="1178"/>
      <c r="D345" s="1191"/>
      <c r="E345" s="2509" t="s">
        <v>480</v>
      </c>
      <c r="F345" s="2509"/>
    </row>
    <row r="346" spans="1:6" x14ac:dyDescent="0.25">
      <c r="A346" s="1178"/>
      <c r="B346" s="1178"/>
      <c r="C346" s="1178"/>
      <c r="D346" s="1204"/>
      <c r="E346" s="1178"/>
      <c r="F346" s="1191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304" t="s">
        <v>0</v>
      </c>
      <c r="B1" s="1305"/>
      <c r="C1" s="2475" t="s">
        <v>1</v>
      </c>
      <c r="D1" s="2476"/>
      <c r="E1" s="2477"/>
      <c r="F1" s="1306"/>
      <c r="G1" s="1303"/>
    </row>
    <row r="2" spans="1:7" x14ac:dyDescent="0.25">
      <c r="A2" s="1304" t="s">
        <v>481</v>
      </c>
      <c r="B2" s="1305"/>
      <c r="C2" s="2478"/>
      <c r="D2" s="2479"/>
      <c r="E2" s="2480"/>
      <c r="F2" s="1307"/>
      <c r="G2" s="1308"/>
    </row>
    <row r="3" spans="1:7" x14ac:dyDescent="0.25">
      <c r="A3" s="1304" t="s">
        <v>482</v>
      </c>
      <c r="B3" s="1305"/>
      <c r="C3" s="2475" t="s">
        <v>4</v>
      </c>
      <c r="D3" s="2476"/>
      <c r="E3" s="2477"/>
      <c r="F3" s="1307"/>
      <c r="G3" s="1309"/>
    </row>
    <row r="4" spans="1:7" x14ac:dyDescent="0.25">
      <c r="A4" s="1304" t="s">
        <v>483</v>
      </c>
      <c r="B4" s="1305"/>
      <c r="C4" s="2478" t="s">
        <v>484</v>
      </c>
      <c r="D4" s="2479"/>
      <c r="E4" s="2480"/>
      <c r="F4" s="1307"/>
      <c r="G4" s="1309"/>
    </row>
    <row r="5" spans="1:7" x14ac:dyDescent="0.25">
      <c r="A5" s="1304" t="s">
        <v>7</v>
      </c>
      <c r="B5" s="1305"/>
      <c r="C5" s="2475" t="s">
        <v>8</v>
      </c>
      <c r="D5" s="2476"/>
      <c r="E5" s="2477"/>
      <c r="F5" s="1307"/>
      <c r="G5" s="1309"/>
    </row>
    <row r="6" spans="1:7" x14ac:dyDescent="0.25">
      <c r="A6" s="1310"/>
      <c r="B6" s="1310"/>
      <c r="C6" s="2478">
        <v>2013</v>
      </c>
      <c r="D6" s="2479"/>
      <c r="E6" s="2480"/>
      <c r="F6" s="1307"/>
      <c r="G6" s="1309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1307"/>
      <c r="G7" s="1309"/>
    </row>
    <row r="8" spans="1:7" ht="15.75" x14ac:dyDescent="0.25">
      <c r="A8" s="1310"/>
      <c r="B8" s="1534" t="s">
        <v>11</v>
      </c>
      <c r="C8" s="2478" t="s">
        <v>484</v>
      </c>
      <c r="D8" s="2479"/>
      <c r="E8" s="2480"/>
      <c r="F8" s="1307"/>
      <c r="G8" s="1309"/>
    </row>
    <row r="9" spans="1:7" x14ac:dyDescent="0.25">
      <c r="A9" s="1310"/>
      <c r="B9" s="1310"/>
      <c r="C9" s="1310"/>
      <c r="D9" s="1310"/>
      <c r="E9" s="1310"/>
      <c r="F9" s="1307"/>
      <c r="G9" s="1309"/>
    </row>
    <row r="10" spans="1:7" x14ac:dyDescent="0.25">
      <c r="A10" s="1310"/>
      <c r="B10" s="1310"/>
      <c r="C10" s="1310"/>
      <c r="D10" s="1310"/>
      <c r="E10" s="1310"/>
      <c r="F10" s="1307"/>
      <c r="G10" s="1311"/>
    </row>
    <row r="11" spans="1:7" x14ac:dyDescent="0.25">
      <c r="A11" s="2481" t="s">
        <v>13</v>
      </c>
      <c r="B11" s="2482"/>
      <c r="C11" s="2482"/>
      <c r="D11" s="2482"/>
      <c r="E11" s="2483"/>
      <c r="F11" s="1307"/>
      <c r="G11" s="1303"/>
    </row>
    <row r="12" spans="1:7" ht="76.5" x14ac:dyDescent="0.25">
      <c r="A12" s="1312" t="s">
        <v>14</v>
      </c>
      <c r="B12" s="1312" t="s">
        <v>15</v>
      </c>
      <c r="C12" s="1313" t="s">
        <v>16</v>
      </c>
      <c r="D12" s="1358" t="s">
        <v>17</v>
      </c>
      <c r="E12" s="1314" t="s">
        <v>18</v>
      </c>
      <c r="F12" s="1310"/>
      <c r="G12" s="1303"/>
    </row>
    <row r="13" spans="1:7" x14ac:dyDescent="0.25">
      <c r="A13" s="2484" t="s">
        <v>19</v>
      </c>
      <c r="B13" s="2485"/>
      <c r="C13" s="2485"/>
      <c r="D13" s="2485"/>
      <c r="E13" s="2486"/>
      <c r="F13" s="1310"/>
      <c r="G13" s="1303"/>
    </row>
    <row r="14" spans="1:7" x14ac:dyDescent="0.25">
      <c r="A14" s="1482" t="s">
        <v>20</v>
      </c>
      <c r="B14" s="1491" t="s">
        <v>21</v>
      </c>
      <c r="C14" s="1428">
        <v>0</v>
      </c>
      <c r="D14" s="1315">
        <v>3940</v>
      </c>
      <c r="E14" s="1316">
        <v>0</v>
      </c>
      <c r="F14" s="1310"/>
      <c r="G14" s="1303"/>
    </row>
    <row r="15" spans="1:7" x14ac:dyDescent="0.25">
      <c r="A15" s="1483" t="s">
        <v>22</v>
      </c>
      <c r="B15" s="1479" t="s">
        <v>23</v>
      </c>
      <c r="C15" s="1428">
        <v>0</v>
      </c>
      <c r="D15" s="1318">
        <v>4950</v>
      </c>
      <c r="E15" s="1319">
        <v>0</v>
      </c>
      <c r="F15" s="1310"/>
      <c r="G15" s="1303"/>
    </row>
    <row r="16" spans="1:7" x14ac:dyDescent="0.25">
      <c r="A16" s="1483" t="s">
        <v>24</v>
      </c>
      <c r="B16" s="1479" t="s">
        <v>25</v>
      </c>
      <c r="C16" s="1428">
        <v>0</v>
      </c>
      <c r="D16" s="1318">
        <v>10610</v>
      </c>
      <c r="E16" s="1319">
        <v>0</v>
      </c>
      <c r="F16" s="1310"/>
      <c r="G16" s="1303"/>
    </row>
    <row r="17" spans="1:6" x14ac:dyDescent="0.25">
      <c r="A17" s="1483" t="s">
        <v>26</v>
      </c>
      <c r="B17" s="1479" t="s">
        <v>27</v>
      </c>
      <c r="C17" s="1428">
        <v>0</v>
      </c>
      <c r="D17" s="1318">
        <v>6340</v>
      </c>
      <c r="E17" s="1319">
        <v>0</v>
      </c>
      <c r="F17" s="1310"/>
    </row>
    <row r="18" spans="1:6" x14ac:dyDescent="0.25">
      <c r="A18" s="1483" t="s">
        <v>28</v>
      </c>
      <c r="B18" s="1479" t="s">
        <v>29</v>
      </c>
      <c r="C18" s="1428">
        <v>0</v>
      </c>
      <c r="D18" s="1318">
        <v>6960</v>
      </c>
      <c r="E18" s="1319">
        <v>0</v>
      </c>
      <c r="F18" s="1310"/>
    </row>
    <row r="19" spans="1:6" ht="178.5" x14ac:dyDescent="0.25">
      <c r="A19" s="1483" t="s">
        <v>30</v>
      </c>
      <c r="B19" s="1533" t="s">
        <v>31</v>
      </c>
      <c r="C19" s="1428">
        <v>0</v>
      </c>
      <c r="D19" s="1318">
        <v>5360</v>
      </c>
      <c r="E19" s="1319">
        <v>0</v>
      </c>
      <c r="F19" s="1310"/>
    </row>
    <row r="20" spans="1:6" ht="216.75" x14ac:dyDescent="0.25">
      <c r="A20" s="1483" t="s">
        <v>32</v>
      </c>
      <c r="B20" s="1533" t="s">
        <v>33</v>
      </c>
      <c r="C20" s="1428">
        <v>0</v>
      </c>
      <c r="D20" s="1318">
        <v>6430</v>
      </c>
      <c r="E20" s="1319">
        <v>0</v>
      </c>
      <c r="F20" s="1310"/>
    </row>
    <row r="21" spans="1:6" ht="165.75" x14ac:dyDescent="0.25">
      <c r="A21" s="1483" t="s">
        <v>34</v>
      </c>
      <c r="B21" s="1533" t="s">
        <v>35</v>
      </c>
      <c r="C21" s="1428">
        <v>0</v>
      </c>
      <c r="D21" s="1318">
        <v>7980</v>
      </c>
      <c r="E21" s="1319">
        <v>0</v>
      </c>
      <c r="F21" s="1310"/>
    </row>
    <row r="22" spans="1:6" ht="191.25" x14ac:dyDescent="0.25">
      <c r="A22" s="1483" t="s">
        <v>36</v>
      </c>
      <c r="B22" s="1533" t="s">
        <v>37</v>
      </c>
      <c r="C22" s="1428">
        <v>0</v>
      </c>
      <c r="D22" s="1318">
        <v>5360</v>
      </c>
      <c r="E22" s="1319">
        <v>0</v>
      </c>
      <c r="F22" s="1310"/>
    </row>
    <row r="23" spans="1:6" ht="242.25" x14ac:dyDescent="0.25">
      <c r="A23" s="1483" t="s">
        <v>38</v>
      </c>
      <c r="B23" s="1533" t="s">
        <v>39</v>
      </c>
      <c r="C23" s="1428">
        <v>0</v>
      </c>
      <c r="D23" s="1318">
        <v>6430</v>
      </c>
      <c r="E23" s="1319">
        <v>0</v>
      </c>
      <c r="F23" s="1310"/>
    </row>
    <row r="24" spans="1:6" ht="178.5" x14ac:dyDescent="0.25">
      <c r="A24" s="1483" t="s">
        <v>40</v>
      </c>
      <c r="B24" s="1533" t="s">
        <v>41</v>
      </c>
      <c r="C24" s="1428">
        <v>0</v>
      </c>
      <c r="D24" s="1318">
        <v>7980</v>
      </c>
      <c r="E24" s="1319">
        <v>0</v>
      </c>
      <c r="F24" s="1310"/>
    </row>
    <row r="25" spans="1:6" x14ac:dyDescent="0.25">
      <c r="A25" s="1483" t="s">
        <v>42</v>
      </c>
      <c r="B25" s="1478" t="s">
        <v>43</v>
      </c>
      <c r="C25" s="1428">
        <v>0</v>
      </c>
      <c r="D25" s="1318">
        <v>6510</v>
      </c>
      <c r="E25" s="1319">
        <v>0</v>
      </c>
      <c r="F25" s="1310"/>
    </row>
    <row r="26" spans="1:6" x14ac:dyDescent="0.25">
      <c r="A26" s="1484" t="s">
        <v>44</v>
      </c>
      <c r="B26" s="1498" t="s">
        <v>45</v>
      </c>
      <c r="C26" s="1443">
        <v>0</v>
      </c>
      <c r="D26" s="1320">
        <v>26970</v>
      </c>
      <c r="E26" s="1321">
        <v>0</v>
      </c>
      <c r="F26" s="1310"/>
    </row>
    <row r="27" spans="1:6" x14ac:dyDescent="0.25">
      <c r="A27" s="2484" t="s">
        <v>46</v>
      </c>
      <c r="B27" s="2485"/>
      <c r="C27" s="2485"/>
      <c r="D27" s="2485"/>
      <c r="E27" s="2486"/>
      <c r="F27" s="1310"/>
    </row>
    <row r="28" spans="1:6" x14ac:dyDescent="0.25">
      <c r="A28" s="1482" t="s">
        <v>47</v>
      </c>
      <c r="B28" s="1491" t="s">
        <v>48</v>
      </c>
      <c r="C28" s="1431">
        <v>0</v>
      </c>
      <c r="D28" s="1315">
        <v>1050</v>
      </c>
      <c r="E28" s="1316">
        <v>0</v>
      </c>
      <c r="F28" s="1310"/>
    </row>
    <row r="29" spans="1:6" x14ac:dyDescent="0.25">
      <c r="A29" s="1483" t="s">
        <v>49</v>
      </c>
      <c r="B29" s="1497" t="s">
        <v>50</v>
      </c>
      <c r="C29" s="1428">
        <v>0</v>
      </c>
      <c r="D29" s="1318">
        <v>1790</v>
      </c>
      <c r="E29" s="1319">
        <v>0</v>
      </c>
      <c r="F29" s="1310"/>
    </row>
    <row r="30" spans="1:6" x14ac:dyDescent="0.25">
      <c r="A30" s="1483" t="s">
        <v>51</v>
      </c>
      <c r="B30" s="1479" t="s">
        <v>52</v>
      </c>
      <c r="C30" s="1428">
        <v>0</v>
      </c>
      <c r="D30" s="1318">
        <v>570</v>
      </c>
      <c r="E30" s="1319">
        <v>0</v>
      </c>
      <c r="F30" s="1310"/>
    </row>
    <row r="31" spans="1:6" x14ac:dyDescent="0.25">
      <c r="A31" s="1483" t="s">
        <v>53</v>
      </c>
      <c r="B31" s="1479" t="s">
        <v>54</v>
      </c>
      <c r="C31" s="1428">
        <v>0</v>
      </c>
      <c r="D31" s="1318">
        <v>1420</v>
      </c>
      <c r="E31" s="1319">
        <v>0</v>
      </c>
      <c r="F31" s="1310"/>
    </row>
    <row r="32" spans="1:6" x14ac:dyDescent="0.25">
      <c r="A32" s="1483" t="s">
        <v>55</v>
      </c>
      <c r="B32" s="1479" t="s">
        <v>56</v>
      </c>
      <c r="C32" s="1428">
        <v>0</v>
      </c>
      <c r="D32" s="1318">
        <v>1140</v>
      </c>
      <c r="E32" s="1319">
        <v>0</v>
      </c>
      <c r="F32" s="1310"/>
    </row>
    <row r="33" spans="1:6" x14ac:dyDescent="0.25">
      <c r="A33" s="1483" t="s">
        <v>57</v>
      </c>
      <c r="B33" s="1497" t="s">
        <v>58</v>
      </c>
      <c r="C33" s="1428">
        <v>0</v>
      </c>
      <c r="D33" s="1318">
        <v>1050</v>
      </c>
      <c r="E33" s="1319">
        <v>0</v>
      </c>
      <c r="F33" s="1310"/>
    </row>
    <row r="34" spans="1:6" x14ac:dyDescent="0.25">
      <c r="A34" s="1483" t="s">
        <v>59</v>
      </c>
      <c r="B34" s="1479" t="s">
        <v>60</v>
      </c>
      <c r="C34" s="1428">
        <v>0</v>
      </c>
      <c r="D34" s="1318">
        <v>2550</v>
      </c>
      <c r="E34" s="1319">
        <v>0</v>
      </c>
      <c r="F34" s="1310"/>
    </row>
    <row r="35" spans="1:6" x14ac:dyDescent="0.25">
      <c r="A35" s="1483" t="s">
        <v>61</v>
      </c>
      <c r="B35" s="1497" t="s">
        <v>62</v>
      </c>
      <c r="C35" s="1428">
        <v>0</v>
      </c>
      <c r="D35" s="1318">
        <v>2550</v>
      </c>
      <c r="E35" s="1319">
        <v>0</v>
      </c>
      <c r="F35" s="1310"/>
    </row>
    <row r="36" spans="1:6" x14ac:dyDescent="0.25">
      <c r="A36" s="1483" t="s">
        <v>63</v>
      </c>
      <c r="B36" s="1497" t="s">
        <v>64</v>
      </c>
      <c r="C36" s="1428">
        <v>0</v>
      </c>
      <c r="D36" s="1318">
        <v>10160</v>
      </c>
      <c r="E36" s="1319">
        <v>0</v>
      </c>
      <c r="F36" s="1310"/>
    </row>
    <row r="37" spans="1:6" x14ac:dyDescent="0.25">
      <c r="A37" s="1484" t="s">
        <v>65</v>
      </c>
      <c r="B37" s="1532" t="s">
        <v>66</v>
      </c>
      <c r="C37" s="1443">
        <v>0</v>
      </c>
      <c r="D37" s="1320">
        <v>11890</v>
      </c>
      <c r="E37" s="1321">
        <v>0</v>
      </c>
      <c r="F37" s="1310"/>
    </row>
    <row r="38" spans="1:6" x14ac:dyDescent="0.25">
      <c r="A38" s="2489" t="s">
        <v>67</v>
      </c>
      <c r="B38" s="2490"/>
      <c r="C38" s="2490"/>
      <c r="D38" s="2490"/>
      <c r="E38" s="2491"/>
      <c r="F38" s="1310"/>
    </row>
    <row r="39" spans="1:6" x14ac:dyDescent="0.25">
      <c r="A39" s="1482" t="s">
        <v>68</v>
      </c>
      <c r="B39" s="1477" t="s">
        <v>69</v>
      </c>
      <c r="C39" s="1431">
        <v>0</v>
      </c>
      <c r="D39" s="1323">
        <v>2962.6959999999999</v>
      </c>
      <c r="E39" s="1324">
        <v>0</v>
      </c>
      <c r="F39" s="1310"/>
    </row>
    <row r="40" spans="1:6" x14ac:dyDescent="0.25">
      <c r="A40" s="1484" t="s">
        <v>70</v>
      </c>
      <c r="B40" s="1492" t="s">
        <v>71</v>
      </c>
      <c r="C40" s="1443">
        <v>0</v>
      </c>
      <c r="D40" s="1325">
        <v>6955.4480000000003</v>
      </c>
      <c r="E40" s="1326">
        <v>0</v>
      </c>
      <c r="F40" s="1310"/>
    </row>
    <row r="41" spans="1:6" x14ac:dyDescent="0.25">
      <c r="A41" s="2489" t="s">
        <v>72</v>
      </c>
      <c r="B41" s="2490"/>
      <c r="C41" s="2490"/>
      <c r="D41" s="2490"/>
      <c r="E41" s="2491"/>
      <c r="F41" s="1310"/>
    </row>
    <row r="42" spans="1:6" x14ac:dyDescent="0.25">
      <c r="A42" s="1482" t="s">
        <v>73</v>
      </c>
      <c r="B42" s="1499" t="s">
        <v>74</v>
      </c>
      <c r="C42" s="1431">
        <v>0</v>
      </c>
      <c r="D42" s="1323">
        <v>3430</v>
      </c>
      <c r="E42" s="1324">
        <v>0</v>
      </c>
      <c r="F42" s="1310"/>
    </row>
    <row r="43" spans="1:6" x14ac:dyDescent="0.25">
      <c r="A43" s="1483" t="s">
        <v>75</v>
      </c>
      <c r="B43" s="1479" t="s">
        <v>76</v>
      </c>
      <c r="C43" s="1428">
        <v>0</v>
      </c>
      <c r="D43" s="1318">
        <v>1890</v>
      </c>
      <c r="E43" s="1319">
        <v>0</v>
      </c>
      <c r="F43" s="1310"/>
    </row>
    <row r="44" spans="1:6" x14ac:dyDescent="0.25">
      <c r="A44" s="1483" t="s">
        <v>77</v>
      </c>
      <c r="B44" s="1479" t="s">
        <v>78</v>
      </c>
      <c r="C44" s="1428">
        <v>0</v>
      </c>
      <c r="D44" s="1318">
        <v>1890</v>
      </c>
      <c r="E44" s="1319">
        <v>0</v>
      </c>
      <c r="F44" s="1310"/>
    </row>
    <row r="45" spans="1:6" x14ac:dyDescent="0.25">
      <c r="A45" s="1484" t="s">
        <v>79</v>
      </c>
      <c r="B45" s="1480" t="s">
        <v>80</v>
      </c>
      <c r="C45" s="1443">
        <v>0</v>
      </c>
      <c r="D45" s="1325">
        <v>570</v>
      </c>
      <c r="E45" s="1326">
        <v>0</v>
      </c>
      <c r="F45" s="1310"/>
    </row>
    <row r="46" spans="1:6" x14ac:dyDescent="0.25">
      <c r="A46" s="2489" t="s">
        <v>81</v>
      </c>
      <c r="B46" s="2490"/>
      <c r="C46" s="2490"/>
      <c r="D46" s="2490"/>
      <c r="E46" s="2491"/>
      <c r="F46" s="1310"/>
    </row>
    <row r="47" spans="1:6" x14ac:dyDescent="0.25">
      <c r="A47" s="1482" t="s">
        <v>82</v>
      </c>
      <c r="B47" s="1499" t="s">
        <v>83</v>
      </c>
      <c r="C47" s="1431">
        <v>0</v>
      </c>
      <c r="D47" s="1323">
        <v>1630</v>
      </c>
      <c r="E47" s="1324">
        <v>0</v>
      </c>
      <c r="F47" s="1310"/>
    </row>
    <row r="48" spans="1:6" x14ac:dyDescent="0.25">
      <c r="A48" s="1483" t="s">
        <v>84</v>
      </c>
      <c r="B48" s="1479" t="s">
        <v>85</v>
      </c>
      <c r="C48" s="1428">
        <v>0</v>
      </c>
      <c r="D48" s="1318">
        <v>1630</v>
      </c>
      <c r="E48" s="1319">
        <v>0</v>
      </c>
      <c r="F48" s="1310"/>
    </row>
    <row r="49" spans="1:7" x14ac:dyDescent="0.25">
      <c r="A49" s="1484" t="s">
        <v>86</v>
      </c>
      <c r="B49" s="1480" t="s">
        <v>87</v>
      </c>
      <c r="C49" s="1443">
        <v>0</v>
      </c>
      <c r="D49" s="1325">
        <v>940</v>
      </c>
      <c r="E49" s="1326">
        <v>0</v>
      </c>
      <c r="F49" s="1310"/>
      <c r="G49" s="1303"/>
    </row>
    <row r="50" spans="1:7" x14ac:dyDescent="0.25">
      <c r="A50" s="1327"/>
      <c r="B50" s="1459" t="s">
        <v>88</v>
      </c>
      <c r="C50" s="1327">
        <v>0</v>
      </c>
      <c r="D50" s="1328"/>
      <c r="E50" s="1329">
        <v>0</v>
      </c>
      <c r="F50" s="1310"/>
      <c r="G50" s="1303"/>
    </row>
    <row r="51" spans="1:7" x14ac:dyDescent="0.25">
      <c r="A51" s="1330"/>
      <c r="B51" s="1330"/>
      <c r="C51" s="1330"/>
      <c r="D51" s="1331"/>
      <c r="E51" s="1332"/>
      <c r="F51" s="1310"/>
      <c r="G51" s="1303"/>
    </row>
    <row r="52" spans="1:7" x14ac:dyDescent="0.25">
      <c r="A52" s="1310"/>
      <c r="B52" s="1310"/>
      <c r="C52" s="1310"/>
      <c r="D52" s="1310"/>
      <c r="E52" s="1310"/>
      <c r="F52" s="1333"/>
      <c r="G52" s="1334"/>
    </row>
    <row r="53" spans="1:7" x14ac:dyDescent="0.25">
      <c r="A53" s="2489" t="s">
        <v>89</v>
      </c>
      <c r="B53" s="2490"/>
      <c r="C53" s="2490"/>
      <c r="D53" s="2490"/>
      <c r="E53" s="2491"/>
      <c r="F53" s="1333"/>
      <c r="G53" s="1334"/>
    </row>
    <row r="54" spans="1:7" ht="76.5" x14ac:dyDescent="0.25">
      <c r="A54" s="1312" t="s">
        <v>14</v>
      </c>
      <c r="B54" s="1312" t="s">
        <v>90</v>
      </c>
      <c r="C54" s="1313" t="s">
        <v>16</v>
      </c>
      <c r="D54" s="1359"/>
      <c r="E54" s="1314" t="s">
        <v>18</v>
      </c>
      <c r="F54" s="1310"/>
      <c r="G54" s="1303"/>
    </row>
    <row r="55" spans="1:7" x14ac:dyDescent="0.25">
      <c r="A55" s="1440" t="s">
        <v>91</v>
      </c>
      <c r="B55" s="1522" t="s">
        <v>92</v>
      </c>
      <c r="C55" s="1364">
        <v>0</v>
      </c>
      <c r="D55" s="1336"/>
      <c r="E55" s="1337">
        <v>0</v>
      </c>
      <c r="F55" s="1310"/>
      <c r="G55" s="1303"/>
    </row>
    <row r="56" spans="1:7" x14ac:dyDescent="0.25">
      <c r="A56" s="1520" t="s">
        <v>93</v>
      </c>
      <c r="B56" s="1491" t="s">
        <v>94</v>
      </c>
      <c r="C56" s="1474">
        <v>0</v>
      </c>
      <c r="D56" s="1338"/>
      <c r="E56" s="1339">
        <v>0</v>
      </c>
      <c r="F56" s="1310"/>
      <c r="G56" s="1303"/>
    </row>
    <row r="57" spans="1:7" x14ac:dyDescent="0.25">
      <c r="A57" s="1483" t="s">
        <v>95</v>
      </c>
      <c r="B57" s="1478" t="s">
        <v>96</v>
      </c>
      <c r="C57" s="1428">
        <v>0</v>
      </c>
      <c r="D57" s="1341"/>
      <c r="E57" s="1342">
        <v>0</v>
      </c>
      <c r="F57" s="1310"/>
      <c r="G57" s="1303"/>
    </row>
    <row r="58" spans="1:7" x14ac:dyDescent="0.25">
      <c r="A58" s="1483" t="s">
        <v>97</v>
      </c>
      <c r="B58" s="1478" t="s">
        <v>98</v>
      </c>
      <c r="C58" s="1428">
        <v>0</v>
      </c>
      <c r="D58" s="1341"/>
      <c r="E58" s="1342">
        <v>0</v>
      </c>
      <c r="F58" s="1310"/>
      <c r="G58" s="1303"/>
    </row>
    <row r="59" spans="1:7" x14ac:dyDescent="0.25">
      <c r="A59" s="1483" t="s">
        <v>99</v>
      </c>
      <c r="B59" s="1478" t="s">
        <v>100</v>
      </c>
      <c r="C59" s="1428">
        <v>0</v>
      </c>
      <c r="D59" s="1341"/>
      <c r="E59" s="1342">
        <v>0</v>
      </c>
      <c r="F59" s="1310"/>
      <c r="G59" s="1303"/>
    </row>
    <row r="60" spans="1:7" x14ac:dyDescent="0.25">
      <c r="A60" s="1515" t="s">
        <v>101</v>
      </c>
      <c r="B60" s="1498" t="s">
        <v>102</v>
      </c>
      <c r="C60" s="1458">
        <v>0</v>
      </c>
      <c r="D60" s="1343"/>
      <c r="E60" s="1344">
        <v>0</v>
      </c>
      <c r="F60" s="1310"/>
      <c r="G60" s="1303"/>
    </row>
    <row r="61" spans="1:7" x14ac:dyDescent="0.25">
      <c r="A61" s="1482" t="s">
        <v>103</v>
      </c>
      <c r="B61" s="1523" t="s">
        <v>104</v>
      </c>
      <c r="C61" s="1460">
        <v>0</v>
      </c>
      <c r="D61" s="1345"/>
      <c r="E61" s="1346">
        <v>0</v>
      </c>
      <c r="F61" s="1310"/>
      <c r="G61" s="1303"/>
    </row>
    <row r="62" spans="1:7" x14ac:dyDescent="0.25">
      <c r="A62" s="1526"/>
      <c r="B62" s="1499" t="s">
        <v>105</v>
      </c>
      <c r="C62" s="1431">
        <v>0</v>
      </c>
      <c r="D62" s="1347"/>
      <c r="E62" s="1348">
        <v>0</v>
      </c>
      <c r="F62" s="1310"/>
      <c r="G62" s="1303"/>
    </row>
    <row r="63" spans="1:7" x14ac:dyDescent="0.25">
      <c r="A63" s="1526"/>
      <c r="B63" s="1478" t="s">
        <v>106</v>
      </c>
      <c r="C63" s="1428">
        <v>0</v>
      </c>
      <c r="D63" s="1341"/>
      <c r="E63" s="1342">
        <v>0</v>
      </c>
      <c r="F63" s="1310"/>
      <c r="G63" s="1303"/>
    </row>
    <row r="64" spans="1:7" x14ac:dyDescent="0.25">
      <c r="A64" s="1527"/>
      <c r="B64" s="1480" t="s">
        <v>107</v>
      </c>
      <c r="C64" s="1443">
        <v>0</v>
      </c>
      <c r="D64" s="1349"/>
      <c r="E64" s="1350">
        <v>0</v>
      </c>
      <c r="F64" s="1310"/>
      <c r="G64" s="1303"/>
    </row>
    <row r="65" spans="1:7" x14ac:dyDescent="0.25">
      <c r="A65" s="1520" t="s">
        <v>108</v>
      </c>
      <c r="B65" s="1519" t="s">
        <v>109</v>
      </c>
      <c r="C65" s="1474">
        <v>0</v>
      </c>
      <c r="D65" s="1338"/>
      <c r="E65" s="1339">
        <v>0</v>
      </c>
      <c r="F65" s="1310"/>
      <c r="G65" s="1303"/>
    </row>
    <row r="66" spans="1:7" x14ac:dyDescent="0.25">
      <c r="A66" s="1483" t="s">
        <v>110</v>
      </c>
      <c r="B66" s="1478" t="s">
        <v>111</v>
      </c>
      <c r="C66" s="1428">
        <v>0</v>
      </c>
      <c r="D66" s="1341"/>
      <c r="E66" s="1342">
        <v>0</v>
      </c>
      <c r="F66" s="1310"/>
      <c r="G66" s="1303"/>
    </row>
    <row r="67" spans="1:7" x14ac:dyDescent="0.25">
      <c r="A67" s="1515" t="s">
        <v>112</v>
      </c>
      <c r="B67" s="1498" t="s">
        <v>113</v>
      </c>
      <c r="C67" s="1458">
        <v>0</v>
      </c>
      <c r="D67" s="1343"/>
      <c r="E67" s="1344">
        <v>0</v>
      </c>
      <c r="F67" s="1310"/>
      <c r="G67" s="1303"/>
    </row>
    <row r="68" spans="1:7" x14ac:dyDescent="0.25">
      <c r="A68" s="1528" t="s">
        <v>114</v>
      </c>
      <c r="B68" s="1518" t="s">
        <v>115</v>
      </c>
      <c r="C68" s="1475">
        <v>0</v>
      </c>
      <c r="D68" s="1351"/>
      <c r="E68" s="1352">
        <v>0</v>
      </c>
      <c r="F68" s="1310"/>
      <c r="G68" s="1303"/>
    </row>
    <row r="69" spans="1:7" x14ac:dyDescent="0.25">
      <c r="A69" s="1483" t="s">
        <v>116</v>
      </c>
      <c r="B69" s="1478" t="s">
        <v>117</v>
      </c>
      <c r="C69" s="1428">
        <v>0</v>
      </c>
      <c r="D69" s="1341"/>
      <c r="E69" s="1342">
        <v>0</v>
      </c>
      <c r="F69" s="1310"/>
      <c r="G69" s="1303"/>
    </row>
    <row r="70" spans="1:7" x14ac:dyDescent="0.25">
      <c r="A70" s="1483" t="s">
        <v>118</v>
      </c>
      <c r="B70" s="1478" t="s">
        <v>119</v>
      </c>
      <c r="C70" s="1428">
        <v>0</v>
      </c>
      <c r="D70" s="1341"/>
      <c r="E70" s="1342">
        <v>0</v>
      </c>
      <c r="F70" s="1310"/>
      <c r="G70" s="1303"/>
    </row>
    <row r="71" spans="1:7" x14ac:dyDescent="0.25">
      <c r="A71" s="1483" t="s">
        <v>120</v>
      </c>
      <c r="B71" s="1478" t="s">
        <v>121</v>
      </c>
      <c r="C71" s="1428">
        <v>0</v>
      </c>
      <c r="D71" s="1341"/>
      <c r="E71" s="1342">
        <v>0</v>
      </c>
      <c r="F71" s="1310"/>
      <c r="G71" s="1303"/>
    </row>
    <row r="72" spans="1:7" x14ac:dyDescent="0.25">
      <c r="A72" s="1483" t="s">
        <v>122</v>
      </c>
      <c r="B72" s="1478" t="s">
        <v>123</v>
      </c>
      <c r="C72" s="1428">
        <v>0</v>
      </c>
      <c r="D72" s="1341"/>
      <c r="E72" s="1342">
        <v>0</v>
      </c>
      <c r="F72" s="1310"/>
      <c r="G72" s="1303"/>
    </row>
    <row r="73" spans="1:7" x14ac:dyDescent="0.25">
      <c r="A73" s="1529"/>
      <c r="B73" s="1478" t="s">
        <v>124</v>
      </c>
      <c r="C73" s="1428">
        <v>0</v>
      </c>
      <c r="D73" s="1341"/>
      <c r="E73" s="1342">
        <v>0</v>
      </c>
      <c r="F73" s="1310"/>
      <c r="G73" s="1303"/>
    </row>
    <row r="74" spans="1:7" x14ac:dyDescent="0.25">
      <c r="A74" s="1530" t="s">
        <v>125</v>
      </c>
      <c r="B74" s="1524" t="s">
        <v>126</v>
      </c>
      <c r="C74" s="1465">
        <v>0</v>
      </c>
      <c r="D74" s="1437"/>
      <c r="E74" s="1438">
        <v>0</v>
      </c>
      <c r="F74" s="1310"/>
      <c r="G74" s="1303"/>
    </row>
    <row r="75" spans="1:7" x14ac:dyDescent="0.25">
      <c r="A75" s="1531" t="s">
        <v>127</v>
      </c>
      <c r="B75" s="1525" t="s">
        <v>128</v>
      </c>
      <c r="C75" s="1476">
        <v>0</v>
      </c>
      <c r="D75" s="1353"/>
      <c r="E75" s="1354">
        <v>0</v>
      </c>
      <c r="F75" s="1310"/>
      <c r="G75" s="1303"/>
    </row>
    <row r="76" spans="1:7" x14ac:dyDescent="0.25">
      <c r="A76" s="1485"/>
      <c r="B76" s="1481" t="s">
        <v>129</v>
      </c>
      <c r="C76" s="1364">
        <v>0</v>
      </c>
      <c r="D76" s="1336"/>
      <c r="E76" s="1356">
        <v>0</v>
      </c>
      <c r="F76" s="1310"/>
      <c r="G76" s="1303"/>
    </row>
    <row r="77" spans="1:7" x14ac:dyDescent="0.25">
      <c r="A77" s="1310"/>
      <c r="B77" s="1310"/>
      <c r="C77" s="1310"/>
      <c r="D77" s="1310"/>
      <c r="E77" s="1310"/>
      <c r="F77" s="1333"/>
      <c r="G77" s="1334"/>
    </row>
    <row r="78" spans="1:7" x14ac:dyDescent="0.25">
      <c r="A78" s="1310"/>
      <c r="B78" s="1310"/>
      <c r="C78" s="1310"/>
      <c r="D78" s="1310"/>
      <c r="E78" s="1310"/>
      <c r="F78" s="1333"/>
      <c r="G78" s="1334"/>
    </row>
    <row r="79" spans="1:7" x14ac:dyDescent="0.25">
      <c r="A79" s="2481" t="s">
        <v>130</v>
      </c>
      <c r="B79" s="2482"/>
      <c r="C79" s="2482"/>
      <c r="D79" s="2482"/>
      <c r="E79" s="2483"/>
      <c r="F79" s="1333"/>
      <c r="G79" s="1334"/>
    </row>
    <row r="80" spans="1:7" ht="76.5" x14ac:dyDescent="0.25">
      <c r="A80" s="1312" t="s">
        <v>14</v>
      </c>
      <c r="B80" s="1439" t="s">
        <v>15</v>
      </c>
      <c r="C80" s="1357" t="s">
        <v>16</v>
      </c>
      <c r="D80" s="1359"/>
      <c r="E80" s="1360" t="s">
        <v>18</v>
      </c>
      <c r="F80" s="1333"/>
      <c r="G80" s="1334"/>
    </row>
    <row r="81" spans="1:6" x14ac:dyDescent="0.25">
      <c r="A81" s="1521" t="s">
        <v>131</v>
      </c>
      <c r="B81" s="1491" t="s">
        <v>132</v>
      </c>
      <c r="C81" s="1431">
        <v>0</v>
      </c>
      <c r="D81" s="1338"/>
      <c r="E81" s="1361">
        <v>0</v>
      </c>
      <c r="F81" s="1310"/>
    </row>
    <row r="82" spans="1:6" x14ac:dyDescent="0.25">
      <c r="A82" s="1505">
        <v>2001</v>
      </c>
      <c r="B82" s="1478" t="s">
        <v>133</v>
      </c>
      <c r="C82" s="1428">
        <v>0</v>
      </c>
      <c r="D82" s="1341"/>
      <c r="E82" s="1362">
        <v>0</v>
      </c>
      <c r="F82" s="1310"/>
    </row>
    <row r="83" spans="1:6" x14ac:dyDescent="0.25">
      <c r="A83" s="1515" t="s">
        <v>134</v>
      </c>
      <c r="B83" s="1498" t="s">
        <v>135</v>
      </c>
      <c r="C83" s="1458">
        <v>0</v>
      </c>
      <c r="D83" s="1343"/>
      <c r="E83" s="1363">
        <v>0</v>
      </c>
      <c r="F83" s="1310"/>
    </row>
    <row r="84" spans="1:6" x14ac:dyDescent="0.25">
      <c r="A84" s="1485"/>
      <c r="B84" s="1481" t="s">
        <v>136</v>
      </c>
      <c r="C84" s="1364">
        <v>0</v>
      </c>
      <c r="D84" s="1336"/>
      <c r="E84" s="1365">
        <v>0</v>
      </c>
      <c r="F84" s="1310"/>
    </row>
    <row r="85" spans="1:6" x14ac:dyDescent="0.25">
      <c r="A85" s="1310"/>
      <c r="B85" s="1310"/>
      <c r="C85" s="1310"/>
      <c r="D85" s="1310"/>
      <c r="E85" s="1310"/>
      <c r="F85" s="1310"/>
    </row>
    <row r="86" spans="1:6" x14ac:dyDescent="0.25">
      <c r="A86" s="1310"/>
      <c r="B86" s="1310"/>
      <c r="C86" s="1310"/>
      <c r="D86" s="1310"/>
      <c r="E86" s="1310"/>
      <c r="F86" s="1307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1439" t="s">
        <v>138</v>
      </c>
      <c r="D89" s="1442" t="s">
        <v>139</v>
      </c>
      <c r="E89" s="1358" t="s">
        <v>140</v>
      </c>
      <c r="F89" s="1314" t="s">
        <v>18</v>
      </c>
    </row>
    <row r="90" spans="1:6" x14ac:dyDescent="0.25">
      <c r="A90" s="1482" t="s">
        <v>141</v>
      </c>
      <c r="B90" s="1477" t="s">
        <v>142</v>
      </c>
      <c r="C90" s="1468">
        <v>0</v>
      </c>
      <c r="D90" s="1366">
        <v>0</v>
      </c>
      <c r="E90" s="1367">
        <v>0</v>
      </c>
      <c r="F90" s="1368">
        <v>0</v>
      </c>
    </row>
    <row r="91" spans="1:6" x14ac:dyDescent="0.25">
      <c r="A91" s="1483" t="s">
        <v>143</v>
      </c>
      <c r="B91" s="1478" t="s">
        <v>144</v>
      </c>
      <c r="C91" s="1469">
        <v>0</v>
      </c>
      <c r="D91" s="1369">
        <v>0</v>
      </c>
      <c r="E91" s="1370">
        <v>0</v>
      </c>
      <c r="F91" s="1371">
        <v>0</v>
      </c>
    </row>
    <row r="92" spans="1:6" x14ac:dyDescent="0.25">
      <c r="A92" s="1483" t="s">
        <v>145</v>
      </c>
      <c r="B92" s="1478" t="s">
        <v>146</v>
      </c>
      <c r="C92" s="1469">
        <v>0</v>
      </c>
      <c r="D92" s="1369">
        <v>0</v>
      </c>
      <c r="E92" s="1370">
        <v>0</v>
      </c>
      <c r="F92" s="1371">
        <v>0</v>
      </c>
    </row>
    <row r="93" spans="1:6" x14ac:dyDescent="0.25">
      <c r="A93" s="1483" t="s">
        <v>147</v>
      </c>
      <c r="B93" s="1478" t="s">
        <v>148</v>
      </c>
      <c r="C93" s="1469">
        <v>0</v>
      </c>
      <c r="D93" s="1369">
        <v>0</v>
      </c>
      <c r="E93" s="1370">
        <v>0</v>
      </c>
      <c r="F93" s="1371">
        <v>0</v>
      </c>
    </row>
    <row r="94" spans="1:6" x14ac:dyDescent="0.25">
      <c r="A94" s="1483" t="s">
        <v>149</v>
      </c>
      <c r="B94" s="1478" t="s">
        <v>150</v>
      </c>
      <c r="C94" s="1469">
        <v>0</v>
      </c>
      <c r="D94" s="1369">
        <v>0</v>
      </c>
      <c r="E94" s="1370">
        <v>0</v>
      </c>
      <c r="F94" s="1371">
        <v>0</v>
      </c>
    </row>
    <row r="95" spans="1:6" x14ac:dyDescent="0.25">
      <c r="A95" s="1483" t="s">
        <v>151</v>
      </c>
      <c r="B95" s="1478" t="s">
        <v>152</v>
      </c>
      <c r="C95" s="1469">
        <v>0</v>
      </c>
      <c r="D95" s="1369">
        <v>0</v>
      </c>
      <c r="E95" s="1370">
        <v>0</v>
      </c>
      <c r="F95" s="1371">
        <v>0</v>
      </c>
    </row>
    <row r="96" spans="1:6" x14ac:dyDescent="0.25">
      <c r="A96" s="1483" t="s">
        <v>153</v>
      </c>
      <c r="B96" s="1478" t="s">
        <v>154</v>
      </c>
      <c r="C96" s="1469">
        <v>0</v>
      </c>
      <c r="D96" s="1369">
        <v>0</v>
      </c>
      <c r="E96" s="1370">
        <v>0</v>
      </c>
      <c r="F96" s="1371">
        <v>0</v>
      </c>
    </row>
    <row r="97" spans="1:6" x14ac:dyDescent="0.25">
      <c r="A97" s="1483" t="s">
        <v>155</v>
      </c>
      <c r="B97" s="1478" t="s">
        <v>156</v>
      </c>
      <c r="C97" s="1469">
        <v>0</v>
      </c>
      <c r="D97" s="1369">
        <v>0</v>
      </c>
      <c r="E97" s="1370">
        <v>0</v>
      </c>
      <c r="F97" s="1371">
        <v>0</v>
      </c>
    </row>
    <row r="98" spans="1:6" x14ac:dyDescent="0.25">
      <c r="A98" s="1483" t="s">
        <v>157</v>
      </c>
      <c r="B98" s="1478" t="s">
        <v>158</v>
      </c>
      <c r="C98" s="1469">
        <v>0</v>
      </c>
      <c r="D98" s="1369">
        <v>0</v>
      </c>
      <c r="E98" s="1370">
        <v>0</v>
      </c>
      <c r="F98" s="1371">
        <v>0</v>
      </c>
    </row>
    <row r="99" spans="1:6" x14ac:dyDescent="0.25">
      <c r="A99" s="1483" t="s">
        <v>159</v>
      </c>
      <c r="B99" s="1478" t="s">
        <v>160</v>
      </c>
      <c r="C99" s="1469">
        <v>0</v>
      </c>
      <c r="D99" s="1369">
        <v>0</v>
      </c>
      <c r="E99" s="1370">
        <v>0</v>
      </c>
      <c r="F99" s="1371">
        <v>0</v>
      </c>
    </row>
    <row r="100" spans="1:6" x14ac:dyDescent="0.25">
      <c r="A100" s="1483" t="s">
        <v>161</v>
      </c>
      <c r="B100" s="1478" t="s">
        <v>162</v>
      </c>
      <c r="C100" s="1469">
        <v>0</v>
      </c>
      <c r="D100" s="1369">
        <v>0</v>
      </c>
      <c r="E100" s="1370">
        <v>0</v>
      </c>
      <c r="F100" s="1371">
        <v>0</v>
      </c>
    </row>
    <row r="101" spans="1:6" x14ac:dyDescent="0.25">
      <c r="A101" s="1483" t="s">
        <v>163</v>
      </c>
      <c r="B101" s="1478" t="s">
        <v>164</v>
      </c>
      <c r="C101" s="1469">
        <v>0</v>
      </c>
      <c r="D101" s="1369">
        <v>0</v>
      </c>
      <c r="E101" s="1370">
        <v>0</v>
      </c>
      <c r="F101" s="1371">
        <v>0</v>
      </c>
    </row>
    <row r="102" spans="1:6" x14ac:dyDescent="0.25">
      <c r="A102" s="1515" t="s">
        <v>165</v>
      </c>
      <c r="B102" s="1498" t="s">
        <v>166</v>
      </c>
      <c r="C102" s="1470">
        <v>0</v>
      </c>
      <c r="D102" s="1372">
        <v>0</v>
      </c>
      <c r="E102" s="1373">
        <v>0</v>
      </c>
      <c r="F102" s="1374">
        <v>0</v>
      </c>
    </row>
    <row r="103" spans="1:6" x14ac:dyDescent="0.25">
      <c r="A103" s="1482" t="s">
        <v>167</v>
      </c>
      <c r="B103" s="1477" t="s">
        <v>168</v>
      </c>
      <c r="C103" s="1468">
        <v>0</v>
      </c>
      <c r="D103" s="1366">
        <v>0</v>
      </c>
      <c r="E103" s="1367">
        <v>0</v>
      </c>
      <c r="F103" s="1368">
        <v>0</v>
      </c>
    </row>
    <row r="104" spans="1:6" x14ac:dyDescent="0.25">
      <c r="A104" s="1483"/>
      <c r="B104" s="1478" t="s">
        <v>169</v>
      </c>
      <c r="C104" s="1469">
        <v>0</v>
      </c>
      <c r="D104" s="1369">
        <v>0</v>
      </c>
      <c r="E104" s="1370">
        <v>0</v>
      </c>
      <c r="F104" s="1371">
        <v>0</v>
      </c>
    </row>
    <row r="105" spans="1:6" x14ac:dyDescent="0.25">
      <c r="A105" s="1483"/>
      <c r="B105" s="1478" t="s">
        <v>170</v>
      </c>
      <c r="C105" s="1469">
        <v>0</v>
      </c>
      <c r="D105" s="1369">
        <v>0</v>
      </c>
      <c r="E105" s="1370">
        <v>0</v>
      </c>
      <c r="F105" s="1371">
        <v>0</v>
      </c>
    </row>
    <row r="106" spans="1:6" x14ac:dyDescent="0.25">
      <c r="A106" s="1484"/>
      <c r="B106" s="1492" t="s">
        <v>171</v>
      </c>
      <c r="C106" s="1471">
        <v>0</v>
      </c>
      <c r="D106" s="1376">
        <v>0</v>
      </c>
      <c r="E106" s="1377">
        <v>0</v>
      </c>
      <c r="F106" s="1378">
        <v>0</v>
      </c>
    </row>
    <row r="107" spans="1:6" x14ac:dyDescent="0.25">
      <c r="A107" s="1520" t="s">
        <v>172</v>
      </c>
      <c r="B107" s="1519" t="s">
        <v>173</v>
      </c>
      <c r="C107" s="1472">
        <v>0</v>
      </c>
      <c r="D107" s="1379">
        <v>0</v>
      </c>
      <c r="E107" s="1380">
        <v>0</v>
      </c>
      <c r="F107" s="1381">
        <v>0</v>
      </c>
    </row>
    <row r="108" spans="1:6" x14ac:dyDescent="0.25">
      <c r="A108" s="1516">
        <v>2106</v>
      </c>
      <c r="B108" s="1492" t="s">
        <v>174</v>
      </c>
      <c r="C108" s="1471">
        <v>0</v>
      </c>
      <c r="D108" s="1376">
        <v>0</v>
      </c>
      <c r="E108" s="1377">
        <v>0</v>
      </c>
      <c r="F108" s="1378">
        <v>0</v>
      </c>
    </row>
    <row r="109" spans="1:6" x14ac:dyDescent="0.25">
      <c r="A109" s="1490"/>
      <c r="B109" s="1489" t="s">
        <v>175</v>
      </c>
      <c r="C109" s="1473">
        <v>0</v>
      </c>
      <c r="D109" s="1383">
        <v>0</v>
      </c>
      <c r="E109" s="1384">
        <v>0</v>
      </c>
      <c r="F109" s="1385">
        <v>0</v>
      </c>
    </row>
    <row r="110" spans="1:6" x14ac:dyDescent="0.25">
      <c r="A110" s="1310"/>
      <c r="B110" s="1310"/>
      <c r="C110" s="1310"/>
      <c r="D110" s="1310"/>
      <c r="E110" s="1310"/>
      <c r="F110" s="1307"/>
    </row>
    <row r="111" spans="1:6" x14ac:dyDescent="0.25">
      <c r="A111" s="1310"/>
      <c r="B111" s="1310"/>
      <c r="C111" s="1310"/>
      <c r="D111" s="1310"/>
      <c r="E111" s="1310"/>
      <c r="F111" s="1307"/>
    </row>
    <row r="112" spans="1:6" x14ac:dyDescent="0.25">
      <c r="A112" s="2481" t="s">
        <v>176</v>
      </c>
      <c r="B112" s="2482"/>
      <c r="C112" s="2482"/>
      <c r="D112" s="2482"/>
      <c r="E112" s="2483"/>
      <c r="F112" s="1307"/>
    </row>
    <row r="113" spans="1:6" ht="76.5" x14ac:dyDescent="0.25">
      <c r="A113" s="1312" t="s">
        <v>14</v>
      </c>
      <c r="B113" s="1312" t="s">
        <v>15</v>
      </c>
      <c r="C113" s="1313" t="s">
        <v>16</v>
      </c>
      <c r="D113" s="1358" t="s">
        <v>17</v>
      </c>
      <c r="E113" s="1314" t="s">
        <v>18</v>
      </c>
      <c r="F113" s="1307"/>
    </row>
    <row r="114" spans="1:6" x14ac:dyDescent="0.25">
      <c r="A114" s="1482" t="s">
        <v>177</v>
      </c>
      <c r="B114" s="1477" t="s">
        <v>178</v>
      </c>
      <c r="C114" s="1431">
        <v>0</v>
      </c>
      <c r="D114" s="1386">
        <v>121650</v>
      </c>
      <c r="E114" s="1387">
        <v>0</v>
      </c>
      <c r="F114" s="1310"/>
    </row>
    <row r="115" spans="1:6" x14ac:dyDescent="0.25">
      <c r="A115" s="1484" t="s">
        <v>179</v>
      </c>
      <c r="B115" s="1513" t="s">
        <v>180</v>
      </c>
      <c r="C115" s="1458">
        <v>0</v>
      </c>
      <c r="D115" s="1388">
        <v>128010</v>
      </c>
      <c r="E115" s="1363">
        <v>0</v>
      </c>
      <c r="F115" s="1310"/>
    </row>
    <row r="116" spans="1:6" x14ac:dyDescent="0.25">
      <c r="A116" s="1364"/>
      <c r="B116" s="1441" t="s">
        <v>181</v>
      </c>
      <c r="C116" s="1364">
        <v>0</v>
      </c>
      <c r="D116" s="1336"/>
      <c r="E116" s="1365">
        <v>0</v>
      </c>
      <c r="F116" s="1310"/>
    </row>
    <row r="117" spans="1:6" x14ac:dyDescent="0.25">
      <c r="A117" s="1310"/>
      <c r="B117" s="1310"/>
      <c r="C117" s="1310"/>
      <c r="D117" s="1310"/>
      <c r="E117" s="1310"/>
      <c r="F117" s="1310"/>
    </row>
    <row r="118" spans="1:6" x14ac:dyDescent="0.25">
      <c r="A118" s="1310"/>
      <c r="B118" s="1310"/>
      <c r="C118" s="1310"/>
      <c r="D118" s="1310"/>
      <c r="E118" s="1310"/>
      <c r="F118" s="1307"/>
    </row>
    <row r="119" spans="1:6" x14ac:dyDescent="0.25">
      <c r="A119" s="2498" t="s">
        <v>182</v>
      </c>
      <c r="B119" s="2498"/>
      <c r="C119" s="2498"/>
      <c r="D119" s="1310"/>
      <c r="E119" s="1310"/>
      <c r="F119" s="1307"/>
    </row>
    <row r="120" spans="1:6" ht="76.5" x14ac:dyDescent="0.25">
      <c r="A120" s="1312" t="s">
        <v>14</v>
      </c>
      <c r="B120" s="1312" t="s">
        <v>16</v>
      </c>
      <c r="C120" s="1312" t="s">
        <v>18</v>
      </c>
      <c r="D120" s="1310"/>
      <c r="E120" s="1310"/>
      <c r="F120" s="1310"/>
    </row>
    <row r="121" spans="1:6" x14ac:dyDescent="0.25">
      <c r="A121" s="1389" t="s">
        <v>183</v>
      </c>
      <c r="B121" s="1390" t="s">
        <v>184</v>
      </c>
      <c r="C121" s="1391">
        <v>0</v>
      </c>
      <c r="D121" s="1310"/>
      <c r="E121" s="1310"/>
      <c r="F121" s="1310"/>
    </row>
    <row r="122" spans="1:6" x14ac:dyDescent="0.25">
      <c r="A122" s="1310"/>
      <c r="B122" s="1310"/>
      <c r="C122" s="1310"/>
      <c r="D122" s="1310"/>
      <c r="E122" s="1307"/>
      <c r="F122" s="1310"/>
    </row>
    <row r="123" spans="1:6" x14ac:dyDescent="0.25">
      <c r="A123" s="1310"/>
      <c r="B123" s="1310"/>
      <c r="C123" s="1310"/>
      <c r="D123" s="1310"/>
      <c r="E123" s="1307"/>
      <c r="F123" s="1310"/>
    </row>
    <row r="124" spans="1:6" x14ac:dyDescent="0.25">
      <c r="A124" s="2481" t="s">
        <v>185</v>
      </c>
      <c r="B124" s="2482"/>
      <c r="C124" s="2482"/>
      <c r="D124" s="2482"/>
      <c r="E124" s="2483"/>
      <c r="F124" s="1307"/>
    </row>
    <row r="125" spans="1:6" ht="76.5" x14ac:dyDescent="0.25">
      <c r="A125" s="1312" t="s">
        <v>14</v>
      </c>
      <c r="B125" s="1312" t="s">
        <v>15</v>
      </c>
      <c r="C125" s="1313" t="s">
        <v>16</v>
      </c>
      <c r="D125" s="1358" t="s">
        <v>17</v>
      </c>
      <c r="E125" s="1314" t="s">
        <v>18</v>
      </c>
      <c r="F125" s="1307"/>
    </row>
    <row r="126" spans="1:6" x14ac:dyDescent="0.25">
      <c r="A126" s="1482" t="s">
        <v>186</v>
      </c>
      <c r="B126" s="1499" t="s">
        <v>187</v>
      </c>
      <c r="C126" s="1431">
        <v>0</v>
      </c>
      <c r="D126" s="1323">
        <v>31160</v>
      </c>
      <c r="E126" s="1392">
        <v>0</v>
      </c>
      <c r="F126" s="1310"/>
    </row>
    <row r="127" spans="1:6" x14ac:dyDescent="0.25">
      <c r="A127" s="1483" t="s">
        <v>188</v>
      </c>
      <c r="B127" s="1479" t="s">
        <v>189</v>
      </c>
      <c r="C127" s="1428">
        <v>0</v>
      </c>
      <c r="D127" s="1318">
        <v>28680</v>
      </c>
      <c r="E127" s="1393">
        <v>0</v>
      </c>
      <c r="F127" s="1310"/>
    </row>
    <row r="128" spans="1:6" x14ac:dyDescent="0.25">
      <c r="A128" s="1483" t="s">
        <v>190</v>
      </c>
      <c r="B128" s="1479" t="s">
        <v>191</v>
      </c>
      <c r="C128" s="1428">
        <v>0</v>
      </c>
      <c r="D128" s="1318">
        <v>23910</v>
      </c>
      <c r="E128" s="1393">
        <v>0</v>
      </c>
      <c r="F128" s="1310"/>
    </row>
    <row r="129" spans="1:6" x14ac:dyDescent="0.25">
      <c r="A129" s="1483" t="s">
        <v>192</v>
      </c>
      <c r="B129" s="1479" t="s">
        <v>193</v>
      </c>
      <c r="C129" s="1428">
        <v>0</v>
      </c>
      <c r="D129" s="1318">
        <v>129530</v>
      </c>
      <c r="E129" s="1393">
        <v>0</v>
      </c>
      <c r="F129" s="1310"/>
    </row>
    <row r="130" spans="1:6" x14ac:dyDescent="0.25">
      <c r="A130" s="1483" t="s">
        <v>194</v>
      </c>
      <c r="B130" s="1479" t="s">
        <v>195</v>
      </c>
      <c r="C130" s="1428">
        <v>0</v>
      </c>
      <c r="D130" s="1318">
        <v>62560</v>
      </c>
      <c r="E130" s="1393">
        <v>0</v>
      </c>
      <c r="F130" s="1310"/>
    </row>
    <row r="131" spans="1:6" x14ac:dyDescent="0.25">
      <c r="A131" s="1483" t="s">
        <v>196</v>
      </c>
      <c r="B131" s="1479" t="s">
        <v>197</v>
      </c>
      <c r="C131" s="1428">
        <v>0</v>
      </c>
      <c r="D131" s="1318">
        <v>56130</v>
      </c>
      <c r="E131" s="1393">
        <v>0</v>
      </c>
      <c r="F131" s="1310"/>
    </row>
    <row r="132" spans="1:6" x14ac:dyDescent="0.25">
      <c r="A132" s="1483" t="s">
        <v>198</v>
      </c>
      <c r="B132" s="1479" t="s">
        <v>199</v>
      </c>
      <c r="C132" s="1428">
        <v>0</v>
      </c>
      <c r="D132" s="1318">
        <v>15930</v>
      </c>
      <c r="E132" s="1393">
        <v>0</v>
      </c>
      <c r="F132" s="1310"/>
    </row>
    <row r="133" spans="1:6" x14ac:dyDescent="0.25">
      <c r="A133" s="1483" t="s">
        <v>200</v>
      </c>
      <c r="B133" s="1479" t="s">
        <v>201</v>
      </c>
      <c r="C133" s="1428">
        <v>0</v>
      </c>
      <c r="D133" s="1318">
        <v>24960</v>
      </c>
      <c r="E133" s="1393">
        <v>0</v>
      </c>
      <c r="F133" s="1310"/>
    </row>
    <row r="134" spans="1:6" x14ac:dyDescent="0.25">
      <c r="A134" s="1483" t="s">
        <v>202</v>
      </c>
      <c r="B134" s="1479" t="s">
        <v>203</v>
      </c>
      <c r="C134" s="1428">
        <v>0</v>
      </c>
      <c r="D134" s="1318">
        <v>25160</v>
      </c>
      <c r="E134" s="1393">
        <v>0</v>
      </c>
      <c r="F134" s="1310"/>
    </row>
    <row r="135" spans="1:6" x14ac:dyDescent="0.25">
      <c r="A135" s="1483" t="s">
        <v>204</v>
      </c>
      <c r="B135" s="1479" t="s">
        <v>205</v>
      </c>
      <c r="C135" s="1428">
        <v>0</v>
      </c>
      <c r="D135" s="1318">
        <v>25980</v>
      </c>
      <c r="E135" s="1393">
        <v>0</v>
      </c>
      <c r="F135" s="1310"/>
    </row>
    <row r="136" spans="1:6" x14ac:dyDescent="0.25">
      <c r="A136" s="1483" t="s">
        <v>206</v>
      </c>
      <c r="B136" s="1479" t="s">
        <v>207</v>
      </c>
      <c r="C136" s="1428">
        <v>0</v>
      </c>
      <c r="D136" s="1318">
        <v>31160</v>
      </c>
      <c r="E136" s="1393">
        <v>0</v>
      </c>
      <c r="F136" s="1310"/>
    </row>
    <row r="137" spans="1:6" x14ac:dyDescent="0.25">
      <c r="A137" s="1483" t="s">
        <v>208</v>
      </c>
      <c r="B137" s="1478" t="s">
        <v>209</v>
      </c>
      <c r="C137" s="1428">
        <v>0</v>
      </c>
      <c r="D137" s="1318">
        <v>6040</v>
      </c>
      <c r="E137" s="1393">
        <v>0</v>
      </c>
      <c r="F137" s="1310"/>
    </row>
    <row r="138" spans="1:6" x14ac:dyDescent="0.25">
      <c r="A138" s="1483" t="s">
        <v>210</v>
      </c>
      <c r="B138" s="1478" t="s">
        <v>211</v>
      </c>
      <c r="C138" s="1428">
        <v>0</v>
      </c>
      <c r="D138" s="1318">
        <v>43660</v>
      </c>
      <c r="E138" s="1393">
        <v>0</v>
      </c>
      <c r="F138" s="1310"/>
    </row>
    <row r="139" spans="1:6" x14ac:dyDescent="0.25">
      <c r="A139" s="1484"/>
      <c r="B139" s="1517" t="s">
        <v>212</v>
      </c>
      <c r="C139" s="1467">
        <v>0</v>
      </c>
      <c r="D139" s="1394"/>
      <c r="E139" s="1395">
        <v>0</v>
      </c>
      <c r="F139" s="1310"/>
    </row>
    <row r="140" spans="1:6" x14ac:dyDescent="0.25">
      <c r="A140" s="1482"/>
      <c r="B140" s="1518" t="s">
        <v>213</v>
      </c>
      <c r="C140" s="1431"/>
      <c r="D140" s="1323"/>
      <c r="E140" s="1392"/>
      <c r="F140" s="1310"/>
    </row>
    <row r="141" spans="1:6" x14ac:dyDescent="0.25">
      <c r="A141" s="1483" t="s">
        <v>214</v>
      </c>
      <c r="B141" s="1479" t="s">
        <v>215</v>
      </c>
      <c r="C141" s="1428">
        <v>0</v>
      </c>
      <c r="D141" s="1318">
        <v>10480</v>
      </c>
      <c r="E141" s="1393">
        <v>0</v>
      </c>
      <c r="F141" s="1310"/>
    </row>
    <row r="142" spans="1:6" x14ac:dyDescent="0.25">
      <c r="A142" s="1483" t="s">
        <v>216</v>
      </c>
      <c r="B142" s="1479" t="s">
        <v>217</v>
      </c>
      <c r="C142" s="1428">
        <v>0</v>
      </c>
      <c r="D142" s="1318">
        <v>10480</v>
      </c>
      <c r="E142" s="1393">
        <v>0</v>
      </c>
      <c r="F142" s="1310"/>
    </row>
    <row r="143" spans="1:6" x14ac:dyDescent="0.25">
      <c r="A143" s="1483" t="s">
        <v>218</v>
      </c>
      <c r="B143" s="1479" t="s">
        <v>219</v>
      </c>
      <c r="C143" s="1428">
        <v>0</v>
      </c>
      <c r="D143" s="1318">
        <v>4620</v>
      </c>
      <c r="E143" s="1393">
        <v>0</v>
      </c>
      <c r="F143" s="1310"/>
    </row>
    <row r="144" spans="1:6" x14ac:dyDescent="0.25">
      <c r="A144" s="1483" t="s">
        <v>220</v>
      </c>
      <c r="B144" s="1479" t="s">
        <v>221</v>
      </c>
      <c r="C144" s="1428">
        <v>0</v>
      </c>
      <c r="D144" s="1318">
        <v>84230</v>
      </c>
      <c r="E144" s="1393">
        <v>0</v>
      </c>
      <c r="F144" s="1310"/>
    </row>
    <row r="145" spans="1:6" x14ac:dyDescent="0.25">
      <c r="A145" s="1483" t="s">
        <v>222</v>
      </c>
      <c r="B145" s="1479" t="s">
        <v>223</v>
      </c>
      <c r="C145" s="1428">
        <v>0</v>
      </c>
      <c r="D145" s="1318">
        <v>9940</v>
      </c>
      <c r="E145" s="1393">
        <v>0</v>
      </c>
      <c r="F145" s="1310"/>
    </row>
    <row r="146" spans="1:6" x14ac:dyDescent="0.25">
      <c r="A146" s="1483" t="s">
        <v>224</v>
      </c>
      <c r="B146" s="1479" t="s">
        <v>225</v>
      </c>
      <c r="C146" s="1428">
        <v>0</v>
      </c>
      <c r="D146" s="1318">
        <v>7660</v>
      </c>
      <c r="E146" s="1393">
        <v>0</v>
      </c>
      <c r="F146" s="1310"/>
    </row>
    <row r="147" spans="1:6" x14ac:dyDescent="0.25">
      <c r="A147" s="1484"/>
      <c r="B147" s="1517" t="s">
        <v>226</v>
      </c>
      <c r="C147" s="1467">
        <v>0</v>
      </c>
      <c r="D147" s="1394"/>
      <c r="E147" s="1395">
        <v>0</v>
      </c>
      <c r="F147" s="1310"/>
    </row>
    <row r="148" spans="1:6" x14ac:dyDescent="0.25">
      <c r="A148" s="1490"/>
      <c r="B148" s="1489" t="s">
        <v>227</v>
      </c>
      <c r="C148" s="1327">
        <v>0</v>
      </c>
      <c r="D148" s="1396"/>
      <c r="E148" s="1397">
        <v>0</v>
      </c>
      <c r="F148" s="1310"/>
    </row>
    <row r="149" spans="1:6" x14ac:dyDescent="0.25">
      <c r="A149" s="1310"/>
      <c r="B149" s="1310"/>
      <c r="C149" s="1310"/>
      <c r="D149" s="1310"/>
      <c r="E149" s="1310"/>
      <c r="F149" s="1310"/>
    </row>
    <row r="150" spans="1:6" x14ac:dyDescent="0.25">
      <c r="A150" s="1310"/>
      <c r="B150" s="1310"/>
      <c r="C150" s="1310"/>
      <c r="D150" s="1310"/>
      <c r="E150" s="1310"/>
      <c r="F150" s="1307"/>
    </row>
    <row r="151" spans="1:6" x14ac:dyDescent="0.25">
      <c r="A151" s="2499" t="s">
        <v>228</v>
      </c>
      <c r="B151" s="2500"/>
      <c r="C151" s="2500"/>
      <c r="D151" s="2500"/>
      <c r="E151" s="2501"/>
      <c r="F151" s="1307"/>
    </row>
    <row r="152" spans="1:6" ht="76.5" x14ac:dyDescent="0.25">
      <c r="A152" s="1312" t="s">
        <v>14</v>
      </c>
      <c r="B152" s="1312" t="s">
        <v>15</v>
      </c>
      <c r="C152" s="1313" t="s">
        <v>16</v>
      </c>
      <c r="D152" s="1358" t="s">
        <v>17</v>
      </c>
      <c r="E152" s="1314" t="s">
        <v>18</v>
      </c>
      <c r="F152" s="1310"/>
    </row>
    <row r="153" spans="1:6" x14ac:dyDescent="0.25">
      <c r="A153" s="1482" t="s">
        <v>229</v>
      </c>
      <c r="B153" s="1499" t="s">
        <v>230</v>
      </c>
      <c r="C153" s="1431">
        <v>0</v>
      </c>
      <c r="D153" s="1323">
        <v>720</v>
      </c>
      <c r="E153" s="1392">
        <v>0</v>
      </c>
      <c r="F153" s="1310"/>
    </row>
    <row r="154" spans="1:6" x14ac:dyDescent="0.25">
      <c r="A154" s="1484" t="s">
        <v>231</v>
      </c>
      <c r="B154" s="1480" t="s">
        <v>232</v>
      </c>
      <c r="C154" s="1443">
        <v>0</v>
      </c>
      <c r="D154" s="1325">
        <v>100</v>
      </c>
      <c r="E154" s="1398">
        <v>0</v>
      </c>
      <c r="F154" s="1310"/>
    </row>
    <row r="155" spans="1:6" x14ac:dyDescent="0.25">
      <c r="A155" s="1490"/>
      <c r="B155" s="1489" t="s">
        <v>233</v>
      </c>
      <c r="C155" s="1327">
        <v>0</v>
      </c>
      <c r="D155" s="1396"/>
      <c r="E155" s="1397">
        <v>0</v>
      </c>
      <c r="F155" s="1310"/>
    </row>
    <row r="156" spans="1:6" x14ac:dyDescent="0.25">
      <c r="A156" s="1310"/>
      <c r="B156" s="1310"/>
      <c r="C156" s="1310"/>
      <c r="D156" s="1310"/>
      <c r="E156" s="1310"/>
      <c r="F156" s="1310"/>
    </row>
    <row r="157" spans="1:6" x14ac:dyDescent="0.25">
      <c r="A157" s="1310"/>
      <c r="B157" s="1310"/>
      <c r="C157" s="1310"/>
      <c r="D157" s="1310"/>
      <c r="E157" s="1310"/>
      <c r="F157" s="1310"/>
    </row>
    <row r="158" spans="1:6" x14ac:dyDescent="0.25">
      <c r="A158" s="2499" t="s">
        <v>234</v>
      </c>
      <c r="B158" s="2500"/>
      <c r="C158" s="2500"/>
      <c r="D158" s="2500"/>
      <c r="E158" s="2501"/>
      <c r="F158" s="1307"/>
    </row>
    <row r="159" spans="1:6" ht="76.5" x14ac:dyDescent="0.25">
      <c r="A159" s="1312" t="s">
        <v>14</v>
      </c>
      <c r="B159" s="1312" t="s">
        <v>15</v>
      </c>
      <c r="C159" s="1313" t="s">
        <v>16</v>
      </c>
      <c r="D159" s="1358" t="s">
        <v>17</v>
      </c>
      <c r="E159" s="1314" t="s">
        <v>18</v>
      </c>
      <c r="F159" s="1310"/>
    </row>
    <row r="160" spans="1:6" x14ac:dyDescent="0.25">
      <c r="A160" s="1482" t="s">
        <v>235</v>
      </c>
      <c r="B160" s="1477" t="s">
        <v>236</v>
      </c>
      <c r="C160" s="1462">
        <v>0</v>
      </c>
      <c r="D160" s="1323">
        <v>39230</v>
      </c>
      <c r="E160" s="1392">
        <v>0</v>
      </c>
      <c r="F160" s="1310"/>
    </row>
    <row r="161" spans="1:6" x14ac:dyDescent="0.25">
      <c r="A161" s="1483" t="s">
        <v>237</v>
      </c>
      <c r="B161" s="1479" t="s">
        <v>238</v>
      </c>
      <c r="C161" s="1466">
        <v>0</v>
      </c>
      <c r="D161" s="1318">
        <v>24670</v>
      </c>
      <c r="E161" s="1393">
        <v>0</v>
      </c>
      <c r="F161" s="1310"/>
    </row>
    <row r="162" spans="1:6" x14ac:dyDescent="0.25">
      <c r="A162" s="1483" t="s">
        <v>239</v>
      </c>
      <c r="B162" s="1478" t="s">
        <v>240</v>
      </c>
      <c r="C162" s="1466">
        <v>0</v>
      </c>
      <c r="D162" s="1318">
        <v>24670</v>
      </c>
      <c r="E162" s="1393">
        <v>0</v>
      </c>
      <c r="F162" s="1310"/>
    </row>
    <row r="163" spans="1:6" x14ac:dyDescent="0.25">
      <c r="A163" s="1483" t="s">
        <v>241</v>
      </c>
      <c r="B163" s="1479" t="s">
        <v>242</v>
      </c>
      <c r="C163" s="1466">
        <v>0</v>
      </c>
      <c r="D163" s="1318">
        <v>740040</v>
      </c>
      <c r="E163" s="1393">
        <v>0</v>
      </c>
      <c r="F163" s="1310"/>
    </row>
    <row r="164" spans="1:6" x14ac:dyDescent="0.25">
      <c r="A164" s="1483" t="s">
        <v>243</v>
      </c>
      <c r="B164" s="1479" t="s">
        <v>244</v>
      </c>
      <c r="C164" s="1466">
        <v>0</v>
      </c>
      <c r="D164" s="1318">
        <v>346290</v>
      </c>
      <c r="E164" s="1393">
        <v>0</v>
      </c>
      <c r="F164" s="1310"/>
    </row>
    <row r="165" spans="1:6" x14ac:dyDescent="0.25">
      <c r="A165" s="1483" t="s">
        <v>245</v>
      </c>
      <c r="B165" s="1479" t="s">
        <v>246</v>
      </c>
      <c r="C165" s="1466">
        <v>0</v>
      </c>
      <c r="D165" s="1318">
        <v>529500</v>
      </c>
      <c r="E165" s="1393">
        <v>0</v>
      </c>
      <c r="F165" s="1310"/>
    </row>
    <row r="166" spans="1:6" x14ac:dyDescent="0.25">
      <c r="A166" s="1515" t="s">
        <v>247</v>
      </c>
      <c r="B166" s="1513" t="s">
        <v>248</v>
      </c>
      <c r="C166" s="1466">
        <v>0</v>
      </c>
      <c r="D166" s="1318">
        <v>45080</v>
      </c>
      <c r="E166" s="1393">
        <v>0</v>
      </c>
      <c r="F166" s="1310"/>
    </row>
    <row r="167" spans="1:6" x14ac:dyDescent="0.25">
      <c r="A167" s="1516">
        <v>1901029</v>
      </c>
      <c r="B167" s="1514" t="s">
        <v>249</v>
      </c>
      <c r="C167" s="1463">
        <v>0</v>
      </c>
      <c r="D167" s="1325">
        <v>608500</v>
      </c>
      <c r="E167" s="1398">
        <v>0</v>
      </c>
      <c r="F167" s="1310"/>
    </row>
    <row r="168" spans="1:6" x14ac:dyDescent="0.25">
      <c r="A168" s="1382"/>
      <c r="B168" s="1399" t="s">
        <v>250</v>
      </c>
      <c r="C168" s="1400">
        <v>0</v>
      </c>
      <c r="D168" s="1401"/>
      <c r="E168" s="1402">
        <v>0</v>
      </c>
      <c r="F168" s="1310"/>
    </row>
    <row r="169" spans="1:6" x14ac:dyDescent="0.25">
      <c r="A169" s="1310"/>
      <c r="B169" s="1310"/>
      <c r="C169" s="1310"/>
      <c r="D169" s="1310"/>
      <c r="E169" s="1310"/>
      <c r="F169" s="1310"/>
    </row>
    <row r="170" spans="1:6" x14ac:dyDescent="0.25">
      <c r="A170" s="1310"/>
      <c r="B170" s="1310"/>
      <c r="C170" s="1310"/>
      <c r="D170" s="1310"/>
      <c r="E170" s="1310"/>
      <c r="F170" s="1310"/>
    </row>
    <row r="171" spans="1:6" x14ac:dyDescent="0.25">
      <c r="A171" s="2481" t="s">
        <v>251</v>
      </c>
      <c r="B171" s="2482"/>
      <c r="C171" s="2482"/>
      <c r="D171" s="2482"/>
      <c r="E171" s="2483"/>
      <c r="F171" s="1307"/>
    </row>
    <row r="172" spans="1:6" ht="76.5" x14ac:dyDescent="0.25">
      <c r="A172" s="1312" t="s">
        <v>14</v>
      </c>
      <c r="B172" s="1312" t="s">
        <v>15</v>
      </c>
      <c r="C172" s="1313" t="s">
        <v>16</v>
      </c>
      <c r="D172" s="1358" t="s">
        <v>17</v>
      </c>
      <c r="E172" s="1314" t="s">
        <v>18</v>
      </c>
      <c r="F172" s="1310"/>
    </row>
    <row r="173" spans="1:6" ht="77.25" x14ac:dyDescent="0.25">
      <c r="A173" s="1511">
        <v>1101004</v>
      </c>
      <c r="B173" s="1506" t="s">
        <v>252</v>
      </c>
      <c r="C173" s="1431">
        <v>0</v>
      </c>
      <c r="D173" s="1323">
        <v>13450</v>
      </c>
      <c r="E173" s="1392">
        <v>0</v>
      </c>
      <c r="F173" s="1310"/>
    </row>
    <row r="174" spans="1:6" ht="102.75" x14ac:dyDescent="0.25">
      <c r="A174" s="1505">
        <v>1101006</v>
      </c>
      <c r="B174" s="1507" t="s">
        <v>253</v>
      </c>
      <c r="C174" s="1428">
        <v>0</v>
      </c>
      <c r="D174" s="1318">
        <v>10760</v>
      </c>
      <c r="E174" s="1393">
        <v>0</v>
      </c>
      <c r="F174" s="1310"/>
    </row>
    <row r="175" spans="1:6" ht="115.5" x14ac:dyDescent="0.25">
      <c r="A175" s="1505" t="s">
        <v>254</v>
      </c>
      <c r="B175" s="1508" t="s">
        <v>255</v>
      </c>
      <c r="C175" s="1428">
        <v>0</v>
      </c>
      <c r="D175" s="1318">
        <v>4610</v>
      </c>
      <c r="E175" s="1393">
        <v>0</v>
      </c>
      <c r="F175" s="1310"/>
    </row>
    <row r="176" spans="1:6" ht="204.75" x14ac:dyDescent="0.25">
      <c r="A176" s="1505" t="s">
        <v>256</v>
      </c>
      <c r="B176" s="1508" t="s">
        <v>257</v>
      </c>
      <c r="C176" s="1428">
        <v>0</v>
      </c>
      <c r="D176" s="1318">
        <v>12990</v>
      </c>
      <c r="E176" s="1393">
        <v>0</v>
      </c>
      <c r="F176" s="1310"/>
    </row>
    <row r="177" spans="1:6" ht="230.25" x14ac:dyDescent="0.25">
      <c r="A177" s="1505" t="s">
        <v>258</v>
      </c>
      <c r="B177" s="1508" t="s">
        <v>259</v>
      </c>
      <c r="C177" s="1428">
        <v>0</v>
      </c>
      <c r="D177" s="1318">
        <v>22030</v>
      </c>
      <c r="E177" s="1393">
        <v>0</v>
      </c>
      <c r="F177" s="1310"/>
    </row>
    <row r="178" spans="1:6" ht="102.75" x14ac:dyDescent="0.25">
      <c r="A178" s="1505" t="s">
        <v>260</v>
      </c>
      <c r="B178" s="1508" t="s">
        <v>261</v>
      </c>
      <c r="C178" s="1428">
        <v>0</v>
      </c>
      <c r="D178" s="1318">
        <v>42060</v>
      </c>
      <c r="E178" s="1393">
        <v>0</v>
      </c>
      <c r="F178" s="1310"/>
    </row>
    <row r="179" spans="1:6" ht="51.75" x14ac:dyDescent="0.25">
      <c r="A179" s="1505" t="s">
        <v>262</v>
      </c>
      <c r="B179" s="1508" t="s">
        <v>263</v>
      </c>
      <c r="C179" s="1428">
        <v>0</v>
      </c>
      <c r="D179" s="1318">
        <v>46880</v>
      </c>
      <c r="E179" s="1393">
        <v>0</v>
      </c>
      <c r="F179" s="1310"/>
    </row>
    <row r="180" spans="1:6" ht="204.75" x14ac:dyDescent="0.25">
      <c r="A180" s="1505" t="s">
        <v>264</v>
      </c>
      <c r="B180" s="1508" t="s">
        <v>265</v>
      </c>
      <c r="C180" s="1428">
        <v>0</v>
      </c>
      <c r="D180" s="1318">
        <v>26300</v>
      </c>
      <c r="E180" s="1393">
        <v>0</v>
      </c>
      <c r="F180" s="1310"/>
    </row>
    <row r="181" spans="1:6" ht="102.75" x14ac:dyDescent="0.25">
      <c r="A181" s="1505" t="s">
        <v>266</v>
      </c>
      <c r="B181" s="1509" t="s">
        <v>267</v>
      </c>
      <c r="C181" s="1428">
        <v>0</v>
      </c>
      <c r="D181" s="1318">
        <v>203450</v>
      </c>
      <c r="E181" s="1393">
        <v>0</v>
      </c>
      <c r="F181" s="1310"/>
    </row>
    <row r="182" spans="1:6" ht="77.25" x14ac:dyDescent="0.25">
      <c r="A182" s="1505" t="s">
        <v>268</v>
      </c>
      <c r="B182" s="1508" t="s">
        <v>269</v>
      </c>
      <c r="C182" s="1428">
        <v>0</v>
      </c>
      <c r="D182" s="1318">
        <v>231290</v>
      </c>
      <c r="E182" s="1393">
        <v>0</v>
      </c>
      <c r="F182" s="1310"/>
    </row>
    <row r="183" spans="1:6" ht="64.5" x14ac:dyDescent="0.25">
      <c r="A183" s="1505" t="s">
        <v>270</v>
      </c>
      <c r="B183" s="1508" t="s">
        <v>271</v>
      </c>
      <c r="C183" s="1428">
        <v>0</v>
      </c>
      <c r="D183" s="1318">
        <v>188610</v>
      </c>
      <c r="E183" s="1393">
        <v>0</v>
      </c>
      <c r="F183" s="1310"/>
    </row>
    <row r="184" spans="1:6" ht="141" x14ac:dyDescent="0.25">
      <c r="A184" s="1505" t="s">
        <v>272</v>
      </c>
      <c r="B184" s="1509" t="s">
        <v>273</v>
      </c>
      <c r="C184" s="1428">
        <v>0</v>
      </c>
      <c r="D184" s="1318">
        <v>242260</v>
      </c>
      <c r="E184" s="1393">
        <v>0</v>
      </c>
      <c r="F184" s="1310"/>
    </row>
    <row r="185" spans="1:6" ht="128.25" x14ac:dyDescent="0.25">
      <c r="A185" s="1505" t="s">
        <v>274</v>
      </c>
      <c r="B185" s="1509" t="s">
        <v>275</v>
      </c>
      <c r="C185" s="1428">
        <v>0</v>
      </c>
      <c r="D185" s="1318">
        <v>247890</v>
      </c>
      <c r="E185" s="1393">
        <v>0</v>
      </c>
      <c r="F185" s="1310"/>
    </row>
    <row r="186" spans="1:6" ht="128.25" x14ac:dyDescent="0.25">
      <c r="A186" s="1505" t="s">
        <v>276</v>
      </c>
      <c r="B186" s="1509" t="s">
        <v>277</v>
      </c>
      <c r="C186" s="1428">
        <v>0</v>
      </c>
      <c r="D186" s="1318">
        <v>209630</v>
      </c>
      <c r="E186" s="1393">
        <v>0</v>
      </c>
      <c r="F186" s="1310"/>
    </row>
    <row r="187" spans="1:6" ht="77.25" x14ac:dyDescent="0.25">
      <c r="A187" s="1505" t="s">
        <v>278</v>
      </c>
      <c r="B187" s="1509" t="s">
        <v>279</v>
      </c>
      <c r="C187" s="1428">
        <v>0</v>
      </c>
      <c r="D187" s="1318">
        <v>223760</v>
      </c>
      <c r="E187" s="1393">
        <v>0</v>
      </c>
      <c r="F187" s="1310"/>
    </row>
    <row r="188" spans="1:6" ht="102.75" x14ac:dyDescent="0.25">
      <c r="A188" s="1505" t="s">
        <v>280</v>
      </c>
      <c r="B188" s="1509" t="s">
        <v>281</v>
      </c>
      <c r="C188" s="1428">
        <v>0</v>
      </c>
      <c r="D188" s="1318">
        <v>267560</v>
      </c>
      <c r="E188" s="1393">
        <v>0</v>
      </c>
      <c r="F188" s="1310"/>
    </row>
    <row r="189" spans="1:6" ht="166.5" x14ac:dyDescent="0.25">
      <c r="A189" s="1505" t="s">
        <v>282</v>
      </c>
      <c r="B189" s="1508" t="s">
        <v>283</v>
      </c>
      <c r="C189" s="1428">
        <v>0</v>
      </c>
      <c r="D189" s="1318">
        <v>237270</v>
      </c>
      <c r="E189" s="1393">
        <v>0</v>
      </c>
      <c r="F189" s="1310"/>
    </row>
    <row r="190" spans="1:6" ht="153.75" x14ac:dyDescent="0.25">
      <c r="A190" s="1505" t="s">
        <v>284</v>
      </c>
      <c r="B190" s="1509" t="s">
        <v>285</v>
      </c>
      <c r="C190" s="1428">
        <v>0</v>
      </c>
      <c r="D190" s="1318">
        <v>1736360</v>
      </c>
      <c r="E190" s="1393">
        <v>0</v>
      </c>
      <c r="F190" s="1310"/>
    </row>
    <row r="191" spans="1:6" ht="115.5" x14ac:dyDescent="0.25">
      <c r="A191" s="1505" t="s">
        <v>286</v>
      </c>
      <c r="B191" s="1509" t="s">
        <v>287</v>
      </c>
      <c r="C191" s="1428">
        <v>0</v>
      </c>
      <c r="D191" s="1318">
        <v>1084530</v>
      </c>
      <c r="E191" s="1393">
        <v>0</v>
      </c>
      <c r="F191" s="1310"/>
    </row>
    <row r="192" spans="1:6" ht="102.75" x14ac:dyDescent="0.25">
      <c r="A192" s="1483" t="s">
        <v>288</v>
      </c>
      <c r="B192" s="1509" t="s">
        <v>289</v>
      </c>
      <c r="C192" s="1428">
        <v>0</v>
      </c>
      <c r="D192" s="1318">
        <v>1049700</v>
      </c>
      <c r="E192" s="1393">
        <v>0</v>
      </c>
      <c r="F192" s="1310"/>
    </row>
    <row r="193" spans="1:6" ht="141" x14ac:dyDescent="0.25">
      <c r="A193" s="1505" t="s">
        <v>290</v>
      </c>
      <c r="B193" s="1509" t="s">
        <v>291</v>
      </c>
      <c r="C193" s="1428">
        <v>0</v>
      </c>
      <c r="D193" s="1318">
        <v>1099690</v>
      </c>
      <c r="E193" s="1393">
        <v>0</v>
      </c>
      <c r="F193" s="1310"/>
    </row>
    <row r="194" spans="1:6" ht="64.5" x14ac:dyDescent="0.25">
      <c r="A194" s="1483" t="s">
        <v>292</v>
      </c>
      <c r="B194" s="1509" t="s">
        <v>293</v>
      </c>
      <c r="C194" s="1428">
        <v>0</v>
      </c>
      <c r="D194" s="1318">
        <v>155620</v>
      </c>
      <c r="E194" s="1393">
        <v>0</v>
      </c>
      <c r="F194" s="1310"/>
    </row>
    <row r="195" spans="1:6" ht="39" x14ac:dyDescent="0.25">
      <c r="A195" s="1483" t="s">
        <v>294</v>
      </c>
      <c r="B195" s="1509" t="s">
        <v>295</v>
      </c>
      <c r="C195" s="1428">
        <v>0</v>
      </c>
      <c r="D195" s="1318">
        <v>355110</v>
      </c>
      <c r="E195" s="1393">
        <v>0</v>
      </c>
      <c r="F195" s="1310"/>
    </row>
    <row r="196" spans="1:6" ht="77.25" x14ac:dyDescent="0.25">
      <c r="A196" s="1505" t="s">
        <v>296</v>
      </c>
      <c r="B196" s="1509" t="s">
        <v>297</v>
      </c>
      <c r="C196" s="1428">
        <v>0</v>
      </c>
      <c r="D196" s="1318">
        <v>131650</v>
      </c>
      <c r="E196" s="1393">
        <v>0</v>
      </c>
      <c r="F196" s="1310"/>
    </row>
    <row r="197" spans="1:6" ht="90" x14ac:dyDescent="0.25">
      <c r="A197" s="1505" t="s">
        <v>298</v>
      </c>
      <c r="B197" s="1509" t="s">
        <v>299</v>
      </c>
      <c r="C197" s="1428">
        <v>0</v>
      </c>
      <c r="D197" s="1318">
        <v>1066660</v>
      </c>
      <c r="E197" s="1393">
        <v>0</v>
      </c>
      <c r="F197" s="1310"/>
    </row>
    <row r="198" spans="1:6" ht="90" x14ac:dyDescent="0.25">
      <c r="A198" s="1505" t="s">
        <v>300</v>
      </c>
      <c r="B198" s="1509" t="s">
        <v>301</v>
      </c>
      <c r="C198" s="1428">
        <v>0</v>
      </c>
      <c r="D198" s="1318">
        <v>1066660</v>
      </c>
      <c r="E198" s="1393">
        <v>0</v>
      </c>
      <c r="F198" s="1310"/>
    </row>
    <row r="199" spans="1:6" ht="64.5" x14ac:dyDescent="0.25">
      <c r="A199" s="1505">
        <v>1801001</v>
      </c>
      <c r="B199" s="1507" t="s">
        <v>302</v>
      </c>
      <c r="C199" s="1428">
        <v>0</v>
      </c>
      <c r="D199" s="1318">
        <v>31820</v>
      </c>
      <c r="E199" s="1393">
        <v>0</v>
      </c>
      <c r="F199" s="1310"/>
    </row>
    <row r="200" spans="1:6" ht="90" x14ac:dyDescent="0.25">
      <c r="A200" s="1505">
        <v>1801003</v>
      </c>
      <c r="B200" s="1509" t="s">
        <v>303</v>
      </c>
      <c r="C200" s="1428">
        <v>0</v>
      </c>
      <c r="D200" s="1318">
        <v>38380</v>
      </c>
      <c r="E200" s="1393">
        <v>0</v>
      </c>
      <c r="F200" s="1310"/>
    </row>
    <row r="201" spans="1:6" ht="64.5" x14ac:dyDescent="0.25">
      <c r="A201" s="1505">
        <v>1801006</v>
      </c>
      <c r="B201" s="1507" t="s">
        <v>304</v>
      </c>
      <c r="C201" s="1428">
        <v>0</v>
      </c>
      <c r="D201" s="1318">
        <v>40870</v>
      </c>
      <c r="E201" s="1393">
        <v>0</v>
      </c>
      <c r="F201" s="1310"/>
    </row>
    <row r="202" spans="1:6" ht="166.5" x14ac:dyDescent="0.25">
      <c r="A202" s="1505" t="s">
        <v>305</v>
      </c>
      <c r="B202" s="1507" t="s">
        <v>306</v>
      </c>
      <c r="C202" s="1428">
        <v>0</v>
      </c>
      <c r="D202" s="1318">
        <v>8600</v>
      </c>
      <c r="E202" s="1393">
        <v>0</v>
      </c>
      <c r="F202" s="1310"/>
    </row>
    <row r="203" spans="1:6" ht="153.75" x14ac:dyDescent="0.25">
      <c r="A203" s="1512" t="s">
        <v>307</v>
      </c>
      <c r="B203" s="1510" t="s">
        <v>308</v>
      </c>
      <c r="C203" s="1465">
        <v>0</v>
      </c>
      <c r="D203" s="1403">
        <v>365090</v>
      </c>
      <c r="E203" s="1404">
        <v>0</v>
      </c>
      <c r="F203" s="1310"/>
    </row>
    <row r="204" spans="1:6" x14ac:dyDescent="0.25">
      <c r="A204" s="1490"/>
      <c r="B204" s="1489" t="s">
        <v>309</v>
      </c>
      <c r="C204" s="1327">
        <v>0</v>
      </c>
      <c r="D204" s="1396"/>
      <c r="E204" s="1397">
        <v>0</v>
      </c>
      <c r="F204" s="1310"/>
    </row>
    <row r="205" spans="1:6" x14ac:dyDescent="0.25">
      <c r="A205" s="1310"/>
      <c r="B205" s="1310"/>
      <c r="C205" s="1310"/>
      <c r="D205" s="1310"/>
      <c r="E205" s="1310"/>
      <c r="F205" s="1310"/>
    </row>
    <row r="206" spans="1:6" x14ac:dyDescent="0.25">
      <c r="A206" s="1310"/>
      <c r="B206" s="1310"/>
      <c r="C206" s="1310"/>
      <c r="D206" s="1310"/>
      <c r="E206" s="1310"/>
      <c r="F206" s="1310"/>
    </row>
    <row r="207" spans="1:6" x14ac:dyDescent="0.25">
      <c r="A207" s="2481" t="s">
        <v>310</v>
      </c>
      <c r="B207" s="2482"/>
      <c r="C207" s="2482"/>
      <c r="D207" s="2482"/>
      <c r="E207" s="2483"/>
      <c r="F207" s="1307"/>
    </row>
    <row r="208" spans="1:6" ht="76.5" x14ac:dyDescent="0.25">
      <c r="A208" s="1312" t="s">
        <v>14</v>
      </c>
      <c r="B208" s="1312" t="s">
        <v>15</v>
      </c>
      <c r="C208" s="1313" t="s">
        <v>16</v>
      </c>
      <c r="D208" s="1358" t="s">
        <v>17</v>
      </c>
      <c r="E208" s="1314" t="s">
        <v>18</v>
      </c>
      <c r="F208" s="1307"/>
    </row>
    <row r="209" spans="1:6" x14ac:dyDescent="0.25">
      <c r="A209" s="1482" t="s">
        <v>311</v>
      </c>
      <c r="B209" s="1499" t="s">
        <v>312</v>
      </c>
      <c r="C209" s="1431">
        <v>0</v>
      </c>
      <c r="D209" s="1323">
        <v>13310</v>
      </c>
      <c r="E209" s="1392">
        <v>0</v>
      </c>
      <c r="F209" s="1310"/>
    </row>
    <row r="210" spans="1:6" x14ac:dyDescent="0.25">
      <c r="A210" s="1483" t="s">
        <v>313</v>
      </c>
      <c r="B210" s="1479" t="s">
        <v>314</v>
      </c>
      <c r="C210" s="1428">
        <v>0</v>
      </c>
      <c r="D210" s="1318">
        <v>13310</v>
      </c>
      <c r="E210" s="1393">
        <v>0</v>
      </c>
      <c r="F210" s="1310"/>
    </row>
    <row r="211" spans="1:6" x14ac:dyDescent="0.25">
      <c r="A211" s="1483" t="s">
        <v>315</v>
      </c>
      <c r="B211" s="1478" t="s">
        <v>316</v>
      </c>
      <c r="C211" s="1428">
        <v>0</v>
      </c>
      <c r="D211" s="1318">
        <v>1270</v>
      </c>
      <c r="E211" s="1393">
        <v>0</v>
      </c>
      <c r="F211" s="1310"/>
    </row>
    <row r="212" spans="1:6" x14ac:dyDescent="0.25">
      <c r="A212" s="1483" t="s">
        <v>317</v>
      </c>
      <c r="B212" s="1478" t="s">
        <v>318</v>
      </c>
      <c r="C212" s="1428">
        <v>0</v>
      </c>
      <c r="D212" s="1318">
        <v>620</v>
      </c>
      <c r="E212" s="1393">
        <v>0</v>
      </c>
      <c r="F212" s="1310"/>
    </row>
    <row r="213" spans="1:6" x14ac:dyDescent="0.25">
      <c r="A213" s="1483" t="s">
        <v>319</v>
      </c>
      <c r="B213" s="1479" t="s">
        <v>320</v>
      </c>
      <c r="C213" s="1428">
        <v>0</v>
      </c>
      <c r="D213" s="1318">
        <v>1890</v>
      </c>
      <c r="E213" s="1393">
        <v>0</v>
      </c>
      <c r="F213" s="1310"/>
    </row>
    <row r="214" spans="1:6" x14ac:dyDescent="0.25">
      <c r="A214" s="1483" t="s">
        <v>321</v>
      </c>
      <c r="B214" s="1479" t="s">
        <v>322</v>
      </c>
      <c r="C214" s="1428">
        <v>0</v>
      </c>
      <c r="D214" s="1318">
        <v>14180</v>
      </c>
      <c r="E214" s="1393">
        <v>0</v>
      </c>
      <c r="F214" s="1310"/>
    </row>
    <row r="215" spans="1:6" x14ac:dyDescent="0.25">
      <c r="A215" s="1483" t="s">
        <v>323</v>
      </c>
      <c r="B215" s="1478" t="s">
        <v>324</v>
      </c>
      <c r="C215" s="1428">
        <v>0</v>
      </c>
      <c r="D215" s="1318">
        <v>32560</v>
      </c>
      <c r="E215" s="1393">
        <v>0</v>
      </c>
      <c r="F215" s="1310"/>
    </row>
    <row r="216" spans="1:6" x14ac:dyDescent="0.25">
      <c r="A216" s="1505" t="s">
        <v>325</v>
      </c>
      <c r="B216" s="1478" t="s">
        <v>326</v>
      </c>
      <c r="C216" s="1428">
        <v>0</v>
      </c>
      <c r="D216" s="1405"/>
      <c r="E216" s="1393">
        <v>0</v>
      </c>
      <c r="F216" s="1310"/>
    </row>
    <row r="217" spans="1:6" x14ac:dyDescent="0.25">
      <c r="A217" s="1484" t="s">
        <v>327</v>
      </c>
      <c r="B217" s="1480" t="s">
        <v>328</v>
      </c>
      <c r="C217" s="1443">
        <v>0</v>
      </c>
      <c r="D217" s="1325">
        <v>26390</v>
      </c>
      <c r="E217" s="1398">
        <v>0</v>
      </c>
      <c r="F217" s="1310"/>
    </row>
    <row r="218" spans="1:6" x14ac:dyDescent="0.25">
      <c r="A218" s="1490"/>
      <c r="B218" s="1489" t="s">
        <v>329</v>
      </c>
      <c r="C218" s="1327">
        <v>0</v>
      </c>
      <c r="D218" s="1396"/>
      <c r="E218" s="1404">
        <v>0</v>
      </c>
      <c r="F218" s="1310"/>
    </row>
    <row r="219" spans="1:6" x14ac:dyDescent="0.25">
      <c r="A219" s="1310"/>
      <c r="B219" s="1310"/>
      <c r="C219" s="1310"/>
      <c r="D219" s="1310"/>
      <c r="E219" s="1310"/>
      <c r="F219" s="1310"/>
    </row>
    <row r="220" spans="1:6" x14ac:dyDescent="0.25">
      <c r="A220" s="1310"/>
      <c r="B220" s="1310"/>
      <c r="C220" s="1310"/>
      <c r="D220" s="1310"/>
      <c r="E220" s="1310"/>
      <c r="F220" s="1310"/>
    </row>
    <row r="221" spans="1:6" x14ac:dyDescent="0.25">
      <c r="A221" s="2495" t="s">
        <v>330</v>
      </c>
      <c r="B221" s="2496"/>
      <c r="C221" s="2497"/>
      <c r="D221" s="1310"/>
      <c r="E221" s="1310"/>
      <c r="F221" s="1307"/>
    </row>
    <row r="222" spans="1:6" ht="76.5" x14ac:dyDescent="0.25">
      <c r="A222" s="1312" t="s">
        <v>14</v>
      </c>
      <c r="B222" s="1312" t="s">
        <v>16</v>
      </c>
      <c r="C222" s="1312" t="s">
        <v>18</v>
      </c>
      <c r="D222" s="1307"/>
      <c r="E222" s="1310"/>
      <c r="F222" s="1310"/>
    </row>
    <row r="223" spans="1:6" x14ac:dyDescent="0.25">
      <c r="A223" s="1482" t="s">
        <v>331</v>
      </c>
      <c r="B223" s="1500" t="s">
        <v>332</v>
      </c>
      <c r="C223" s="1406"/>
      <c r="D223" s="1407"/>
      <c r="E223" s="1310"/>
      <c r="F223" s="1310"/>
    </row>
    <row r="224" spans="1:6" x14ac:dyDescent="0.25">
      <c r="A224" s="1503" t="s">
        <v>333</v>
      </c>
      <c r="B224" s="1501" t="s">
        <v>334</v>
      </c>
      <c r="C224" s="1408"/>
      <c r="D224" s="1407"/>
      <c r="E224" s="1310"/>
      <c r="F224" s="1310"/>
    </row>
    <row r="225" spans="1:7" x14ac:dyDescent="0.25">
      <c r="A225" s="1504"/>
      <c r="B225" s="1502" t="s">
        <v>335</v>
      </c>
      <c r="C225" s="1464">
        <v>0</v>
      </c>
      <c r="D225" s="1407"/>
      <c r="E225" s="1310"/>
      <c r="F225" s="1310"/>
      <c r="G225" s="1303"/>
    </row>
    <row r="226" spans="1:7" x14ac:dyDescent="0.25">
      <c r="A226" s="1310"/>
      <c r="B226" s="1310"/>
      <c r="C226" s="1310"/>
      <c r="D226" s="1407"/>
      <c r="E226" s="1407"/>
      <c r="F226" s="1407"/>
      <c r="G226" s="1303"/>
    </row>
    <row r="227" spans="1:7" x14ac:dyDescent="0.25">
      <c r="A227" s="1310"/>
      <c r="B227" s="1310"/>
      <c r="C227" s="1310"/>
      <c r="D227" s="1310"/>
      <c r="E227" s="1310"/>
      <c r="F227" s="1407"/>
      <c r="G227" s="1409"/>
    </row>
    <row r="228" spans="1:7" x14ac:dyDescent="0.25">
      <c r="A228" s="2481" t="s">
        <v>336</v>
      </c>
      <c r="B228" s="2482"/>
      <c r="C228" s="2482"/>
      <c r="D228" s="2482"/>
      <c r="E228" s="2483"/>
      <c r="F228" s="1407"/>
      <c r="G228" s="1409"/>
    </row>
    <row r="229" spans="1:7" ht="76.5" x14ac:dyDescent="0.25">
      <c r="A229" s="1312" t="s">
        <v>14</v>
      </c>
      <c r="B229" s="1312" t="s">
        <v>15</v>
      </c>
      <c r="C229" s="1313" t="s">
        <v>16</v>
      </c>
      <c r="D229" s="1358" t="s">
        <v>17</v>
      </c>
      <c r="E229" s="1314" t="s">
        <v>18</v>
      </c>
      <c r="F229" s="1407"/>
      <c r="G229" s="1409"/>
    </row>
    <row r="230" spans="1:7" x14ac:dyDescent="0.25">
      <c r="A230" s="1482" t="s">
        <v>337</v>
      </c>
      <c r="B230" s="1499" t="s">
        <v>338</v>
      </c>
      <c r="C230" s="1462">
        <v>0</v>
      </c>
      <c r="D230" s="1323">
        <v>18220</v>
      </c>
      <c r="E230" s="1392">
        <v>0</v>
      </c>
      <c r="F230" s="1310"/>
      <c r="G230" s="1303"/>
    </row>
    <row r="231" spans="1:7" x14ac:dyDescent="0.25">
      <c r="A231" s="1484" t="s">
        <v>339</v>
      </c>
      <c r="B231" s="1480" t="s">
        <v>340</v>
      </c>
      <c r="C231" s="1463">
        <v>0</v>
      </c>
      <c r="D231" s="1325">
        <v>228390</v>
      </c>
      <c r="E231" s="1398">
        <v>0</v>
      </c>
      <c r="F231" s="1310"/>
      <c r="G231" s="1303"/>
    </row>
    <row r="232" spans="1:7" x14ac:dyDescent="0.25">
      <c r="A232" s="1490"/>
      <c r="B232" s="1489" t="s">
        <v>341</v>
      </c>
      <c r="C232" s="1327">
        <v>0</v>
      </c>
      <c r="D232" s="1396"/>
      <c r="E232" s="1397">
        <v>0</v>
      </c>
      <c r="F232" s="1310"/>
      <c r="G232" s="1303"/>
    </row>
    <row r="233" spans="1:7" x14ac:dyDescent="0.25">
      <c r="A233" s="1410"/>
      <c r="B233" s="1411"/>
      <c r="C233" s="1412"/>
      <c r="D233" s="1410"/>
      <c r="E233" s="1410"/>
      <c r="F233" s="1310"/>
      <c r="G233" s="1303"/>
    </row>
    <row r="234" spans="1:7" x14ac:dyDescent="0.25">
      <c r="A234" s="1410"/>
      <c r="B234" s="1411"/>
      <c r="C234" s="1412"/>
      <c r="D234" s="1410"/>
      <c r="E234" s="1410"/>
      <c r="F234" s="1310"/>
      <c r="G234" s="1303"/>
    </row>
    <row r="235" spans="1:7" x14ac:dyDescent="0.25">
      <c r="A235" s="2489" t="s">
        <v>342</v>
      </c>
      <c r="B235" s="2482"/>
      <c r="C235" s="2482"/>
      <c r="D235" s="2482"/>
      <c r="E235" s="2483"/>
      <c r="F235" s="1310"/>
      <c r="G235" s="1303"/>
    </row>
    <row r="236" spans="1:7" ht="76.5" x14ac:dyDescent="0.25">
      <c r="A236" s="1312" t="s">
        <v>14</v>
      </c>
      <c r="B236" s="1312" t="s">
        <v>15</v>
      </c>
      <c r="C236" s="1313" t="s">
        <v>16</v>
      </c>
      <c r="D236" s="1358" t="s">
        <v>17</v>
      </c>
      <c r="E236" s="1314" t="s">
        <v>18</v>
      </c>
      <c r="F236" s="1310"/>
      <c r="G236" s="1303"/>
    </row>
    <row r="237" spans="1:7" x14ac:dyDescent="0.25">
      <c r="A237" s="1389" t="s">
        <v>343</v>
      </c>
      <c r="B237" s="1335" t="s">
        <v>344</v>
      </c>
      <c r="C237" s="1413">
        <v>0</v>
      </c>
      <c r="D237" s="1414"/>
      <c r="E237" s="1415">
        <v>0</v>
      </c>
      <c r="F237" s="1310"/>
      <c r="G237" s="1303"/>
    </row>
    <row r="238" spans="1:7" x14ac:dyDescent="0.25">
      <c r="A238" s="1410"/>
      <c r="B238" s="1411"/>
      <c r="C238" s="1412"/>
      <c r="D238" s="1410"/>
      <c r="E238" s="1410"/>
      <c r="F238" s="1310"/>
      <c r="G238" s="1303"/>
    </row>
    <row r="239" spans="1:7" x14ac:dyDescent="0.25">
      <c r="A239" s="2489" t="s">
        <v>345</v>
      </c>
      <c r="B239" s="2490"/>
      <c r="C239" s="2490"/>
      <c r="D239" s="2490"/>
      <c r="E239" s="2491"/>
      <c r="F239" s="1310"/>
      <c r="G239" s="1303"/>
    </row>
    <row r="240" spans="1:7" ht="63.75" x14ac:dyDescent="0.25">
      <c r="A240" s="1312" t="s">
        <v>14</v>
      </c>
      <c r="B240" s="1313" t="s">
        <v>346</v>
      </c>
      <c r="C240" s="1357" t="s">
        <v>347</v>
      </c>
      <c r="D240" s="1358" t="s">
        <v>17</v>
      </c>
      <c r="E240" s="1314" t="s">
        <v>18</v>
      </c>
      <c r="F240" s="1310"/>
      <c r="G240" s="1303"/>
    </row>
    <row r="241" spans="1:6" x14ac:dyDescent="0.25">
      <c r="A241" s="1322" t="s">
        <v>348</v>
      </c>
      <c r="B241" s="1445" t="s">
        <v>349</v>
      </c>
      <c r="C241" s="1431">
        <v>0</v>
      </c>
      <c r="D241" s="1323">
        <v>233270</v>
      </c>
      <c r="E241" s="1392">
        <v>0</v>
      </c>
      <c r="F241" s="1310"/>
    </row>
    <row r="242" spans="1:6" x14ac:dyDescent="0.25">
      <c r="A242" s="1317" t="s">
        <v>350</v>
      </c>
      <c r="B242" s="1446" t="s">
        <v>351</v>
      </c>
      <c r="C242" s="1428">
        <v>0</v>
      </c>
      <c r="D242" s="1318">
        <v>33150</v>
      </c>
      <c r="E242" s="1393">
        <v>0</v>
      </c>
      <c r="F242" s="1310"/>
    </row>
    <row r="243" spans="1:6" x14ac:dyDescent="0.25">
      <c r="A243" s="1317" t="s">
        <v>352</v>
      </c>
      <c r="B243" s="1446" t="s">
        <v>353</v>
      </c>
      <c r="C243" s="1428">
        <v>0</v>
      </c>
      <c r="D243" s="1318">
        <v>125030</v>
      </c>
      <c r="E243" s="1393">
        <v>0</v>
      </c>
      <c r="F243" s="1310"/>
    </row>
    <row r="244" spans="1:6" x14ac:dyDescent="0.25">
      <c r="A244" s="1317" t="s">
        <v>354</v>
      </c>
      <c r="B244" s="1446" t="s">
        <v>355</v>
      </c>
      <c r="C244" s="1428">
        <v>0</v>
      </c>
      <c r="D244" s="1318">
        <v>125030</v>
      </c>
      <c r="E244" s="1393">
        <v>0</v>
      </c>
      <c r="F244" s="1310"/>
    </row>
    <row r="245" spans="1:6" x14ac:dyDescent="0.25">
      <c r="A245" s="1317" t="s">
        <v>356</v>
      </c>
      <c r="B245" s="1446" t="s">
        <v>357</v>
      </c>
      <c r="C245" s="1428">
        <v>0</v>
      </c>
      <c r="D245" s="1318">
        <v>227630</v>
      </c>
      <c r="E245" s="1393">
        <v>0</v>
      </c>
      <c r="F245" s="1310"/>
    </row>
    <row r="246" spans="1:6" x14ac:dyDescent="0.25">
      <c r="A246" s="1317" t="s">
        <v>358</v>
      </c>
      <c r="B246" s="1446" t="s">
        <v>359</v>
      </c>
      <c r="C246" s="1428">
        <v>0</v>
      </c>
      <c r="D246" s="1318">
        <v>349330</v>
      </c>
      <c r="E246" s="1393">
        <v>0</v>
      </c>
      <c r="F246" s="1310"/>
    </row>
    <row r="247" spans="1:6" x14ac:dyDescent="0.25">
      <c r="A247" s="1317" t="s">
        <v>360</v>
      </c>
      <c r="B247" s="1446" t="s">
        <v>361</v>
      </c>
      <c r="C247" s="1428">
        <v>0</v>
      </c>
      <c r="D247" s="1318">
        <v>595930</v>
      </c>
      <c r="E247" s="1393">
        <v>0</v>
      </c>
      <c r="F247" s="1310"/>
    </row>
    <row r="248" spans="1:6" x14ac:dyDescent="0.25">
      <c r="A248" s="1340" t="s">
        <v>362</v>
      </c>
      <c r="B248" s="1446" t="s">
        <v>363</v>
      </c>
      <c r="C248" s="1428">
        <v>0</v>
      </c>
      <c r="D248" s="1318">
        <v>124120</v>
      </c>
      <c r="E248" s="1393">
        <v>0</v>
      </c>
      <c r="F248" s="1310"/>
    </row>
    <row r="249" spans="1:6" x14ac:dyDescent="0.25">
      <c r="A249" s="1340" t="s">
        <v>364</v>
      </c>
      <c r="B249" s="1446" t="s">
        <v>365</v>
      </c>
      <c r="C249" s="1428">
        <v>0</v>
      </c>
      <c r="D249" s="1318">
        <v>334530</v>
      </c>
      <c r="E249" s="1393">
        <v>0</v>
      </c>
      <c r="F249" s="1310"/>
    </row>
    <row r="250" spans="1:6" x14ac:dyDescent="0.25">
      <c r="A250" s="1340" t="s">
        <v>366</v>
      </c>
      <c r="B250" s="1446" t="s">
        <v>367</v>
      </c>
      <c r="C250" s="1458">
        <v>0</v>
      </c>
      <c r="D250" s="1320">
        <v>140860</v>
      </c>
      <c r="E250" s="1416">
        <v>0</v>
      </c>
      <c r="F250" s="1310"/>
    </row>
    <row r="251" spans="1:6" x14ac:dyDescent="0.25">
      <c r="A251" s="1340" t="s">
        <v>368</v>
      </c>
      <c r="B251" s="1446" t="s">
        <v>369</v>
      </c>
      <c r="C251" s="1458">
        <v>0</v>
      </c>
      <c r="D251" s="1320">
        <v>122400</v>
      </c>
      <c r="E251" s="1416">
        <v>0</v>
      </c>
      <c r="F251" s="1310"/>
    </row>
    <row r="252" spans="1:6" x14ac:dyDescent="0.25">
      <c r="A252" s="1340" t="s">
        <v>370</v>
      </c>
      <c r="B252" s="1446" t="s">
        <v>371</v>
      </c>
      <c r="C252" s="1458">
        <v>0</v>
      </c>
      <c r="D252" s="1320">
        <v>186090</v>
      </c>
      <c r="E252" s="1416">
        <v>0</v>
      </c>
      <c r="F252" s="1310"/>
    </row>
    <row r="253" spans="1:6" x14ac:dyDescent="0.25">
      <c r="A253" s="1340" t="s">
        <v>372</v>
      </c>
      <c r="B253" s="1446" t="s">
        <v>373</v>
      </c>
      <c r="C253" s="1458">
        <v>0</v>
      </c>
      <c r="D253" s="1320">
        <v>48970</v>
      </c>
      <c r="E253" s="1416">
        <v>0</v>
      </c>
      <c r="F253" s="1310"/>
    </row>
    <row r="254" spans="1:6" x14ac:dyDescent="0.25">
      <c r="A254" s="1375" t="s">
        <v>374</v>
      </c>
      <c r="B254" s="1457" t="s">
        <v>375</v>
      </c>
      <c r="C254" s="1443">
        <v>0</v>
      </c>
      <c r="D254" s="1325">
        <v>36600</v>
      </c>
      <c r="E254" s="1398">
        <v>0</v>
      </c>
      <c r="F254" s="1310"/>
    </row>
    <row r="255" spans="1:6" x14ac:dyDescent="0.25">
      <c r="A255" s="2484" t="s">
        <v>376</v>
      </c>
      <c r="B255" s="2485"/>
      <c r="C255" s="2485"/>
      <c r="D255" s="2485"/>
      <c r="E255" s="2486"/>
      <c r="F255" s="1310"/>
    </row>
    <row r="256" spans="1:6" x14ac:dyDescent="0.25">
      <c r="A256" s="1482" t="s">
        <v>377</v>
      </c>
      <c r="B256" s="1496" t="s">
        <v>349</v>
      </c>
      <c r="C256" s="1431">
        <v>0</v>
      </c>
      <c r="D256" s="1323">
        <v>200680</v>
      </c>
      <c r="E256" s="1392">
        <v>0</v>
      </c>
      <c r="F256" s="1310"/>
    </row>
    <row r="257" spans="1:6" x14ac:dyDescent="0.25">
      <c r="A257" s="1483" t="s">
        <v>378</v>
      </c>
      <c r="B257" s="1497" t="s">
        <v>379</v>
      </c>
      <c r="C257" s="1428">
        <v>0</v>
      </c>
      <c r="D257" s="1318">
        <v>1193820</v>
      </c>
      <c r="E257" s="1393">
        <v>0</v>
      </c>
      <c r="F257" s="1310"/>
    </row>
    <row r="258" spans="1:6" x14ac:dyDescent="0.25">
      <c r="A258" s="1483" t="s">
        <v>380</v>
      </c>
      <c r="B258" s="1497" t="s">
        <v>381</v>
      </c>
      <c r="C258" s="1428">
        <v>0</v>
      </c>
      <c r="D258" s="1318">
        <v>180120</v>
      </c>
      <c r="E258" s="1393">
        <v>0</v>
      </c>
      <c r="F258" s="1310"/>
    </row>
    <row r="259" spans="1:6" x14ac:dyDescent="0.25">
      <c r="A259" s="1483" t="s">
        <v>382</v>
      </c>
      <c r="B259" s="1497" t="s">
        <v>383</v>
      </c>
      <c r="C259" s="1428">
        <v>0</v>
      </c>
      <c r="D259" s="1318">
        <v>159280</v>
      </c>
      <c r="E259" s="1393">
        <v>0</v>
      </c>
      <c r="F259" s="1310"/>
    </row>
    <row r="260" spans="1:6" x14ac:dyDescent="0.25">
      <c r="A260" s="1483" t="s">
        <v>384</v>
      </c>
      <c r="B260" s="1497" t="s">
        <v>385</v>
      </c>
      <c r="C260" s="1428">
        <v>0</v>
      </c>
      <c r="D260" s="1318">
        <v>323340</v>
      </c>
      <c r="E260" s="1393">
        <v>0</v>
      </c>
      <c r="F260" s="1310"/>
    </row>
    <row r="261" spans="1:6" x14ac:dyDescent="0.25">
      <c r="A261" s="1483" t="s">
        <v>386</v>
      </c>
      <c r="B261" s="1497" t="s">
        <v>387</v>
      </c>
      <c r="C261" s="1428">
        <v>0</v>
      </c>
      <c r="D261" s="1318">
        <v>1075220</v>
      </c>
      <c r="E261" s="1393">
        <v>0</v>
      </c>
      <c r="F261" s="1310"/>
    </row>
    <row r="262" spans="1:6" x14ac:dyDescent="0.25">
      <c r="A262" s="1483" t="s">
        <v>388</v>
      </c>
      <c r="B262" s="1497" t="s">
        <v>389</v>
      </c>
      <c r="C262" s="1428">
        <v>0</v>
      </c>
      <c r="D262" s="1318">
        <v>1104970</v>
      </c>
      <c r="E262" s="1393">
        <v>0</v>
      </c>
      <c r="F262" s="1310"/>
    </row>
    <row r="263" spans="1:6" x14ac:dyDescent="0.25">
      <c r="A263" s="1483" t="s">
        <v>390</v>
      </c>
      <c r="B263" s="1497" t="s">
        <v>391</v>
      </c>
      <c r="C263" s="1428">
        <v>0</v>
      </c>
      <c r="D263" s="1318">
        <v>874890</v>
      </c>
      <c r="E263" s="1393">
        <v>0</v>
      </c>
      <c r="F263" s="1310"/>
    </row>
    <row r="264" spans="1:6" x14ac:dyDescent="0.25">
      <c r="A264" s="1483" t="s">
        <v>392</v>
      </c>
      <c r="B264" s="1497" t="s">
        <v>393</v>
      </c>
      <c r="C264" s="1428">
        <v>0</v>
      </c>
      <c r="D264" s="1318">
        <v>922050</v>
      </c>
      <c r="E264" s="1393">
        <v>0</v>
      </c>
      <c r="F264" s="1310"/>
    </row>
    <row r="265" spans="1:6" x14ac:dyDescent="0.25">
      <c r="A265" s="1483" t="s">
        <v>394</v>
      </c>
      <c r="B265" s="1497" t="s">
        <v>395</v>
      </c>
      <c r="C265" s="1428">
        <v>0</v>
      </c>
      <c r="D265" s="1318">
        <v>363740</v>
      </c>
      <c r="E265" s="1393">
        <v>0</v>
      </c>
      <c r="F265" s="1310"/>
    </row>
    <row r="266" spans="1:6" x14ac:dyDescent="0.25">
      <c r="A266" s="1483" t="s">
        <v>396</v>
      </c>
      <c r="B266" s="1497" t="s">
        <v>397</v>
      </c>
      <c r="C266" s="1428">
        <v>0</v>
      </c>
      <c r="D266" s="1318">
        <v>87110</v>
      </c>
      <c r="E266" s="1393">
        <v>0</v>
      </c>
      <c r="F266" s="1310"/>
    </row>
    <row r="267" spans="1:6" x14ac:dyDescent="0.25">
      <c r="A267" s="1483" t="s">
        <v>398</v>
      </c>
      <c r="B267" s="1497" t="s">
        <v>399</v>
      </c>
      <c r="C267" s="1428">
        <v>0</v>
      </c>
      <c r="D267" s="1318">
        <v>259890</v>
      </c>
      <c r="E267" s="1393">
        <v>0</v>
      </c>
      <c r="F267" s="1310"/>
    </row>
    <row r="268" spans="1:6" x14ac:dyDescent="0.25">
      <c r="A268" s="1483" t="s">
        <v>400</v>
      </c>
      <c r="B268" s="1479" t="s">
        <v>401</v>
      </c>
      <c r="C268" s="1428">
        <v>0</v>
      </c>
      <c r="D268" s="1318">
        <v>73480</v>
      </c>
      <c r="E268" s="1393">
        <v>0</v>
      </c>
      <c r="F268" s="1310"/>
    </row>
    <row r="269" spans="1:6" x14ac:dyDescent="0.25">
      <c r="A269" s="1483" t="s">
        <v>402</v>
      </c>
      <c r="B269" s="1479" t="s">
        <v>403</v>
      </c>
      <c r="C269" s="1428">
        <v>0</v>
      </c>
      <c r="D269" s="1318">
        <v>1262650</v>
      </c>
      <c r="E269" s="1393">
        <v>0</v>
      </c>
      <c r="F269" s="1310"/>
    </row>
    <row r="270" spans="1:6" x14ac:dyDescent="0.25">
      <c r="A270" s="1483" t="s">
        <v>404</v>
      </c>
      <c r="B270" s="1479" t="s">
        <v>405</v>
      </c>
      <c r="C270" s="1428">
        <v>0</v>
      </c>
      <c r="D270" s="1318">
        <v>295240</v>
      </c>
      <c r="E270" s="1393">
        <v>0</v>
      </c>
      <c r="F270" s="1310"/>
    </row>
    <row r="271" spans="1:6" x14ac:dyDescent="0.25">
      <c r="A271" s="1483" t="s">
        <v>406</v>
      </c>
      <c r="B271" s="1479" t="s">
        <v>407</v>
      </c>
      <c r="C271" s="1428">
        <v>0</v>
      </c>
      <c r="D271" s="1318">
        <v>989060</v>
      </c>
      <c r="E271" s="1393">
        <v>0</v>
      </c>
      <c r="F271" s="1310"/>
    </row>
    <row r="272" spans="1:6" x14ac:dyDescent="0.25">
      <c r="A272" s="1483" t="s">
        <v>408</v>
      </c>
      <c r="B272" s="1498" t="s">
        <v>409</v>
      </c>
      <c r="C272" s="1428">
        <v>0</v>
      </c>
      <c r="D272" s="1318">
        <v>605500</v>
      </c>
      <c r="E272" s="1393">
        <v>0</v>
      </c>
      <c r="F272" s="1310"/>
    </row>
    <row r="273" spans="1:10" x14ac:dyDescent="0.25">
      <c r="A273" s="1484" t="s">
        <v>410</v>
      </c>
      <c r="B273" s="1498" t="s">
        <v>411</v>
      </c>
      <c r="C273" s="1443">
        <v>0</v>
      </c>
      <c r="D273" s="1320">
        <v>494130</v>
      </c>
      <c r="E273" s="1416">
        <v>0</v>
      </c>
      <c r="F273" s="1310"/>
      <c r="G273" s="1303"/>
      <c r="H273" s="1303"/>
      <c r="I273" s="1303"/>
      <c r="J273" s="1303"/>
    </row>
    <row r="274" spans="1:10" x14ac:dyDescent="0.25">
      <c r="A274" s="2484" t="s">
        <v>412</v>
      </c>
      <c r="B274" s="2485"/>
      <c r="C274" s="2485"/>
      <c r="D274" s="2485"/>
      <c r="E274" s="2486"/>
      <c r="F274" s="1310"/>
      <c r="G274" s="1303"/>
      <c r="H274" s="1303"/>
      <c r="I274" s="1303"/>
      <c r="J274" s="1303"/>
    </row>
    <row r="275" spans="1:10" x14ac:dyDescent="0.25">
      <c r="A275" s="1482" t="s">
        <v>413</v>
      </c>
      <c r="B275" s="1491" t="s">
        <v>414</v>
      </c>
      <c r="C275" s="1460">
        <v>0</v>
      </c>
      <c r="D275" s="1315">
        <v>266370</v>
      </c>
      <c r="E275" s="1417">
        <v>0</v>
      </c>
      <c r="F275" s="1310"/>
      <c r="G275" s="1303"/>
      <c r="H275" s="1303"/>
      <c r="I275" s="1303"/>
      <c r="J275" s="1303"/>
    </row>
    <row r="276" spans="1:10" x14ac:dyDescent="0.25">
      <c r="A276" s="1483" t="s">
        <v>415</v>
      </c>
      <c r="B276" s="1479" t="s">
        <v>416</v>
      </c>
      <c r="C276" s="1428">
        <v>0</v>
      </c>
      <c r="D276" s="1318">
        <v>155300</v>
      </c>
      <c r="E276" s="1393">
        <v>0</v>
      </c>
      <c r="F276" s="1310"/>
      <c r="G276" s="1303"/>
      <c r="H276" s="1303"/>
      <c r="I276" s="1303"/>
      <c r="J276" s="1303"/>
    </row>
    <row r="277" spans="1:10" x14ac:dyDescent="0.25">
      <c r="A277" s="1483" t="s">
        <v>417</v>
      </c>
      <c r="B277" s="1479" t="s">
        <v>418</v>
      </c>
      <c r="C277" s="1428">
        <v>0</v>
      </c>
      <c r="D277" s="1318">
        <v>375240</v>
      </c>
      <c r="E277" s="1393">
        <v>0</v>
      </c>
      <c r="F277" s="1310"/>
      <c r="G277" s="1303"/>
      <c r="H277" s="1303"/>
      <c r="I277" s="1303"/>
      <c r="J277" s="1303"/>
    </row>
    <row r="278" spans="1:10" x14ac:dyDescent="0.25">
      <c r="A278" s="1483" t="s">
        <v>419</v>
      </c>
      <c r="B278" s="1479" t="s">
        <v>420</v>
      </c>
      <c r="C278" s="1428">
        <v>0</v>
      </c>
      <c r="D278" s="1318">
        <v>388860</v>
      </c>
      <c r="E278" s="1393">
        <v>0</v>
      </c>
      <c r="F278" s="1310"/>
      <c r="G278" s="1303"/>
      <c r="H278" s="1303"/>
      <c r="I278" s="1303"/>
      <c r="J278" s="1303"/>
    </row>
    <row r="279" spans="1:10" x14ac:dyDescent="0.25">
      <c r="A279" s="1484" t="s">
        <v>421</v>
      </c>
      <c r="B279" s="1492" t="s">
        <v>422</v>
      </c>
      <c r="C279" s="1443">
        <v>0</v>
      </c>
      <c r="D279" s="1325">
        <v>242980</v>
      </c>
      <c r="E279" s="1398">
        <v>0</v>
      </c>
      <c r="F279" s="1418"/>
      <c r="G279" s="1303"/>
      <c r="H279" s="1303"/>
      <c r="I279" s="1303"/>
      <c r="J279" s="1303"/>
    </row>
    <row r="280" spans="1:10" x14ac:dyDescent="0.25">
      <c r="A280" s="1495" t="s">
        <v>423</v>
      </c>
      <c r="B280" s="1493" t="s">
        <v>424</v>
      </c>
      <c r="C280" s="1461">
        <v>0</v>
      </c>
      <c r="D280" s="1419">
        <v>33040</v>
      </c>
      <c r="E280" s="1415">
        <v>0</v>
      </c>
      <c r="F280" s="1418"/>
      <c r="G280" s="1303"/>
      <c r="H280" s="1303"/>
      <c r="I280" s="1303"/>
      <c r="J280" s="1303"/>
    </row>
    <row r="281" spans="1:10" x14ac:dyDescent="0.25">
      <c r="A281" s="1490"/>
      <c r="B281" s="1494" t="s">
        <v>425</v>
      </c>
      <c r="C281" s="1327">
        <v>0</v>
      </c>
      <c r="D281" s="1396"/>
      <c r="E281" s="1397">
        <v>0</v>
      </c>
      <c r="F281" s="1418"/>
      <c r="G281" s="1303"/>
      <c r="H281" s="1303"/>
      <c r="I281" s="1303"/>
      <c r="J281" s="1303"/>
    </row>
    <row r="282" spans="1:10" x14ac:dyDescent="0.25">
      <c r="A282" s="1410"/>
      <c r="B282" s="1310"/>
      <c r="C282" s="1310"/>
      <c r="D282" s="1410"/>
      <c r="E282" s="1410"/>
      <c r="F282" s="1310"/>
      <c r="G282" s="1303"/>
      <c r="H282" s="1303"/>
      <c r="I282" s="1303"/>
      <c r="J282" s="1303"/>
    </row>
    <row r="283" spans="1:10" x14ac:dyDescent="0.25">
      <c r="A283" s="1410"/>
      <c r="B283" s="1412"/>
      <c r="C283" s="1412"/>
      <c r="D283" s="1410"/>
      <c r="E283" s="1410"/>
      <c r="F283" s="1420"/>
      <c r="G283" s="1421"/>
      <c r="H283" s="1303"/>
      <c r="I283" s="1303"/>
      <c r="J283" s="1422"/>
    </row>
    <row r="284" spans="1:10" x14ac:dyDescent="0.25">
      <c r="A284" s="2489" t="s">
        <v>426</v>
      </c>
      <c r="B284" s="2490"/>
      <c r="C284" s="2490"/>
      <c r="D284" s="2490"/>
      <c r="E284" s="2491"/>
      <c r="F284" s="1310"/>
      <c r="G284" s="1303"/>
      <c r="H284" s="1303"/>
      <c r="I284" s="1303"/>
      <c r="J284" s="1303"/>
    </row>
    <row r="285" spans="1:10" ht="76.5" x14ac:dyDescent="0.25">
      <c r="A285" s="1312" t="s">
        <v>14</v>
      </c>
      <c r="B285" s="1312" t="s">
        <v>426</v>
      </c>
      <c r="C285" s="1313" t="s">
        <v>347</v>
      </c>
      <c r="D285" s="1358" t="s">
        <v>17</v>
      </c>
      <c r="E285" s="1314" t="s">
        <v>18</v>
      </c>
      <c r="F285" s="1418"/>
      <c r="G285" s="1303"/>
      <c r="H285" s="1303"/>
      <c r="I285" s="1303"/>
      <c r="J285" s="1303"/>
    </row>
    <row r="286" spans="1:10" x14ac:dyDescent="0.25">
      <c r="A286" s="1482" t="s">
        <v>427</v>
      </c>
      <c r="B286" s="1486" t="s">
        <v>428</v>
      </c>
      <c r="C286" s="1431">
        <v>0</v>
      </c>
      <c r="D286" s="1323">
        <v>6500</v>
      </c>
      <c r="E286" s="1392">
        <v>0</v>
      </c>
      <c r="F286" s="1310"/>
      <c r="G286" s="1303"/>
      <c r="H286" s="1303"/>
      <c r="I286" s="1303"/>
      <c r="J286" s="1303"/>
    </row>
    <row r="287" spans="1:10" x14ac:dyDescent="0.25">
      <c r="A287" s="1483" t="s">
        <v>429</v>
      </c>
      <c r="B287" s="1487" t="s">
        <v>430</v>
      </c>
      <c r="C287" s="1428">
        <v>0</v>
      </c>
      <c r="D287" s="1318">
        <v>3460</v>
      </c>
      <c r="E287" s="1393">
        <v>0</v>
      </c>
      <c r="F287" s="1310"/>
      <c r="G287" s="1303"/>
      <c r="H287" s="1303"/>
      <c r="I287" s="1303"/>
      <c r="J287" s="1303"/>
    </row>
    <row r="288" spans="1:10" x14ac:dyDescent="0.25">
      <c r="A288" s="1483" t="s">
        <v>431</v>
      </c>
      <c r="B288" s="1487" t="s">
        <v>432</v>
      </c>
      <c r="C288" s="1428">
        <v>0</v>
      </c>
      <c r="D288" s="1318">
        <v>13050</v>
      </c>
      <c r="E288" s="1393">
        <v>0</v>
      </c>
      <c r="F288" s="1310"/>
      <c r="G288" s="1303"/>
      <c r="H288" s="1303"/>
      <c r="I288" s="1303"/>
      <c r="J288" s="1303"/>
    </row>
    <row r="289" spans="1:7" x14ac:dyDescent="0.25">
      <c r="A289" s="1483" t="s">
        <v>433</v>
      </c>
      <c r="B289" s="1487" t="s">
        <v>434</v>
      </c>
      <c r="C289" s="1428">
        <v>0</v>
      </c>
      <c r="D289" s="1318">
        <v>133780</v>
      </c>
      <c r="E289" s="1393">
        <v>0</v>
      </c>
      <c r="F289" s="1310"/>
      <c r="G289" s="1303"/>
    </row>
    <row r="290" spans="1:7" x14ac:dyDescent="0.25">
      <c r="A290" s="1484" t="s">
        <v>435</v>
      </c>
      <c r="B290" s="1488" t="s">
        <v>436</v>
      </c>
      <c r="C290" s="1443">
        <v>0</v>
      </c>
      <c r="D290" s="1325">
        <v>734780</v>
      </c>
      <c r="E290" s="1398">
        <v>0</v>
      </c>
      <c r="F290" s="1310"/>
      <c r="G290" s="1303"/>
    </row>
    <row r="291" spans="1:7" x14ac:dyDescent="0.25">
      <c r="A291" s="1490"/>
      <c r="B291" s="1489" t="s">
        <v>437</v>
      </c>
      <c r="C291" s="1364">
        <v>0</v>
      </c>
      <c r="D291" s="1336"/>
      <c r="E291" s="1365">
        <v>0</v>
      </c>
      <c r="F291" s="1310"/>
      <c r="G291" s="1303"/>
    </row>
    <row r="292" spans="1:7" x14ac:dyDescent="0.25">
      <c r="A292" s="1410"/>
      <c r="B292" s="1412"/>
      <c r="C292" s="1410"/>
      <c r="D292" s="1410"/>
      <c r="E292" s="1410"/>
      <c r="F292" s="1310"/>
      <c r="G292" s="1303"/>
    </row>
    <row r="293" spans="1:7" x14ac:dyDescent="0.25">
      <c r="A293" s="1410"/>
      <c r="B293" s="1412"/>
      <c r="C293" s="1410"/>
      <c r="D293" s="1410"/>
      <c r="E293" s="1410"/>
      <c r="F293" s="1423"/>
      <c r="G293" s="1311"/>
    </row>
    <row r="294" spans="1:7" x14ac:dyDescent="0.25">
      <c r="A294" s="2484" t="s">
        <v>438</v>
      </c>
      <c r="B294" s="2485"/>
      <c r="C294" s="2485"/>
      <c r="D294" s="2485"/>
      <c r="E294" s="2486"/>
      <c r="F294" s="1424"/>
      <c r="G294" s="1311"/>
    </row>
    <row r="295" spans="1:7" ht="76.5" x14ac:dyDescent="0.25">
      <c r="A295" s="1312" t="s">
        <v>14</v>
      </c>
      <c r="B295" s="1455" t="s">
        <v>438</v>
      </c>
      <c r="C295" s="1456" t="s">
        <v>439</v>
      </c>
      <c r="D295" s="1358" t="s">
        <v>17</v>
      </c>
      <c r="E295" s="1314" t="s">
        <v>18</v>
      </c>
      <c r="F295" s="1424"/>
      <c r="G295" s="1311"/>
    </row>
    <row r="296" spans="1:7" x14ac:dyDescent="0.25">
      <c r="A296" s="1482" t="s">
        <v>440</v>
      </c>
      <c r="B296" s="1477" t="s">
        <v>441</v>
      </c>
      <c r="C296" s="1431">
        <v>0</v>
      </c>
      <c r="D296" s="1323">
        <v>17390</v>
      </c>
      <c r="E296" s="1392">
        <v>0</v>
      </c>
      <c r="F296" s="1310"/>
      <c r="G296" s="1303"/>
    </row>
    <row r="297" spans="1:7" x14ac:dyDescent="0.25">
      <c r="A297" s="1483" t="s">
        <v>442</v>
      </c>
      <c r="B297" s="1478" t="s">
        <v>443</v>
      </c>
      <c r="C297" s="1428">
        <v>0</v>
      </c>
      <c r="D297" s="1318">
        <v>54690</v>
      </c>
      <c r="E297" s="1393">
        <v>0</v>
      </c>
      <c r="F297" s="1310"/>
      <c r="G297" s="1303"/>
    </row>
    <row r="298" spans="1:7" x14ac:dyDescent="0.25">
      <c r="A298" s="1483" t="s">
        <v>444</v>
      </c>
      <c r="B298" s="1478" t="s">
        <v>445</v>
      </c>
      <c r="C298" s="1428">
        <v>0</v>
      </c>
      <c r="D298" s="1318">
        <v>67800</v>
      </c>
      <c r="E298" s="1393">
        <v>0</v>
      </c>
      <c r="F298" s="1310"/>
      <c r="G298" s="1303"/>
    </row>
    <row r="299" spans="1:7" x14ac:dyDescent="0.25">
      <c r="A299" s="1483" t="s">
        <v>446</v>
      </c>
      <c r="B299" s="1478" t="s">
        <v>447</v>
      </c>
      <c r="C299" s="1428">
        <v>0</v>
      </c>
      <c r="D299" s="1318">
        <v>2380</v>
      </c>
      <c r="E299" s="1393">
        <v>0</v>
      </c>
      <c r="F299" s="1310"/>
      <c r="G299" s="1303"/>
    </row>
    <row r="300" spans="1:7" x14ac:dyDescent="0.25">
      <c r="A300" s="1483" t="s">
        <v>448</v>
      </c>
      <c r="B300" s="1478" t="s">
        <v>449</v>
      </c>
      <c r="C300" s="1428">
        <v>0</v>
      </c>
      <c r="D300" s="1318">
        <v>70</v>
      </c>
      <c r="E300" s="1393">
        <v>0</v>
      </c>
      <c r="F300" s="1310"/>
      <c r="G300" s="1303"/>
    </row>
    <row r="301" spans="1:7" x14ac:dyDescent="0.25">
      <c r="A301" s="1483" t="s">
        <v>450</v>
      </c>
      <c r="B301" s="1479" t="s">
        <v>451</v>
      </c>
      <c r="C301" s="1428">
        <v>0</v>
      </c>
      <c r="D301" s="1318">
        <v>143950</v>
      </c>
      <c r="E301" s="1393">
        <v>0</v>
      </c>
      <c r="F301" s="1310"/>
      <c r="G301" s="1303"/>
    </row>
    <row r="302" spans="1:7" x14ac:dyDescent="0.25">
      <c r="A302" s="1484" t="s">
        <v>452</v>
      </c>
      <c r="B302" s="1480" t="s">
        <v>453</v>
      </c>
      <c r="C302" s="1443">
        <v>0</v>
      </c>
      <c r="D302" s="1325">
        <v>9790</v>
      </c>
      <c r="E302" s="1398">
        <v>0</v>
      </c>
      <c r="F302" s="1310"/>
      <c r="G302" s="1303"/>
    </row>
    <row r="303" spans="1:7" x14ac:dyDescent="0.25">
      <c r="A303" s="1485"/>
      <c r="B303" s="2507" t="s">
        <v>454</v>
      </c>
      <c r="C303" s="2508"/>
      <c r="D303" s="1414"/>
      <c r="E303" s="1425">
        <v>0</v>
      </c>
      <c r="F303" s="1310"/>
      <c r="G303" s="1303"/>
    </row>
    <row r="304" spans="1:7" x14ac:dyDescent="0.25">
      <c r="A304" s="1310"/>
      <c r="B304" s="1310"/>
      <c r="C304" s="1310"/>
      <c r="D304" s="1310"/>
      <c r="E304" s="1310"/>
      <c r="F304" s="1407"/>
      <c r="G304" s="1409"/>
    </row>
    <row r="305" spans="1:7" x14ac:dyDescent="0.25">
      <c r="A305" s="1310"/>
      <c r="B305" s="1310"/>
      <c r="C305" s="1310"/>
      <c r="D305" s="1310"/>
      <c r="E305" s="1310"/>
      <c r="F305" s="1407"/>
      <c r="G305" s="1409"/>
    </row>
    <row r="306" spans="1:7" x14ac:dyDescent="0.25">
      <c r="A306" s="2499" t="s">
        <v>455</v>
      </c>
      <c r="B306" s="2500"/>
      <c r="C306" s="2500"/>
      <c r="D306" s="2500"/>
      <c r="E306" s="2501"/>
      <c r="F306" s="1407"/>
      <c r="G306" s="1409"/>
    </row>
    <row r="307" spans="1:7" x14ac:dyDescent="0.25">
      <c r="A307" s="1355"/>
      <c r="B307" s="2504" t="s">
        <v>456</v>
      </c>
      <c r="C307" s="2505"/>
      <c r="D307" s="2506"/>
      <c r="E307" s="1426">
        <v>0</v>
      </c>
      <c r="F307" s="1310"/>
      <c r="G307" s="1303"/>
    </row>
    <row r="308" spans="1:7" x14ac:dyDescent="0.25">
      <c r="A308" s="1310"/>
      <c r="B308" s="1310"/>
      <c r="C308" s="1310"/>
      <c r="D308" s="1310"/>
      <c r="E308" s="1310"/>
      <c r="F308" s="1407"/>
      <c r="G308" s="1409"/>
    </row>
    <row r="309" spans="1:7" x14ac:dyDescent="0.25">
      <c r="A309" s="1310"/>
      <c r="B309" s="1310"/>
      <c r="C309" s="1310"/>
      <c r="D309" s="1310"/>
      <c r="E309" s="1310"/>
      <c r="F309" s="1407"/>
      <c r="G309" s="1409"/>
    </row>
    <row r="310" spans="1:7" x14ac:dyDescent="0.25">
      <c r="A310" s="2499" t="s">
        <v>457</v>
      </c>
      <c r="B310" s="2500"/>
      <c r="C310" s="2500"/>
      <c r="D310" s="2500"/>
      <c r="E310" s="2501"/>
      <c r="F310" s="1407"/>
      <c r="G310" s="1409"/>
    </row>
    <row r="311" spans="1:7" ht="51" x14ac:dyDescent="0.25">
      <c r="A311" s="2484" t="s">
        <v>458</v>
      </c>
      <c r="B311" s="2485"/>
      <c r="C311" s="2485"/>
      <c r="D311" s="2486"/>
      <c r="E311" s="1312" t="s">
        <v>18</v>
      </c>
      <c r="F311" s="1407"/>
      <c r="G311" s="1409"/>
    </row>
    <row r="312" spans="1:7" x14ac:dyDescent="0.25">
      <c r="A312" s="1355"/>
      <c r="B312" s="2504" t="s">
        <v>459</v>
      </c>
      <c r="C312" s="2505"/>
      <c r="D312" s="2506"/>
      <c r="E312" s="1426">
        <v>0</v>
      </c>
      <c r="F312" s="1407"/>
      <c r="G312" s="1409"/>
    </row>
    <row r="313" spans="1:7" x14ac:dyDescent="0.25">
      <c r="A313" s="1310"/>
      <c r="B313" s="1310"/>
      <c r="C313" s="1310"/>
      <c r="D313" s="1310"/>
      <c r="E313" s="1310"/>
      <c r="F313" s="1307"/>
      <c r="G313" s="1303"/>
    </row>
    <row r="314" spans="1:7" x14ac:dyDescent="0.25">
      <c r="A314" s="1310"/>
      <c r="B314" s="1310"/>
      <c r="C314" s="1310"/>
      <c r="D314" s="1310"/>
      <c r="E314" s="1310"/>
      <c r="F314" s="1307"/>
      <c r="G314" s="1303"/>
    </row>
    <row r="315" spans="1:7" x14ac:dyDescent="0.25">
      <c r="A315" s="2499" t="s">
        <v>460</v>
      </c>
      <c r="B315" s="2500"/>
      <c r="C315" s="2501"/>
      <c r="D315" s="1310"/>
      <c r="E315" s="1310"/>
      <c r="F315" s="1307"/>
      <c r="G315" s="1303"/>
    </row>
    <row r="316" spans="1:7" x14ac:dyDescent="0.25">
      <c r="A316" s="2484" t="s">
        <v>461</v>
      </c>
      <c r="B316" s="2485"/>
      <c r="C316" s="2486"/>
      <c r="D316" s="1310"/>
      <c r="E316" s="1310"/>
      <c r="F316" s="1307"/>
      <c r="G316" s="1303"/>
    </row>
    <row r="317" spans="1:7" ht="38.25" x14ac:dyDescent="0.25">
      <c r="A317" s="2499" t="s">
        <v>462</v>
      </c>
      <c r="B317" s="2500"/>
      <c r="C317" s="1312" t="s">
        <v>463</v>
      </c>
      <c r="D317" s="1310"/>
      <c r="E317" s="1310"/>
      <c r="F317" s="1310"/>
      <c r="G317" s="1303"/>
    </row>
    <row r="318" spans="1:7" x14ac:dyDescent="0.25">
      <c r="A318" s="1427" t="s">
        <v>464</v>
      </c>
      <c r="B318" s="1445"/>
      <c r="C318" s="1451"/>
      <c r="D318" s="1310"/>
      <c r="E318" s="1310"/>
      <c r="F318" s="1310"/>
      <c r="G318" s="1303"/>
    </row>
    <row r="319" spans="1:7" x14ac:dyDescent="0.25">
      <c r="A319" s="1428" t="s">
        <v>465</v>
      </c>
      <c r="B319" s="1446"/>
      <c r="C319" s="1452"/>
      <c r="D319" s="1310"/>
      <c r="E319" s="1310"/>
      <c r="F319" s="1310"/>
      <c r="G319" s="1303"/>
    </row>
    <row r="320" spans="1:7" x14ac:dyDescent="0.25">
      <c r="A320" s="1428" t="s">
        <v>466</v>
      </c>
      <c r="B320" s="1446"/>
      <c r="C320" s="1452"/>
      <c r="D320" s="1310"/>
      <c r="E320" s="1310"/>
      <c r="F320" s="1310"/>
      <c r="G320" s="1303"/>
    </row>
    <row r="321" spans="1:6" x14ac:dyDescent="0.25">
      <c r="A321" s="1429" t="s">
        <v>467</v>
      </c>
      <c r="B321" s="1446"/>
      <c r="C321" s="1452"/>
      <c r="D321" s="1310"/>
      <c r="E321" s="1310"/>
      <c r="F321" s="1310"/>
    </row>
    <row r="322" spans="1:6" x14ac:dyDescent="0.25">
      <c r="A322" s="1430" t="s">
        <v>468</v>
      </c>
      <c r="B322" s="1447"/>
      <c r="C322" s="1453">
        <v>0</v>
      </c>
      <c r="D322" s="1310"/>
      <c r="E322" s="1310"/>
      <c r="F322" s="1310"/>
    </row>
    <row r="323" spans="1:6" x14ac:dyDescent="0.25">
      <c r="A323" s="1431" t="s">
        <v>469</v>
      </c>
      <c r="B323" s="1448"/>
      <c r="C323" s="1451"/>
      <c r="D323" s="1310"/>
      <c r="E323" s="1310"/>
      <c r="F323" s="1310"/>
    </row>
    <row r="324" spans="1:6" x14ac:dyDescent="0.25">
      <c r="A324" s="1432" t="s">
        <v>470</v>
      </c>
      <c r="B324" s="1449"/>
      <c r="C324" s="1452"/>
      <c r="D324" s="1310"/>
      <c r="E324" s="1310"/>
      <c r="F324" s="1310"/>
    </row>
    <row r="325" spans="1:6" x14ac:dyDescent="0.25">
      <c r="A325" s="1428" t="s">
        <v>471</v>
      </c>
      <c r="B325" s="1449"/>
      <c r="C325" s="1452"/>
      <c r="D325" s="1310"/>
      <c r="E325" s="1310"/>
      <c r="F325" s="1310"/>
    </row>
    <row r="326" spans="1:6" x14ac:dyDescent="0.25">
      <c r="A326" s="1428" t="s">
        <v>472</v>
      </c>
      <c r="B326" s="1449"/>
      <c r="C326" s="1452"/>
      <c r="D326" s="1310"/>
      <c r="E326" s="1310"/>
      <c r="F326" s="1310"/>
    </row>
    <row r="327" spans="1:6" x14ac:dyDescent="0.25">
      <c r="A327" s="1432" t="s">
        <v>473</v>
      </c>
      <c r="B327" s="1449"/>
      <c r="C327" s="1452"/>
      <c r="D327" s="1310"/>
      <c r="E327" s="1310"/>
      <c r="F327" s="1310"/>
    </row>
    <row r="328" spans="1:6" x14ac:dyDescent="0.25">
      <c r="A328" s="1432" t="s">
        <v>474</v>
      </c>
      <c r="B328" s="1449"/>
      <c r="C328" s="1452"/>
      <c r="D328" s="1310"/>
      <c r="E328" s="1310"/>
      <c r="F328" s="1310"/>
    </row>
    <row r="329" spans="1:6" x14ac:dyDescent="0.25">
      <c r="A329" s="1433" t="s">
        <v>475</v>
      </c>
      <c r="B329" s="1450"/>
      <c r="C329" s="1454"/>
      <c r="D329" s="1310"/>
      <c r="E329" s="1310"/>
      <c r="F329" s="1310"/>
    </row>
    <row r="330" spans="1:6" x14ac:dyDescent="0.25">
      <c r="A330" s="1327"/>
      <c r="B330" s="1444" t="s">
        <v>476</v>
      </c>
      <c r="C330" s="1402">
        <v>0</v>
      </c>
      <c r="D330" s="1310"/>
      <c r="E330" s="1310"/>
      <c r="F330" s="1310"/>
    </row>
    <row r="331" spans="1:6" x14ac:dyDescent="0.25">
      <c r="A331" s="1310"/>
      <c r="B331" s="1310"/>
      <c r="C331" s="1310"/>
      <c r="D331" s="1310"/>
      <c r="E331" s="1310"/>
      <c r="F331" s="1307"/>
    </row>
    <row r="332" spans="1:6" x14ac:dyDescent="0.25">
      <c r="A332" s="1310"/>
      <c r="B332" s="1310"/>
      <c r="C332" s="1310"/>
      <c r="D332" s="1310"/>
      <c r="E332" s="1310"/>
      <c r="F332" s="1307"/>
    </row>
    <row r="333" spans="1:6" x14ac:dyDescent="0.25">
      <c r="A333" s="1310"/>
      <c r="B333" s="1310"/>
      <c r="C333" s="1310"/>
      <c r="D333" s="1310"/>
      <c r="E333" s="1310"/>
      <c r="F333" s="1307"/>
    </row>
    <row r="334" spans="1:6" x14ac:dyDescent="0.25">
      <c r="A334" s="1410"/>
      <c r="B334" s="1410"/>
      <c r="C334" s="1410"/>
      <c r="D334" s="1410"/>
      <c r="E334" s="1410"/>
      <c r="F334" s="1423"/>
    </row>
    <row r="335" spans="1:6" x14ac:dyDescent="0.25">
      <c r="A335" s="1410"/>
      <c r="B335" s="1410"/>
      <c r="C335" s="1410"/>
      <c r="D335" s="1410"/>
      <c r="E335" s="2510">
        <v>0</v>
      </c>
      <c r="F335" s="2510"/>
    </row>
    <row r="336" spans="1:6" x14ac:dyDescent="0.25">
      <c r="A336" s="1410"/>
      <c r="B336" s="1410"/>
      <c r="C336" s="1410"/>
      <c r="D336" s="1412"/>
      <c r="E336" s="2509" t="s">
        <v>478</v>
      </c>
      <c r="F336" s="2509"/>
    </row>
    <row r="337" spans="1:6" x14ac:dyDescent="0.25">
      <c r="A337" s="1410"/>
      <c r="B337" s="1410"/>
      <c r="C337" s="1410"/>
      <c r="D337" s="1410"/>
      <c r="E337" s="1434"/>
      <c r="F337" s="1435"/>
    </row>
    <row r="338" spans="1:6" x14ac:dyDescent="0.25">
      <c r="A338" s="1410"/>
      <c r="B338" s="1410"/>
      <c r="C338" s="1410"/>
      <c r="D338" s="1410"/>
      <c r="E338" s="1435"/>
      <c r="F338" s="1435"/>
    </row>
    <row r="339" spans="1:6" x14ac:dyDescent="0.25">
      <c r="A339" s="1410"/>
      <c r="B339" s="1410"/>
      <c r="C339" s="1410"/>
      <c r="D339" s="1410"/>
      <c r="E339" s="1435"/>
      <c r="F339" s="1435"/>
    </row>
    <row r="340" spans="1:6" x14ac:dyDescent="0.25">
      <c r="A340" s="1410"/>
      <c r="B340" s="1410"/>
      <c r="C340" s="1410"/>
      <c r="D340" s="1410"/>
      <c r="E340" s="1435"/>
      <c r="F340" s="1435"/>
    </row>
    <row r="341" spans="1:6" x14ac:dyDescent="0.25">
      <c r="A341" s="1410"/>
      <c r="B341" s="1410"/>
      <c r="C341" s="1410"/>
      <c r="D341" s="1410"/>
      <c r="E341" s="1435"/>
      <c r="F341" s="1435"/>
    </row>
    <row r="342" spans="1:6" x14ac:dyDescent="0.25">
      <c r="A342" s="1410"/>
      <c r="B342" s="1410"/>
      <c r="C342" s="1410"/>
      <c r="D342" s="1410"/>
      <c r="E342" s="1435"/>
      <c r="F342" s="1435"/>
    </row>
    <row r="343" spans="1:6" x14ac:dyDescent="0.25">
      <c r="A343" s="1410"/>
      <c r="B343" s="1410"/>
      <c r="C343" s="1410"/>
      <c r="D343" s="1410"/>
      <c r="E343" s="1435"/>
      <c r="F343" s="1435"/>
    </row>
    <row r="344" spans="1:6" x14ac:dyDescent="0.25">
      <c r="A344" s="1410"/>
      <c r="B344" s="1410"/>
      <c r="C344" s="1410"/>
      <c r="D344" s="1410"/>
      <c r="E344" s="2510">
        <v>0</v>
      </c>
      <c r="F344" s="2510"/>
    </row>
    <row r="345" spans="1:6" x14ac:dyDescent="0.25">
      <c r="A345" s="1410"/>
      <c r="B345" s="1410"/>
      <c r="C345" s="1410"/>
      <c r="D345" s="1423"/>
      <c r="E345" s="2509" t="s">
        <v>480</v>
      </c>
      <c r="F345" s="2509"/>
    </row>
    <row r="346" spans="1:6" x14ac:dyDescent="0.25">
      <c r="A346" s="1410"/>
      <c r="B346" s="1410"/>
      <c r="C346" s="1410"/>
      <c r="D346" s="1436"/>
      <c r="E346" s="1410"/>
      <c r="F346" s="1423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1536" t="s">
        <v>0</v>
      </c>
      <c r="B1" s="1537"/>
      <c r="C1" s="2475" t="s">
        <v>1</v>
      </c>
      <c r="D1" s="2476"/>
      <c r="E1" s="2477"/>
      <c r="F1" s="1538"/>
      <c r="G1" s="1535"/>
    </row>
    <row r="2" spans="1:7" x14ac:dyDescent="0.25">
      <c r="A2" s="1536" t="s">
        <v>481</v>
      </c>
      <c r="B2" s="1537"/>
      <c r="C2" s="2478"/>
      <c r="D2" s="2479"/>
      <c r="E2" s="2480"/>
      <c r="F2" s="1539"/>
      <c r="G2" s="1540"/>
    </row>
    <row r="3" spans="1:7" x14ac:dyDescent="0.25">
      <c r="A3" s="1536" t="s">
        <v>482</v>
      </c>
      <c r="B3" s="1537"/>
      <c r="C3" s="2475" t="s">
        <v>4</v>
      </c>
      <c r="D3" s="2476"/>
      <c r="E3" s="2477"/>
      <c r="F3" s="1539"/>
      <c r="G3" s="1541"/>
    </row>
    <row r="4" spans="1:7" x14ac:dyDescent="0.25">
      <c r="A4" s="1536" t="s">
        <v>483</v>
      </c>
      <c r="B4" s="1537"/>
      <c r="C4" s="2478" t="s">
        <v>484</v>
      </c>
      <c r="D4" s="2479"/>
      <c r="E4" s="2480"/>
      <c r="F4" s="1539"/>
      <c r="G4" s="1541"/>
    </row>
    <row r="5" spans="1:7" x14ac:dyDescent="0.25">
      <c r="A5" s="1536" t="s">
        <v>7</v>
      </c>
      <c r="B5" s="1537"/>
      <c r="C5" s="2475" t="s">
        <v>8</v>
      </c>
      <c r="D5" s="2476"/>
      <c r="E5" s="2477"/>
      <c r="F5" s="1539"/>
      <c r="G5" s="1541"/>
    </row>
    <row r="6" spans="1:7" x14ac:dyDescent="0.25">
      <c r="A6" s="1542"/>
      <c r="B6" s="1542"/>
      <c r="C6" s="2478">
        <v>2013</v>
      </c>
      <c r="D6" s="2479"/>
      <c r="E6" s="2480"/>
      <c r="F6" s="1539"/>
      <c r="G6" s="1541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1539"/>
      <c r="G7" s="1541"/>
    </row>
    <row r="8" spans="1:7" ht="15.75" x14ac:dyDescent="0.25">
      <c r="A8" s="1542"/>
      <c r="B8" s="1766" t="s">
        <v>11</v>
      </c>
      <c r="C8" s="2478" t="s">
        <v>484</v>
      </c>
      <c r="D8" s="2479"/>
      <c r="E8" s="2480"/>
      <c r="F8" s="1539"/>
      <c r="G8" s="1541"/>
    </row>
    <row r="9" spans="1:7" x14ac:dyDescent="0.25">
      <c r="A9" s="1542"/>
      <c r="B9" s="1542"/>
      <c r="C9" s="1542"/>
      <c r="D9" s="1542"/>
      <c r="E9" s="1542"/>
      <c r="F9" s="1539"/>
      <c r="G9" s="1541"/>
    </row>
    <row r="10" spans="1:7" x14ac:dyDescent="0.25">
      <c r="A10" s="1542"/>
      <c r="B10" s="1542"/>
      <c r="C10" s="1542"/>
      <c r="D10" s="1542"/>
      <c r="E10" s="1542"/>
      <c r="F10" s="1539"/>
      <c r="G10" s="1543"/>
    </row>
    <row r="11" spans="1:7" x14ac:dyDescent="0.25">
      <c r="A11" s="2481" t="s">
        <v>13</v>
      </c>
      <c r="B11" s="2482"/>
      <c r="C11" s="2482"/>
      <c r="D11" s="2482"/>
      <c r="E11" s="2483"/>
      <c r="F11" s="1539"/>
      <c r="G11" s="1535"/>
    </row>
    <row r="12" spans="1:7" ht="76.5" x14ac:dyDescent="0.25">
      <c r="A12" s="1544" t="s">
        <v>14</v>
      </c>
      <c r="B12" s="1544" t="s">
        <v>15</v>
      </c>
      <c r="C12" s="1545" t="s">
        <v>16</v>
      </c>
      <c r="D12" s="1590" t="s">
        <v>17</v>
      </c>
      <c r="E12" s="1546" t="s">
        <v>18</v>
      </c>
      <c r="F12" s="1542"/>
      <c r="G12" s="1535"/>
    </row>
    <row r="13" spans="1:7" x14ac:dyDescent="0.25">
      <c r="A13" s="2484" t="s">
        <v>19</v>
      </c>
      <c r="B13" s="2485"/>
      <c r="C13" s="2485"/>
      <c r="D13" s="2485"/>
      <c r="E13" s="2486"/>
      <c r="F13" s="1542"/>
      <c r="G13" s="1535"/>
    </row>
    <row r="14" spans="1:7" x14ac:dyDescent="0.25">
      <c r="A14" s="1714" t="s">
        <v>20</v>
      </c>
      <c r="B14" s="1723" t="s">
        <v>21</v>
      </c>
      <c r="C14" s="1660">
        <v>0</v>
      </c>
      <c r="D14" s="1547">
        <v>3940</v>
      </c>
      <c r="E14" s="1548">
        <v>0</v>
      </c>
      <c r="F14" s="1542"/>
      <c r="G14" s="1535"/>
    </row>
    <row r="15" spans="1:7" x14ac:dyDescent="0.25">
      <c r="A15" s="1715" t="s">
        <v>22</v>
      </c>
      <c r="B15" s="1711" t="s">
        <v>23</v>
      </c>
      <c r="C15" s="1660">
        <v>0</v>
      </c>
      <c r="D15" s="1550">
        <v>4950</v>
      </c>
      <c r="E15" s="1551">
        <v>0</v>
      </c>
      <c r="F15" s="1542"/>
      <c r="G15" s="1535"/>
    </row>
    <row r="16" spans="1:7" x14ac:dyDescent="0.25">
      <c r="A16" s="1715" t="s">
        <v>24</v>
      </c>
      <c r="B16" s="1711" t="s">
        <v>25</v>
      </c>
      <c r="C16" s="1660">
        <v>0</v>
      </c>
      <c r="D16" s="1550">
        <v>10610</v>
      </c>
      <c r="E16" s="1551">
        <v>0</v>
      </c>
      <c r="F16" s="1542"/>
      <c r="G16" s="1535"/>
    </row>
    <row r="17" spans="1:6" x14ac:dyDescent="0.25">
      <c r="A17" s="1715" t="s">
        <v>26</v>
      </c>
      <c r="B17" s="1711" t="s">
        <v>27</v>
      </c>
      <c r="C17" s="1660">
        <v>0</v>
      </c>
      <c r="D17" s="1550">
        <v>6340</v>
      </c>
      <c r="E17" s="1551">
        <v>0</v>
      </c>
      <c r="F17" s="1542"/>
    </row>
    <row r="18" spans="1:6" x14ac:dyDescent="0.25">
      <c r="A18" s="1715" t="s">
        <v>28</v>
      </c>
      <c r="B18" s="1711" t="s">
        <v>29</v>
      </c>
      <c r="C18" s="1660">
        <v>0</v>
      </c>
      <c r="D18" s="1550">
        <v>6960</v>
      </c>
      <c r="E18" s="1551">
        <v>0</v>
      </c>
      <c r="F18" s="1542"/>
    </row>
    <row r="19" spans="1:6" ht="178.5" x14ac:dyDescent="0.25">
      <c r="A19" s="1715" t="s">
        <v>30</v>
      </c>
      <c r="B19" s="1765" t="s">
        <v>31</v>
      </c>
      <c r="C19" s="1660">
        <v>0</v>
      </c>
      <c r="D19" s="1550">
        <v>5360</v>
      </c>
      <c r="E19" s="1551">
        <v>0</v>
      </c>
      <c r="F19" s="1542"/>
    </row>
    <row r="20" spans="1:6" ht="216.75" x14ac:dyDescent="0.25">
      <c r="A20" s="1715" t="s">
        <v>32</v>
      </c>
      <c r="B20" s="1765" t="s">
        <v>33</v>
      </c>
      <c r="C20" s="1660">
        <v>0</v>
      </c>
      <c r="D20" s="1550">
        <v>6430</v>
      </c>
      <c r="E20" s="1551">
        <v>0</v>
      </c>
      <c r="F20" s="1542"/>
    </row>
    <row r="21" spans="1:6" ht="165.75" x14ac:dyDescent="0.25">
      <c r="A21" s="1715" t="s">
        <v>34</v>
      </c>
      <c r="B21" s="1765" t="s">
        <v>35</v>
      </c>
      <c r="C21" s="1660">
        <v>0</v>
      </c>
      <c r="D21" s="1550">
        <v>7980</v>
      </c>
      <c r="E21" s="1551">
        <v>0</v>
      </c>
      <c r="F21" s="1542"/>
    </row>
    <row r="22" spans="1:6" ht="191.25" x14ac:dyDescent="0.25">
      <c r="A22" s="1715" t="s">
        <v>36</v>
      </c>
      <c r="B22" s="1765" t="s">
        <v>37</v>
      </c>
      <c r="C22" s="1660">
        <v>0</v>
      </c>
      <c r="D22" s="1550">
        <v>5360</v>
      </c>
      <c r="E22" s="1551">
        <v>0</v>
      </c>
      <c r="F22" s="1542"/>
    </row>
    <row r="23" spans="1:6" ht="242.25" x14ac:dyDescent="0.25">
      <c r="A23" s="1715" t="s">
        <v>38</v>
      </c>
      <c r="B23" s="1765" t="s">
        <v>39</v>
      </c>
      <c r="C23" s="1660">
        <v>0</v>
      </c>
      <c r="D23" s="1550">
        <v>6430</v>
      </c>
      <c r="E23" s="1551">
        <v>0</v>
      </c>
      <c r="F23" s="1542"/>
    </row>
    <row r="24" spans="1:6" ht="178.5" x14ac:dyDescent="0.25">
      <c r="A24" s="1715" t="s">
        <v>40</v>
      </c>
      <c r="B24" s="1765" t="s">
        <v>41</v>
      </c>
      <c r="C24" s="1660">
        <v>0</v>
      </c>
      <c r="D24" s="1550">
        <v>7980</v>
      </c>
      <c r="E24" s="1551">
        <v>0</v>
      </c>
      <c r="F24" s="1542"/>
    </row>
    <row r="25" spans="1:6" x14ac:dyDescent="0.25">
      <c r="A25" s="1715" t="s">
        <v>42</v>
      </c>
      <c r="B25" s="1710" t="s">
        <v>43</v>
      </c>
      <c r="C25" s="1660">
        <v>0</v>
      </c>
      <c r="D25" s="1550">
        <v>6510</v>
      </c>
      <c r="E25" s="1551">
        <v>0</v>
      </c>
      <c r="F25" s="1542"/>
    </row>
    <row r="26" spans="1:6" x14ac:dyDescent="0.25">
      <c r="A26" s="1716" t="s">
        <v>44</v>
      </c>
      <c r="B26" s="1730" t="s">
        <v>45</v>
      </c>
      <c r="C26" s="1675">
        <v>0</v>
      </c>
      <c r="D26" s="1552">
        <v>26970</v>
      </c>
      <c r="E26" s="1553">
        <v>0</v>
      </c>
      <c r="F26" s="1542"/>
    </row>
    <row r="27" spans="1:6" x14ac:dyDescent="0.25">
      <c r="A27" s="2484" t="s">
        <v>46</v>
      </c>
      <c r="B27" s="2485"/>
      <c r="C27" s="2485"/>
      <c r="D27" s="2485"/>
      <c r="E27" s="2486"/>
      <c r="F27" s="1542"/>
    </row>
    <row r="28" spans="1:6" x14ac:dyDescent="0.25">
      <c r="A28" s="1714" t="s">
        <v>47</v>
      </c>
      <c r="B28" s="1723" t="s">
        <v>48</v>
      </c>
      <c r="C28" s="1663">
        <v>0</v>
      </c>
      <c r="D28" s="1547">
        <v>1050</v>
      </c>
      <c r="E28" s="1548">
        <v>0</v>
      </c>
      <c r="F28" s="1542"/>
    </row>
    <row r="29" spans="1:6" x14ac:dyDescent="0.25">
      <c r="A29" s="1715" t="s">
        <v>49</v>
      </c>
      <c r="B29" s="1729" t="s">
        <v>50</v>
      </c>
      <c r="C29" s="1660">
        <v>0</v>
      </c>
      <c r="D29" s="1550">
        <v>1790</v>
      </c>
      <c r="E29" s="1551">
        <v>0</v>
      </c>
      <c r="F29" s="1542"/>
    </row>
    <row r="30" spans="1:6" x14ac:dyDescent="0.25">
      <c r="A30" s="1715" t="s">
        <v>51</v>
      </c>
      <c r="B30" s="1711" t="s">
        <v>52</v>
      </c>
      <c r="C30" s="1660">
        <v>0</v>
      </c>
      <c r="D30" s="1550">
        <v>570</v>
      </c>
      <c r="E30" s="1551">
        <v>0</v>
      </c>
      <c r="F30" s="1542"/>
    </row>
    <row r="31" spans="1:6" x14ac:dyDescent="0.25">
      <c r="A31" s="1715" t="s">
        <v>53</v>
      </c>
      <c r="B31" s="1711" t="s">
        <v>54</v>
      </c>
      <c r="C31" s="1660">
        <v>0</v>
      </c>
      <c r="D31" s="1550">
        <v>1420</v>
      </c>
      <c r="E31" s="1551">
        <v>0</v>
      </c>
      <c r="F31" s="1542"/>
    </row>
    <row r="32" spans="1:6" x14ac:dyDescent="0.25">
      <c r="A32" s="1715" t="s">
        <v>55</v>
      </c>
      <c r="B32" s="1711" t="s">
        <v>56</v>
      </c>
      <c r="C32" s="1660">
        <v>0</v>
      </c>
      <c r="D32" s="1550">
        <v>1140</v>
      </c>
      <c r="E32" s="1551">
        <v>0</v>
      </c>
      <c r="F32" s="1542"/>
    </row>
    <row r="33" spans="1:6" x14ac:dyDescent="0.25">
      <c r="A33" s="1715" t="s">
        <v>57</v>
      </c>
      <c r="B33" s="1729" t="s">
        <v>58</v>
      </c>
      <c r="C33" s="1660">
        <v>0</v>
      </c>
      <c r="D33" s="1550">
        <v>1050</v>
      </c>
      <c r="E33" s="1551">
        <v>0</v>
      </c>
      <c r="F33" s="1542"/>
    </row>
    <row r="34" spans="1:6" x14ac:dyDescent="0.25">
      <c r="A34" s="1715" t="s">
        <v>59</v>
      </c>
      <c r="B34" s="1711" t="s">
        <v>60</v>
      </c>
      <c r="C34" s="1660">
        <v>0</v>
      </c>
      <c r="D34" s="1550">
        <v>2550</v>
      </c>
      <c r="E34" s="1551">
        <v>0</v>
      </c>
      <c r="F34" s="1542"/>
    </row>
    <row r="35" spans="1:6" x14ac:dyDescent="0.25">
      <c r="A35" s="1715" t="s">
        <v>61</v>
      </c>
      <c r="B35" s="1729" t="s">
        <v>62</v>
      </c>
      <c r="C35" s="1660">
        <v>0</v>
      </c>
      <c r="D35" s="1550">
        <v>2550</v>
      </c>
      <c r="E35" s="1551">
        <v>0</v>
      </c>
      <c r="F35" s="1542"/>
    </row>
    <row r="36" spans="1:6" x14ac:dyDescent="0.25">
      <c r="A36" s="1715" t="s">
        <v>63</v>
      </c>
      <c r="B36" s="1729" t="s">
        <v>64</v>
      </c>
      <c r="C36" s="1660">
        <v>0</v>
      </c>
      <c r="D36" s="1550">
        <v>10160</v>
      </c>
      <c r="E36" s="1551">
        <v>0</v>
      </c>
      <c r="F36" s="1542"/>
    </row>
    <row r="37" spans="1:6" x14ac:dyDescent="0.25">
      <c r="A37" s="1716" t="s">
        <v>65</v>
      </c>
      <c r="B37" s="1764" t="s">
        <v>66</v>
      </c>
      <c r="C37" s="1675">
        <v>0</v>
      </c>
      <c r="D37" s="1552">
        <v>11890</v>
      </c>
      <c r="E37" s="1553">
        <v>0</v>
      </c>
      <c r="F37" s="1542"/>
    </row>
    <row r="38" spans="1:6" x14ac:dyDescent="0.25">
      <c r="A38" s="2489" t="s">
        <v>67</v>
      </c>
      <c r="B38" s="2490"/>
      <c r="C38" s="2490"/>
      <c r="D38" s="2490"/>
      <c r="E38" s="2491"/>
      <c r="F38" s="1542"/>
    </row>
    <row r="39" spans="1:6" x14ac:dyDescent="0.25">
      <c r="A39" s="1714" t="s">
        <v>68</v>
      </c>
      <c r="B39" s="1709" t="s">
        <v>69</v>
      </c>
      <c r="C39" s="1663">
        <v>0</v>
      </c>
      <c r="D39" s="1555">
        <v>2962.6959999999999</v>
      </c>
      <c r="E39" s="1556">
        <v>0</v>
      </c>
      <c r="F39" s="1542"/>
    </row>
    <row r="40" spans="1:6" x14ac:dyDescent="0.25">
      <c r="A40" s="1716" t="s">
        <v>70</v>
      </c>
      <c r="B40" s="1724" t="s">
        <v>71</v>
      </c>
      <c r="C40" s="1675">
        <v>0</v>
      </c>
      <c r="D40" s="1557">
        <v>6955.4480000000003</v>
      </c>
      <c r="E40" s="1558">
        <v>0</v>
      </c>
      <c r="F40" s="1542"/>
    </row>
    <row r="41" spans="1:6" x14ac:dyDescent="0.25">
      <c r="A41" s="2489" t="s">
        <v>72</v>
      </c>
      <c r="B41" s="2490"/>
      <c r="C41" s="2490"/>
      <c r="D41" s="2490"/>
      <c r="E41" s="2491"/>
      <c r="F41" s="1542"/>
    </row>
    <row r="42" spans="1:6" x14ac:dyDescent="0.25">
      <c r="A42" s="1714" t="s">
        <v>73</v>
      </c>
      <c r="B42" s="1731" t="s">
        <v>74</v>
      </c>
      <c r="C42" s="1663">
        <v>0</v>
      </c>
      <c r="D42" s="1555">
        <v>3430</v>
      </c>
      <c r="E42" s="1556">
        <v>0</v>
      </c>
      <c r="F42" s="1542"/>
    </row>
    <row r="43" spans="1:6" x14ac:dyDescent="0.25">
      <c r="A43" s="1715" t="s">
        <v>75</v>
      </c>
      <c r="B43" s="1711" t="s">
        <v>76</v>
      </c>
      <c r="C43" s="1660">
        <v>0</v>
      </c>
      <c r="D43" s="1550">
        <v>1890</v>
      </c>
      <c r="E43" s="1551">
        <v>0</v>
      </c>
      <c r="F43" s="1542"/>
    </row>
    <row r="44" spans="1:6" x14ac:dyDescent="0.25">
      <c r="A44" s="1715" t="s">
        <v>77</v>
      </c>
      <c r="B44" s="1711" t="s">
        <v>78</v>
      </c>
      <c r="C44" s="1660">
        <v>0</v>
      </c>
      <c r="D44" s="1550">
        <v>1890</v>
      </c>
      <c r="E44" s="1551">
        <v>0</v>
      </c>
      <c r="F44" s="1542"/>
    </row>
    <row r="45" spans="1:6" x14ac:dyDescent="0.25">
      <c r="A45" s="1716" t="s">
        <v>79</v>
      </c>
      <c r="B45" s="1712" t="s">
        <v>80</v>
      </c>
      <c r="C45" s="1675">
        <v>0</v>
      </c>
      <c r="D45" s="1557">
        <v>570</v>
      </c>
      <c r="E45" s="1558">
        <v>0</v>
      </c>
      <c r="F45" s="1542"/>
    </row>
    <row r="46" spans="1:6" x14ac:dyDescent="0.25">
      <c r="A46" s="2489" t="s">
        <v>81</v>
      </c>
      <c r="B46" s="2490"/>
      <c r="C46" s="2490"/>
      <c r="D46" s="2490"/>
      <c r="E46" s="2491"/>
      <c r="F46" s="1542"/>
    </row>
    <row r="47" spans="1:6" x14ac:dyDescent="0.25">
      <c r="A47" s="1714" t="s">
        <v>82</v>
      </c>
      <c r="B47" s="1731" t="s">
        <v>83</v>
      </c>
      <c r="C47" s="1663">
        <v>0</v>
      </c>
      <c r="D47" s="1555">
        <v>1630</v>
      </c>
      <c r="E47" s="1556">
        <v>0</v>
      </c>
      <c r="F47" s="1542"/>
    </row>
    <row r="48" spans="1:6" x14ac:dyDescent="0.25">
      <c r="A48" s="1715" t="s">
        <v>84</v>
      </c>
      <c r="B48" s="1711" t="s">
        <v>85</v>
      </c>
      <c r="C48" s="1660">
        <v>0</v>
      </c>
      <c r="D48" s="1550">
        <v>1630</v>
      </c>
      <c r="E48" s="1551">
        <v>0</v>
      </c>
      <c r="F48" s="1542"/>
    </row>
    <row r="49" spans="1:7" x14ac:dyDescent="0.25">
      <c r="A49" s="1716" t="s">
        <v>86</v>
      </c>
      <c r="B49" s="1712" t="s">
        <v>87</v>
      </c>
      <c r="C49" s="1675">
        <v>0</v>
      </c>
      <c r="D49" s="1557">
        <v>940</v>
      </c>
      <c r="E49" s="1558">
        <v>0</v>
      </c>
      <c r="F49" s="1542"/>
      <c r="G49" s="1535"/>
    </row>
    <row r="50" spans="1:7" x14ac:dyDescent="0.25">
      <c r="A50" s="1559"/>
      <c r="B50" s="1691" t="s">
        <v>88</v>
      </c>
      <c r="C50" s="1559">
        <v>0</v>
      </c>
      <c r="D50" s="1560"/>
      <c r="E50" s="1561">
        <v>0</v>
      </c>
      <c r="F50" s="1542"/>
      <c r="G50" s="1535"/>
    </row>
    <row r="51" spans="1:7" x14ac:dyDescent="0.25">
      <c r="A51" s="1562"/>
      <c r="B51" s="1562"/>
      <c r="C51" s="1562"/>
      <c r="D51" s="1563"/>
      <c r="E51" s="1564"/>
      <c r="F51" s="1542"/>
      <c r="G51" s="1535"/>
    </row>
    <row r="52" spans="1:7" x14ac:dyDescent="0.25">
      <c r="A52" s="1542"/>
      <c r="B52" s="1542"/>
      <c r="C52" s="1542"/>
      <c r="D52" s="1542"/>
      <c r="E52" s="1542"/>
      <c r="F52" s="1565"/>
      <c r="G52" s="1566"/>
    </row>
    <row r="53" spans="1:7" x14ac:dyDescent="0.25">
      <c r="A53" s="2489" t="s">
        <v>89</v>
      </c>
      <c r="B53" s="2490"/>
      <c r="C53" s="2490"/>
      <c r="D53" s="2490"/>
      <c r="E53" s="2491"/>
      <c r="F53" s="1565"/>
      <c r="G53" s="1566"/>
    </row>
    <row r="54" spans="1:7" ht="76.5" x14ac:dyDescent="0.25">
      <c r="A54" s="1544" t="s">
        <v>14</v>
      </c>
      <c r="B54" s="1544" t="s">
        <v>90</v>
      </c>
      <c r="C54" s="1545" t="s">
        <v>16</v>
      </c>
      <c r="D54" s="1591"/>
      <c r="E54" s="1546" t="s">
        <v>18</v>
      </c>
      <c r="F54" s="1542"/>
      <c r="G54" s="1535"/>
    </row>
    <row r="55" spans="1:7" x14ac:dyDescent="0.25">
      <c r="A55" s="1672" t="s">
        <v>91</v>
      </c>
      <c r="B55" s="1754" t="s">
        <v>92</v>
      </c>
      <c r="C55" s="1596">
        <v>0</v>
      </c>
      <c r="D55" s="1568"/>
      <c r="E55" s="1569">
        <v>0</v>
      </c>
      <c r="F55" s="1542"/>
      <c r="G55" s="1535"/>
    </row>
    <row r="56" spans="1:7" x14ac:dyDescent="0.25">
      <c r="A56" s="1752" t="s">
        <v>93</v>
      </c>
      <c r="B56" s="1723" t="s">
        <v>94</v>
      </c>
      <c r="C56" s="1706">
        <v>0</v>
      </c>
      <c r="D56" s="1570"/>
      <c r="E56" s="1571">
        <v>0</v>
      </c>
      <c r="F56" s="1542"/>
      <c r="G56" s="1535"/>
    </row>
    <row r="57" spans="1:7" x14ac:dyDescent="0.25">
      <c r="A57" s="1715" t="s">
        <v>95</v>
      </c>
      <c r="B57" s="1710" t="s">
        <v>96</v>
      </c>
      <c r="C57" s="1660">
        <v>0</v>
      </c>
      <c r="D57" s="1573"/>
      <c r="E57" s="1574">
        <v>0</v>
      </c>
      <c r="F57" s="1542"/>
      <c r="G57" s="1535"/>
    </row>
    <row r="58" spans="1:7" x14ac:dyDescent="0.25">
      <c r="A58" s="1715" t="s">
        <v>97</v>
      </c>
      <c r="B58" s="1710" t="s">
        <v>98</v>
      </c>
      <c r="C58" s="1660">
        <v>0</v>
      </c>
      <c r="D58" s="1573"/>
      <c r="E58" s="1574">
        <v>0</v>
      </c>
      <c r="F58" s="1542"/>
      <c r="G58" s="1535"/>
    </row>
    <row r="59" spans="1:7" x14ac:dyDescent="0.25">
      <c r="A59" s="1715" t="s">
        <v>99</v>
      </c>
      <c r="B59" s="1710" t="s">
        <v>100</v>
      </c>
      <c r="C59" s="1660">
        <v>0</v>
      </c>
      <c r="D59" s="1573"/>
      <c r="E59" s="1574">
        <v>0</v>
      </c>
      <c r="F59" s="1542"/>
      <c r="G59" s="1535"/>
    </row>
    <row r="60" spans="1:7" x14ac:dyDescent="0.25">
      <c r="A60" s="1747" t="s">
        <v>101</v>
      </c>
      <c r="B60" s="1730" t="s">
        <v>102</v>
      </c>
      <c r="C60" s="1690">
        <v>0</v>
      </c>
      <c r="D60" s="1575"/>
      <c r="E60" s="1576">
        <v>0</v>
      </c>
      <c r="F60" s="1542"/>
      <c r="G60" s="1535"/>
    </row>
    <row r="61" spans="1:7" x14ac:dyDescent="0.25">
      <c r="A61" s="1714" t="s">
        <v>103</v>
      </c>
      <c r="B61" s="1755" t="s">
        <v>104</v>
      </c>
      <c r="C61" s="1692">
        <v>0</v>
      </c>
      <c r="D61" s="1577"/>
      <c r="E61" s="1578">
        <v>0</v>
      </c>
      <c r="F61" s="1542"/>
      <c r="G61" s="1535"/>
    </row>
    <row r="62" spans="1:7" x14ac:dyDescent="0.25">
      <c r="A62" s="1758"/>
      <c r="B62" s="1731" t="s">
        <v>105</v>
      </c>
      <c r="C62" s="1663">
        <v>0</v>
      </c>
      <c r="D62" s="1579"/>
      <c r="E62" s="1580">
        <v>0</v>
      </c>
      <c r="F62" s="1542"/>
      <c r="G62" s="1535"/>
    </row>
    <row r="63" spans="1:7" x14ac:dyDescent="0.25">
      <c r="A63" s="1758"/>
      <c r="B63" s="1710" t="s">
        <v>106</v>
      </c>
      <c r="C63" s="1660">
        <v>0</v>
      </c>
      <c r="D63" s="1573"/>
      <c r="E63" s="1574">
        <v>0</v>
      </c>
      <c r="F63" s="1542"/>
      <c r="G63" s="1535"/>
    </row>
    <row r="64" spans="1:7" x14ac:dyDescent="0.25">
      <c r="A64" s="1759"/>
      <c r="B64" s="1712" t="s">
        <v>107</v>
      </c>
      <c r="C64" s="1675">
        <v>0</v>
      </c>
      <c r="D64" s="1581"/>
      <c r="E64" s="1582">
        <v>0</v>
      </c>
      <c r="F64" s="1542"/>
      <c r="G64" s="1535"/>
    </row>
    <row r="65" spans="1:7" x14ac:dyDescent="0.25">
      <c r="A65" s="1752" t="s">
        <v>108</v>
      </c>
      <c r="B65" s="1751" t="s">
        <v>109</v>
      </c>
      <c r="C65" s="1706">
        <v>0</v>
      </c>
      <c r="D65" s="1570"/>
      <c r="E65" s="1571">
        <v>0</v>
      </c>
      <c r="F65" s="1542"/>
      <c r="G65" s="1535"/>
    </row>
    <row r="66" spans="1:7" x14ac:dyDescent="0.25">
      <c r="A66" s="1715" t="s">
        <v>110</v>
      </c>
      <c r="B66" s="1710" t="s">
        <v>111</v>
      </c>
      <c r="C66" s="1660">
        <v>0</v>
      </c>
      <c r="D66" s="1573"/>
      <c r="E66" s="1574">
        <v>0</v>
      </c>
      <c r="F66" s="1542"/>
      <c r="G66" s="1535"/>
    </row>
    <row r="67" spans="1:7" x14ac:dyDescent="0.25">
      <c r="A67" s="1747" t="s">
        <v>112</v>
      </c>
      <c r="B67" s="1730" t="s">
        <v>113</v>
      </c>
      <c r="C67" s="1690">
        <v>0</v>
      </c>
      <c r="D67" s="1575"/>
      <c r="E67" s="1576">
        <v>0</v>
      </c>
      <c r="F67" s="1542"/>
      <c r="G67" s="1535"/>
    </row>
    <row r="68" spans="1:7" x14ac:dyDescent="0.25">
      <c r="A68" s="1760" t="s">
        <v>114</v>
      </c>
      <c r="B68" s="1750" t="s">
        <v>115</v>
      </c>
      <c r="C68" s="1707">
        <v>0</v>
      </c>
      <c r="D68" s="1583"/>
      <c r="E68" s="1584">
        <v>0</v>
      </c>
      <c r="F68" s="1542"/>
      <c r="G68" s="1535"/>
    </row>
    <row r="69" spans="1:7" x14ac:dyDescent="0.25">
      <c r="A69" s="1715" t="s">
        <v>116</v>
      </c>
      <c r="B69" s="1710" t="s">
        <v>117</v>
      </c>
      <c r="C69" s="1660">
        <v>0</v>
      </c>
      <c r="D69" s="1573"/>
      <c r="E69" s="1574">
        <v>0</v>
      </c>
      <c r="F69" s="1542"/>
      <c r="G69" s="1535"/>
    </row>
    <row r="70" spans="1:7" x14ac:dyDescent="0.25">
      <c r="A70" s="1715" t="s">
        <v>118</v>
      </c>
      <c r="B70" s="1710" t="s">
        <v>119</v>
      </c>
      <c r="C70" s="1660">
        <v>0</v>
      </c>
      <c r="D70" s="1573"/>
      <c r="E70" s="1574">
        <v>0</v>
      </c>
      <c r="F70" s="1542"/>
      <c r="G70" s="1535"/>
    </row>
    <row r="71" spans="1:7" x14ac:dyDescent="0.25">
      <c r="A71" s="1715" t="s">
        <v>120</v>
      </c>
      <c r="B71" s="1710" t="s">
        <v>121</v>
      </c>
      <c r="C71" s="1660">
        <v>0</v>
      </c>
      <c r="D71" s="1573"/>
      <c r="E71" s="1574">
        <v>0</v>
      </c>
      <c r="F71" s="1542"/>
      <c r="G71" s="1535"/>
    </row>
    <row r="72" spans="1:7" x14ac:dyDescent="0.25">
      <c r="A72" s="1715" t="s">
        <v>122</v>
      </c>
      <c r="B72" s="1710" t="s">
        <v>123</v>
      </c>
      <c r="C72" s="1660">
        <v>0</v>
      </c>
      <c r="D72" s="1573"/>
      <c r="E72" s="1574">
        <v>0</v>
      </c>
      <c r="F72" s="1542"/>
      <c r="G72" s="1535"/>
    </row>
    <row r="73" spans="1:7" x14ac:dyDescent="0.25">
      <c r="A73" s="1761"/>
      <c r="B73" s="1710" t="s">
        <v>124</v>
      </c>
      <c r="C73" s="1660">
        <v>0</v>
      </c>
      <c r="D73" s="1573"/>
      <c r="E73" s="1574">
        <v>0</v>
      </c>
      <c r="F73" s="1542"/>
      <c r="G73" s="1535"/>
    </row>
    <row r="74" spans="1:7" x14ac:dyDescent="0.25">
      <c r="A74" s="1762" t="s">
        <v>125</v>
      </c>
      <c r="B74" s="1756" t="s">
        <v>126</v>
      </c>
      <c r="C74" s="1697">
        <v>0</v>
      </c>
      <c r="D74" s="1669"/>
      <c r="E74" s="1670">
        <v>0</v>
      </c>
      <c r="F74" s="1542"/>
      <c r="G74" s="1535"/>
    </row>
    <row r="75" spans="1:7" x14ac:dyDescent="0.25">
      <c r="A75" s="1763" t="s">
        <v>127</v>
      </c>
      <c r="B75" s="1757" t="s">
        <v>128</v>
      </c>
      <c r="C75" s="1708">
        <v>0</v>
      </c>
      <c r="D75" s="1585"/>
      <c r="E75" s="1586">
        <v>0</v>
      </c>
      <c r="F75" s="1542"/>
      <c r="G75" s="1535"/>
    </row>
    <row r="76" spans="1:7" x14ac:dyDescent="0.25">
      <c r="A76" s="1717"/>
      <c r="B76" s="1713" t="s">
        <v>129</v>
      </c>
      <c r="C76" s="1596">
        <v>0</v>
      </c>
      <c r="D76" s="1568"/>
      <c r="E76" s="1588">
        <v>0</v>
      </c>
      <c r="F76" s="1542"/>
      <c r="G76" s="1535"/>
    </row>
    <row r="77" spans="1:7" x14ac:dyDescent="0.25">
      <c r="A77" s="1542"/>
      <c r="B77" s="1542"/>
      <c r="C77" s="1542"/>
      <c r="D77" s="1542"/>
      <c r="E77" s="1542"/>
      <c r="F77" s="1565"/>
      <c r="G77" s="1566"/>
    </row>
    <row r="78" spans="1:7" x14ac:dyDescent="0.25">
      <c r="A78" s="1542"/>
      <c r="B78" s="1542"/>
      <c r="C78" s="1542"/>
      <c r="D78" s="1542"/>
      <c r="E78" s="1542"/>
      <c r="F78" s="1565"/>
      <c r="G78" s="1566"/>
    </row>
    <row r="79" spans="1:7" x14ac:dyDescent="0.25">
      <c r="A79" s="2481" t="s">
        <v>130</v>
      </c>
      <c r="B79" s="2482"/>
      <c r="C79" s="2482"/>
      <c r="D79" s="2482"/>
      <c r="E79" s="2483"/>
      <c r="F79" s="1565"/>
      <c r="G79" s="1566"/>
    </row>
    <row r="80" spans="1:7" ht="76.5" x14ac:dyDescent="0.25">
      <c r="A80" s="1544" t="s">
        <v>14</v>
      </c>
      <c r="B80" s="1671" t="s">
        <v>15</v>
      </c>
      <c r="C80" s="1589" t="s">
        <v>16</v>
      </c>
      <c r="D80" s="1591"/>
      <c r="E80" s="1592" t="s">
        <v>18</v>
      </c>
      <c r="F80" s="1565"/>
      <c r="G80" s="1566"/>
    </row>
    <row r="81" spans="1:6" x14ac:dyDescent="0.25">
      <c r="A81" s="1753" t="s">
        <v>131</v>
      </c>
      <c r="B81" s="1723" t="s">
        <v>132</v>
      </c>
      <c r="C81" s="1663">
        <v>0</v>
      </c>
      <c r="D81" s="1570"/>
      <c r="E81" s="1593">
        <v>0</v>
      </c>
      <c r="F81" s="1542"/>
    </row>
    <row r="82" spans="1:6" x14ac:dyDescent="0.25">
      <c r="A82" s="1737">
        <v>2001</v>
      </c>
      <c r="B82" s="1710" t="s">
        <v>133</v>
      </c>
      <c r="C82" s="1660">
        <v>0</v>
      </c>
      <c r="D82" s="1573"/>
      <c r="E82" s="1594">
        <v>0</v>
      </c>
      <c r="F82" s="1542"/>
    </row>
    <row r="83" spans="1:6" x14ac:dyDescent="0.25">
      <c r="A83" s="1747" t="s">
        <v>134</v>
      </c>
      <c r="B83" s="1730" t="s">
        <v>135</v>
      </c>
      <c r="C83" s="1690">
        <v>0</v>
      </c>
      <c r="D83" s="1575"/>
      <c r="E83" s="1595">
        <v>0</v>
      </c>
      <c r="F83" s="1542"/>
    </row>
    <row r="84" spans="1:6" x14ac:dyDescent="0.25">
      <c r="A84" s="1717"/>
      <c r="B84" s="1713" t="s">
        <v>136</v>
      </c>
      <c r="C84" s="1596">
        <v>0</v>
      </c>
      <c r="D84" s="1568"/>
      <c r="E84" s="1597">
        <v>0</v>
      </c>
      <c r="F84" s="1542"/>
    </row>
    <row r="85" spans="1:6" x14ac:dyDescent="0.25">
      <c r="A85" s="1542"/>
      <c r="B85" s="1542"/>
      <c r="C85" s="1542"/>
      <c r="D85" s="1542"/>
      <c r="E85" s="1542"/>
      <c r="F85" s="1542"/>
    </row>
    <row r="86" spans="1:6" x14ac:dyDescent="0.25">
      <c r="A86" s="1542"/>
      <c r="B86" s="1542"/>
      <c r="C86" s="1542"/>
      <c r="D86" s="1542"/>
      <c r="E86" s="1542"/>
      <c r="F86" s="1539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1671" t="s">
        <v>138</v>
      </c>
      <c r="D89" s="1674" t="s">
        <v>139</v>
      </c>
      <c r="E89" s="1590" t="s">
        <v>140</v>
      </c>
      <c r="F89" s="1546" t="s">
        <v>18</v>
      </c>
    </row>
    <row r="90" spans="1:6" x14ac:dyDescent="0.25">
      <c r="A90" s="1714" t="s">
        <v>141</v>
      </c>
      <c r="B90" s="1709" t="s">
        <v>142</v>
      </c>
      <c r="C90" s="1700">
        <v>0</v>
      </c>
      <c r="D90" s="1598">
        <v>0</v>
      </c>
      <c r="E90" s="1599">
        <v>0</v>
      </c>
      <c r="F90" s="1600">
        <v>0</v>
      </c>
    </row>
    <row r="91" spans="1:6" x14ac:dyDescent="0.25">
      <c r="A91" s="1715" t="s">
        <v>143</v>
      </c>
      <c r="B91" s="1710" t="s">
        <v>144</v>
      </c>
      <c r="C91" s="1701">
        <v>0</v>
      </c>
      <c r="D91" s="1601">
        <v>0</v>
      </c>
      <c r="E91" s="1602">
        <v>0</v>
      </c>
      <c r="F91" s="1603">
        <v>0</v>
      </c>
    </row>
    <row r="92" spans="1:6" x14ac:dyDescent="0.25">
      <c r="A92" s="1715" t="s">
        <v>145</v>
      </c>
      <c r="B92" s="1710" t="s">
        <v>146</v>
      </c>
      <c r="C92" s="1701">
        <v>0</v>
      </c>
      <c r="D92" s="1601">
        <v>0</v>
      </c>
      <c r="E92" s="1602">
        <v>0</v>
      </c>
      <c r="F92" s="1603">
        <v>0</v>
      </c>
    </row>
    <row r="93" spans="1:6" x14ac:dyDescent="0.25">
      <c r="A93" s="1715" t="s">
        <v>147</v>
      </c>
      <c r="B93" s="1710" t="s">
        <v>148</v>
      </c>
      <c r="C93" s="1701">
        <v>0</v>
      </c>
      <c r="D93" s="1601">
        <v>0</v>
      </c>
      <c r="E93" s="1602">
        <v>0</v>
      </c>
      <c r="F93" s="1603">
        <v>0</v>
      </c>
    </row>
    <row r="94" spans="1:6" x14ac:dyDescent="0.25">
      <c r="A94" s="1715" t="s">
        <v>149</v>
      </c>
      <c r="B94" s="1710" t="s">
        <v>150</v>
      </c>
      <c r="C94" s="1701">
        <v>0</v>
      </c>
      <c r="D94" s="1601">
        <v>0</v>
      </c>
      <c r="E94" s="1602">
        <v>0</v>
      </c>
      <c r="F94" s="1603">
        <v>0</v>
      </c>
    </row>
    <row r="95" spans="1:6" x14ac:dyDescent="0.25">
      <c r="A95" s="1715" t="s">
        <v>151</v>
      </c>
      <c r="B95" s="1710" t="s">
        <v>152</v>
      </c>
      <c r="C95" s="1701">
        <v>0</v>
      </c>
      <c r="D95" s="1601">
        <v>0</v>
      </c>
      <c r="E95" s="1602">
        <v>0</v>
      </c>
      <c r="F95" s="1603">
        <v>0</v>
      </c>
    </row>
    <row r="96" spans="1:6" x14ac:dyDescent="0.25">
      <c r="A96" s="1715" t="s">
        <v>153</v>
      </c>
      <c r="B96" s="1710" t="s">
        <v>154</v>
      </c>
      <c r="C96" s="1701">
        <v>0</v>
      </c>
      <c r="D96" s="1601">
        <v>0</v>
      </c>
      <c r="E96" s="1602">
        <v>0</v>
      </c>
      <c r="F96" s="1603">
        <v>0</v>
      </c>
    </row>
    <row r="97" spans="1:6" x14ac:dyDescent="0.25">
      <c r="A97" s="1715" t="s">
        <v>155</v>
      </c>
      <c r="B97" s="1710" t="s">
        <v>156</v>
      </c>
      <c r="C97" s="1701">
        <v>0</v>
      </c>
      <c r="D97" s="1601">
        <v>0</v>
      </c>
      <c r="E97" s="1602">
        <v>0</v>
      </c>
      <c r="F97" s="1603">
        <v>0</v>
      </c>
    </row>
    <row r="98" spans="1:6" x14ac:dyDescent="0.25">
      <c r="A98" s="1715" t="s">
        <v>157</v>
      </c>
      <c r="B98" s="1710" t="s">
        <v>158</v>
      </c>
      <c r="C98" s="1701">
        <v>0</v>
      </c>
      <c r="D98" s="1601">
        <v>0</v>
      </c>
      <c r="E98" s="1602">
        <v>0</v>
      </c>
      <c r="F98" s="1603">
        <v>0</v>
      </c>
    </row>
    <row r="99" spans="1:6" x14ac:dyDescent="0.25">
      <c r="A99" s="1715" t="s">
        <v>159</v>
      </c>
      <c r="B99" s="1710" t="s">
        <v>160</v>
      </c>
      <c r="C99" s="1701">
        <v>0</v>
      </c>
      <c r="D99" s="1601">
        <v>0</v>
      </c>
      <c r="E99" s="1602">
        <v>0</v>
      </c>
      <c r="F99" s="1603">
        <v>0</v>
      </c>
    </row>
    <row r="100" spans="1:6" x14ac:dyDescent="0.25">
      <c r="A100" s="1715" t="s">
        <v>161</v>
      </c>
      <c r="B100" s="1710" t="s">
        <v>162</v>
      </c>
      <c r="C100" s="1701">
        <v>0</v>
      </c>
      <c r="D100" s="1601">
        <v>0</v>
      </c>
      <c r="E100" s="1602">
        <v>0</v>
      </c>
      <c r="F100" s="1603">
        <v>0</v>
      </c>
    </row>
    <row r="101" spans="1:6" x14ac:dyDescent="0.25">
      <c r="A101" s="1715" t="s">
        <v>163</v>
      </c>
      <c r="B101" s="1710" t="s">
        <v>164</v>
      </c>
      <c r="C101" s="1701">
        <v>0</v>
      </c>
      <c r="D101" s="1601">
        <v>0</v>
      </c>
      <c r="E101" s="1602">
        <v>0</v>
      </c>
      <c r="F101" s="1603">
        <v>0</v>
      </c>
    </row>
    <row r="102" spans="1:6" x14ac:dyDescent="0.25">
      <c r="A102" s="1747" t="s">
        <v>165</v>
      </c>
      <c r="B102" s="1730" t="s">
        <v>166</v>
      </c>
      <c r="C102" s="1702">
        <v>0</v>
      </c>
      <c r="D102" s="1604">
        <v>0</v>
      </c>
      <c r="E102" s="1605">
        <v>0</v>
      </c>
      <c r="F102" s="1606">
        <v>0</v>
      </c>
    </row>
    <row r="103" spans="1:6" x14ac:dyDescent="0.25">
      <c r="A103" s="1714" t="s">
        <v>167</v>
      </c>
      <c r="B103" s="1709" t="s">
        <v>168</v>
      </c>
      <c r="C103" s="1700">
        <v>0</v>
      </c>
      <c r="D103" s="1598">
        <v>0</v>
      </c>
      <c r="E103" s="1599">
        <v>0</v>
      </c>
      <c r="F103" s="1600">
        <v>0</v>
      </c>
    </row>
    <row r="104" spans="1:6" x14ac:dyDescent="0.25">
      <c r="A104" s="1715"/>
      <c r="B104" s="1710" t="s">
        <v>169</v>
      </c>
      <c r="C104" s="1701">
        <v>0</v>
      </c>
      <c r="D104" s="1601">
        <v>0</v>
      </c>
      <c r="E104" s="1602">
        <v>0</v>
      </c>
      <c r="F104" s="1603">
        <v>0</v>
      </c>
    </row>
    <row r="105" spans="1:6" x14ac:dyDescent="0.25">
      <c r="A105" s="1715"/>
      <c r="B105" s="1710" t="s">
        <v>170</v>
      </c>
      <c r="C105" s="1701">
        <v>0</v>
      </c>
      <c r="D105" s="1601">
        <v>0</v>
      </c>
      <c r="E105" s="1602">
        <v>0</v>
      </c>
      <c r="F105" s="1603">
        <v>0</v>
      </c>
    </row>
    <row r="106" spans="1:6" x14ac:dyDescent="0.25">
      <c r="A106" s="1716"/>
      <c r="B106" s="1724" t="s">
        <v>171</v>
      </c>
      <c r="C106" s="1703">
        <v>0</v>
      </c>
      <c r="D106" s="1608">
        <v>0</v>
      </c>
      <c r="E106" s="1609">
        <v>0</v>
      </c>
      <c r="F106" s="1610">
        <v>0</v>
      </c>
    </row>
    <row r="107" spans="1:6" x14ac:dyDescent="0.25">
      <c r="A107" s="1752" t="s">
        <v>172</v>
      </c>
      <c r="B107" s="1751" t="s">
        <v>173</v>
      </c>
      <c r="C107" s="1704">
        <v>0</v>
      </c>
      <c r="D107" s="1611">
        <v>0</v>
      </c>
      <c r="E107" s="1612">
        <v>0</v>
      </c>
      <c r="F107" s="1613">
        <v>0</v>
      </c>
    </row>
    <row r="108" spans="1:6" x14ac:dyDescent="0.25">
      <c r="A108" s="1748">
        <v>2106</v>
      </c>
      <c r="B108" s="1724" t="s">
        <v>174</v>
      </c>
      <c r="C108" s="1703">
        <v>0</v>
      </c>
      <c r="D108" s="1608">
        <v>0</v>
      </c>
      <c r="E108" s="1609">
        <v>0</v>
      </c>
      <c r="F108" s="1610">
        <v>0</v>
      </c>
    </row>
    <row r="109" spans="1:6" x14ac:dyDescent="0.25">
      <c r="A109" s="1722"/>
      <c r="B109" s="1721" t="s">
        <v>175</v>
      </c>
      <c r="C109" s="1705">
        <v>0</v>
      </c>
      <c r="D109" s="1615">
        <v>0</v>
      </c>
      <c r="E109" s="1616">
        <v>0</v>
      </c>
      <c r="F109" s="1617">
        <v>0</v>
      </c>
    </row>
    <row r="110" spans="1:6" x14ac:dyDescent="0.25">
      <c r="A110" s="1542"/>
      <c r="B110" s="1542"/>
      <c r="C110" s="1542"/>
      <c r="D110" s="1542"/>
      <c r="E110" s="1542"/>
      <c r="F110" s="1539"/>
    </row>
    <row r="111" spans="1:6" x14ac:dyDescent="0.25">
      <c r="A111" s="1542"/>
      <c r="B111" s="1542"/>
      <c r="C111" s="1542"/>
      <c r="D111" s="1542"/>
      <c r="E111" s="1542"/>
      <c r="F111" s="1539"/>
    </row>
    <row r="112" spans="1:6" x14ac:dyDescent="0.25">
      <c r="A112" s="2481" t="s">
        <v>176</v>
      </c>
      <c r="B112" s="2482"/>
      <c r="C112" s="2482"/>
      <c r="D112" s="2482"/>
      <c r="E112" s="2483"/>
      <c r="F112" s="1539"/>
    </row>
    <row r="113" spans="1:6" ht="76.5" x14ac:dyDescent="0.25">
      <c r="A113" s="1544" t="s">
        <v>14</v>
      </c>
      <c r="B113" s="1544" t="s">
        <v>15</v>
      </c>
      <c r="C113" s="1545" t="s">
        <v>16</v>
      </c>
      <c r="D113" s="1590" t="s">
        <v>17</v>
      </c>
      <c r="E113" s="1546" t="s">
        <v>18</v>
      </c>
      <c r="F113" s="1539"/>
    </row>
    <row r="114" spans="1:6" x14ac:dyDescent="0.25">
      <c r="A114" s="1714" t="s">
        <v>177</v>
      </c>
      <c r="B114" s="1709" t="s">
        <v>178</v>
      </c>
      <c r="C114" s="1663">
        <v>0</v>
      </c>
      <c r="D114" s="1618">
        <v>121650</v>
      </c>
      <c r="E114" s="1619">
        <v>0</v>
      </c>
      <c r="F114" s="1542"/>
    </row>
    <row r="115" spans="1:6" x14ac:dyDescent="0.25">
      <c r="A115" s="1716" t="s">
        <v>179</v>
      </c>
      <c r="B115" s="1745" t="s">
        <v>180</v>
      </c>
      <c r="C115" s="1690">
        <v>0</v>
      </c>
      <c r="D115" s="1620">
        <v>128010</v>
      </c>
      <c r="E115" s="1595">
        <v>0</v>
      </c>
      <c r="F115" s="1542"/>
    </row>
    <row r="116" spans="1:6" x14ac:dyDescent="0.25">
      <c r="A116" s="1596"/>
      <c r="B116" s="1673" t="s">
        <v>181</v>
      </c>
      <c r="C116" s="1596">
        <v>0</v>
      </c>
      <c r="D116" s="1568"/>
      <c r="E116" s="1597">
        <v>0</v>
      </c>
      <c r="F116" s="1542"/>
    </row>
    <row r="117" spans="1:6" x14ac:dyDescent="0.25">
      <c r="A117" s="1542"/>
      <c r="B117" s="1542"/>
      <c r="C117" s="1542"/>
      <c r="D117" s="1542"/>
      <c r="E117" s="1542"/>
      <c r="F117" s="1542"/>
    </row>
    <row r="118" spans="1:6" x14ac:dyDescent="0.25">
      <c r="A118" s="1542"/>
      <c r="B118" s="1542"/>
      <c r="C118" s="1542"/>
      <c r="D118" s="1542"/>
      <c r="E118" s="1542"/>
      <c r="F118" s="1539"/>
    </row>
    <row r="119" spans="1:6" x14ac:dyDescent="0.25">
      <c r="A119" s="2498" t="s">
        <v>182</v>
      </c>
      <c r="B119" s="2498"/>
      <c r="C119" s="2498"/>
      <c r="D119" s="1542"/>
      <c r="E119" s="1542"/>
      <c r="F119" s="1539"/>
    </row>
    <row r="120" spans="1:6" ht="76.5" x14ac:dyDescent="0.25">
      <c r="A120" s="1544" t="s">
        <v>14</v>
      </c>
      <c r="B120" s="1544" t="s">
        <v>16</v>
      </c>
      <c r="C120" s="1544" t="s">
        <v>18</v>
      </c>
      <c r="D120" s="1542"/>
      <c r="E120" s="1542"/>
      <c r="F120" s="1542"/>
    </row>
    <row r="121" spans="1:6" x14ac:dyDescent="0.25">
      <c r="A121" s="1621" t="s">
        <v>183</v>
      </c>
      <c r="B121" s="1622" t="s">
        <v>184</v>
      </c>
      <c r="C121" s="1623">
        <v>0</v>
      </c>
      <c r="D121" s="1542"/>
      <c r="E121" s="1542"/>
      <c r="F121" s="1542"/>
    </row>
    <row r="122" spans="1:6" x14ac:dyDescent="0.25">
      <c r="A122" s="1542"/>
      <c r="B122" s="1542"/>
      <c r="C122" s="1542"/>
      <c r="D122" s="1542"/>
      <c r="E122" s="1539"/>
      <c r="F122" s="1542"/>
    </row>
    <row r="123" spans="1:6" x14ac:dyDescent="0.25">
      <c r="A123" s="1542"/>
      <c r="B123" s="1542"/>
      <c r="C123" s="1542"/>
      <c r="D123" s="1542"/>
      <c r="E123" s="1539"/>
      <c r="F123" s="1542"/>
    </row>
    <row r="124" spans="1:6" x14ac:dyDescent="0.25">
      <c r="A124" s="2481" t="s">
        <v>185</v>
      </c>
      <c r="B124" s="2482"/>
      <c r="C124" s="2482"/>
      <c r="D124" s="2482"/>
      <c r="E124" s="2483"/>
      <c r="F124" s="1539"/>
    </row>
    <row r="125" spans="1:6" ht="76.5" x14ac:dyDescent="0.25">
      <c r="A125" s="1544" t="s">
        <v>14</v>
      </c>
      <c r="B125" s="1544" t="s">
        <v>15</v>
      </c>
      <c r="C125" s="1545" t="s">
        <v>16</v>
      </c>
      <c r="D125" s="1590" t="s">
        <v>17</v>
      </c>
      <c r="E125" s="1546" t="s">
        <v>18</v>
      </c>
      <c r="F125" s="1539"/>
    </row>
    <row r="126" spans="1:6" x14ac:dyDescent="0.25">
      <c r="A126" s="1714" t="s">
        <v>186</v>
      </c>
      <c r="B126" s="1731" t="s">
        <v>187</v>
      </c>
      <c r="C126" s="1663">
        <v>0</v>
      </c>
      <c r="D126" s="1555">
        <v>31160</v>
      </c>
      <c r="E126" s="1624">
        <v>0</v>
      </c>
      <c r="F126" s="1542"/>
    </row>
    <row r="127" spans="1:6" x14ac:dyDescent="0.25">
      <c r="A127" s="1715" t="s">
        <v>188</v>
      </c>
      <c r="B127" s="1711" t="s">
        <v>189</v>
      </c>
      <c r="C127" s="1660">
        <v>0</v>
      </c>
      <c r="D127" s="1550">
        <v>28680</v>
      </c>
      <c r="E127" s="1625">
        <v>0</v>
      </c>
      <c r="F127" s="1542"/>
    </row>
    <row r="128" spans="1:6" x14ac:dyDescent="0.25">
      <c r="A128" s="1715" t="s">
        <v>190</v>
      </c>
      <c r="B128" s="1711" t="s">
        <v>191</v>
      </c>
      <c r="C128" s="1660">
        <v>0</v>
      </c>
      <c r="D128" s="1550">
        <v>23910</v>
      </c>
      <c r="E128" s="1625">
        <v>0</v>
      </c>
      <c r="F128" s="1542"/>
    </row>
    <row r="129" spans="1:6" x14ac:dyDescent="0.25">
      <c r="A129" s="1715" t="s">
        <v>192</v>
      </c>
      <c r="B129" s="1711" t="s">
        <v>193</v>
      </c>
      <c r="C129" s="1660">
        <v>0</v>
      </c>
      <c r="D129" s="1550">
        <v>129530</v>
      </c>
      <c r="E129" s="1625">
        <v>0</v>
      </c>
      <c r="F129" s="1542"/>
    </row>
    <row r="130" spans="1:6" x14ac:dyDescent="0.25">
      <c r="A130" s="1715" t="s">
        <v>194</v>
      </c>
      <c r="B130" s="1711" t="s">
        <v>195</v>
      </c>
      <c r="C130" s="1660">
        <v>0</v>
      </c>
      <c r="D130" s="1550">
        <v>62560</v>
      </c>
      <c r="E130" s="1625">
        <v>0</v>
      </c>
      <c r="F130" s="1542"/>
    </row>
    <row r="131" spans="1:6" x14ac:dyDescent="0.25">
      <c r="A131" s="1715" t="s">
        <v>196</v>
      </c>
      <c r="B131" s="1711" t="s">
        <v>197</v>
      </c>
      <c r="C131" s="1660">
        <v>0</v>
      </c>
      <c r="D131" s="1550">
        <v>56130</v>
      </c>
      <c r="E131" s="1625">
        <v>0</v>
      </c>
      <c r="F131" s="1542"/>
    </row>
    <row r="132" spans="1:6" x14ac:dyDescent="0.25">
      <c r="A132" s="1715" t="s">
        <v>198</v>
      </c>
      <c r="B132" s="1711" t="s">
        <v>199</v>
      </c>
      <c r="C132" s="1660">
        <v>0</v>
      </c>
      <c r="D132" s="1550">
        <v>15930</v>
      </c>
      <c r="E132" s="1625">
        <v>0</v>
      </c>
      <c r="F132" s="1542"/>
    </row>
    <row r="133" spans="1:6" x14ac:dyDescent="0.25">
      <c r="A133" s="1715" t="s">
        <v>200</v>
      </c>
      <c r="B133" s="1711" t="s">
        <v>201</v>
      </c>
      <c r="C133" s="1660">
        <v>0</v>
      </c>
      <c r="D133" s="1550">
        <v>24960</v>
      </c>
      <c r="E133" s="1625">
        <v>0</v>
      </c>
      <c r="F133" s="1542"/>
    </row>
    <row r="134" spans="1:6" x14ac:dyDescent="0.25">
      <c r="A134" s="1715" t="s">
        <v>202</v>
      </c>
      <c r="B134" s="1711" t="s">
        <v>203</v>
      </c>
      <c r="C134" s="1660">
        <v>0</v>
      </c>
      <c r="D134" s="1550">
        <v>25160</v>
      </c>
      <c r="E134" s="1625">
        <v>0</v>
      </c>
      <c r="F134" s="1542"/>
    </row>
    <row r="135" spans="1:6" x14ac:dyDescent="0.25">
      <c r="A135" s="1715" t="s">
        <v>204</v>
      </c>
      <c r="B135" s="1711" t="s">
        <v>205</v>
      </c>
      <c r="C135" s="1660">
        <v>0</v>
      </c>
      <c r="D135" s="1550">
        <v>25980</v>
      </c>
      <c r="E135" s="1625">
        <v>0</v>
      </c>
      <c r="F135" s="1542"/>
    </row>
    <row r="136" spans="1:6" x14ac:dyDescent="0.25">
      <c r="A136" s="1715" t="s">
        <v>206</v>
      </c>
      <c r="B136" s="1711" t="s">
        <v>207</v>
      </c>
      <c r="C136" s="1660">
        <v>0</v>
      </c>
      <c r="D136" s="1550">
        <v>31160</v>
      </c>
      <c r="E136" s="1625">
        <v>0</v>
      </c>
      <c r="F136" s="1542"/>
    </row>
    <row r="137" spans="1:6" x14ac:dyDescent="0.25">
      <c r="A137" s="1715" t="s">
        <v>208</v>
      </c>
      <c r="B137" s="1710" t="s">
        <v>209</v>
      </c>
      <c r="C137" s="1660">
        <v>0</v>
      </c>
      <c r="D137" s="1550">
        <v>6040</v>
      </c>
      <c r="E137" s="1625">
        <v>0</v>
      </c>
      <c r="F137" s="1542"/>
    </row>
    <row r="138" spans="1:6" x14ac:dyDescent="0.25">
      <c r="A138" s="1715" t="s">
        <v>210</v>
      </c>
      <c r="B138" s="1710" t="s">
        <v>211</v>
      </c>
      <c r="C138" s="1660">
        <v>0</v>
      </c>
      <c r="D138" s="1550">
        <v>43660</v>
      </c>
      <c r="E138" s="1625">
        <v>0</v>
      </c>
      <c r="F138" s="1542"/>
    </row>
    <row r="139" spans="1:6" x14ac:dyDescent="0.25">
      <c r="A139" s="1716"/>
      <c r="B139" s="1749" t="s">
        <v>212</v>
      </c>
      <c r="C139" s="1699">
        <v>0</v>
      </c>
      <c r="D139" s="1626"/>
      <c r="E139" s="1627">
        <v>0</v>
      </c>
      <c r="F139" s="1542"/>
    </row>
    <row r="140" spans="1:6" x14ac:dyDescent="0.25">
      <c r="A140" s="1714"/>
      <c r="B140" s="1750" t="s">
        <v>213</v>
      </c>
      <c r="C140" s="1663"/>
      <c r="D140" s="1555"/>
      <c r="E140" s="1624"/>
      <c r="F140" s="1542"/>
    </row>
    <row r="141" spans="1:6" x14ac:dyDescent="0.25">
      <c r="A141" s="1715" t="s">
        <v>214</v>
      </c>
      <c r="B141" s="1711" t="s">
        <v>215</v>
      </c>
      <c r="C141" s="1660">
        <v>0</v>
      </c>
      <c r="D141" s="1550">
        <v>10480</v>
      </c>
      <c r="E141" s="1625">
        <v>0</v>
      </c>
      <c r="F141" s="1542"/>
    </row>
    <row r="142" spans="1:6" x14ac:dyDescent="0.25">
      <c r="A142" s="1715" t="s">
        <v>216</v>
      </c>
      <c r="B142" s="1711" t="s">
        <v>217</v>
      </c>
      <c r="C142" s="1660">
        <v>0</v>
      </c>
      <c r="D142" s="1550">
        <v>10480</v>
      </c>
      <c r="E142" s="1625">
        <v>0</v>
      </c>
      <c r="F142" s="1542"/>
    </row>
    <row r="143" spans="1:6" x14ac:dyDescent="0.25">
      <c r="A143" s="1715" t="s">
        <v>218</v>
      </c>
      <c r="B143" s="1711" t="s">
        <v>219</v>
      </c>
      <c r="C143" s="1660">
        <v>0</v>
      </c>
      <c r="D143" s="1550">
        <v>4620</v>
      </c>
      <c r="E143" s="1625">
        <v>0</v>
      </c>
      <c r="F143" s="1542"/>
    </row>
    <row r="144" spans="1:6" x14ac:dyDescent="0.25">
      <c r="A144" s="1715" t="s">
        <v>220</v>
      </c>
      <c r="B144" s="1711" t="s">
        <v>221</v>
      </c>
      <c r="C144" s="1660">
        <v>0</v>
      </c>
      <c r="D144" s="1550">
        <v>84230</v>
      </c>
      <c r="E144" s="1625">
        <v>0</v>
      </c>
      <c r="F144" s="1542"/>
    </row>
    <row r="145" spans="1:6" x14ac:dyDescent="0.25">
      <c r="A145" s="1715" t="s">
        <v>222</v>
      </c>
      <c r="B145" s="1711" t="s">
        <v>223</v>
      </c>
      <c r="C145" s="1660">
        <v>0</v>
      </c>
      <c r="D145" s="1550">
        <v>9940</v>
      </c>
      <c r="E145" s="1625">
        <v>0</v>
      </c>
      <c r="F145" s="1542"/>
    </row>
    <row r="146" spans="1:6" x14ac:dyDescent="0.25">
      <c r="A146" s="1715" t="s">
        <v>224</v>
      </c>
      <c r="B146" s="1711" t="s">
        <v>225</v>
      </c>
      <c r="C146" s="1660">
        <v>0</v>
      </c>
      <c r="D146" s="1550">
        <v>7660</v>
      </c>
      <c r="E146" s="1625">
        <v>0</v>
      </c>
      <c r="F146" s="1542"/>
    </row>
    <row r="147" spans="1:6" x14ac:dyDescent="0.25">
      <c r="A147" s="1716"/>
      <c r="B147" s="1749" t="s">
        <v>226</v>
      </c>
      <c r="C147" s="1699">
        <v>0</v>
      </c>
      <c r="D147" s="1626"/>
      <c r="E147" s="1627">
        <v>0</v>
      </c>
      <c r="F147" s="1542"/>
    </row>
    <row r="148" spans="1:6" x14ac:dyDescent="0.25">
      <c r="A148" s="1722"/>
      <c r="B148" s="1721" t="s">
        <v>227</v>
      </c>
      <c r="C148" s="1559">
        <v>0</v>
      </c>
      <c r="D148" s="1628"/>
      <c r="E148" s="1629">
        <v>0</v>
      </c>
      <c r="F148" s="1542"/>
    </row>
    <row r="149" spans="1:6" x14ac:dyDescent="0.25">
      <c r="A149" s="1542"/>
      <c r="B149" s="1542"/>
      <c r="C149" s="1542"/>
      <c r="D149" s="1542"/>
      <c r="E149" s="1542"/>
      <c r="F149" s="1542"/>
    </row>
    <row r="150" spans="1:6" x14ac:dyDescent="0.25">
      <c r="A150" s="1542"/>
      <c r="B150" s="1542"/>
      <c r="C150" s="1542"/>
      <c r="D150" s="1542"/>
      <c r="E150" s="1542"/>
      <c r="F150" s="1539"/>
    </row>
    <row r="151" spans="1:6" x14ac:dyDescent="0.25">
      <c r="A151" s="2499" t="s">
        <v>228</v>
      </c>
      <c r="B151" s="2500"/>
      <c r="C151" s="2500"/>
      <c r="D151" s="2500"/>
      <c r="E151" s="2501"/>
      <c r="F151" s="1539"/>
    </row>
    <row r="152" spans="1:6" ht="76.5" x14ac:dyDescent="0.25">
      <c r="A152" s="1544" t="s">
        <v>14</v>
      </c>
      <c r="B152" s="1544" t="s">
        <v>15</v>
      </c>
      <c r="C152" s="1545" t="s">
        <v>16</v>
      </c>
      <c r="D152" s="1590" t="s">
        <v>17</v>
      </c>
      <c r="E152" s="1546" t="s">
        <v>18</v>
      </c>
      <c r="F152" s="1542"/>
    </row>
    <row r="153" spans="1:6" x14ac:dyDescent="0.25">
      <c r="A153" s="1714" t="s">
        <v>229</v>
      </c>
      <c r="B153" s="1731" t="s">
        <v>230</v>
      </c>
      <c r="C153" s="1663">
        <v>0</v>
      </c>
      <c r="D153" s="1555">
        <v>720</v>
      </c>
      <c r="E153" s="1624">
        <v>0</v>
      </c>
      <c r="F153" s="1542"/>
    </row>
    <row r="154" spans="1:6" x14ac:dyDescent="0.25">
      <c r="A154" s="1716" t="s">
        <v>231</v>
      </c>
      <c r="B154" s="1712" t="s">
        <v>232</v>
      </c>
      <c r="C154" s="1675">
        <v>0</v>
      </c>
      <c r="D154" s="1557">
        <v>100</v>
      </c>
      <c r="E154" s="1630">
        <v>0</v>
      </c>
      <c r="F154" s="1542"/>
    </row>
    <row r="155" spans="1:6" x14ac:dyDescent="0.25">
      <c r="A155" s="1722"/>
      <c r="B155" s="1721" t="s">
        <v>233</v>
      </c>
      <c r="C155" s="1559">
        <v>0</v>
      </c>
      <c r="D155" s="1628"/>
      <c r="E155" s="1629">
        <v>0</v>
      </c>
      <c r="F155" s="1542"/>
    </row>
    <row r="156" spans="1:6" x14ac:dyDescent="0.25">
      <c r="A156" s="1542"/>
      <c r="B156" s="1542"/>
      <c r="C156" s="1542"/>
      <c r="D156" s="1542"/>
      <c r="E156" s="1542"/>
      <c r="F156" s="1542"/>
    </row>
    <row r="157" spans="1:6" x14ac:dyDescent="0.25">
      <c r="A157" s="1542"/>
      <c r="B157" s="1542"/>
      <c r="C157" s="1542"/>
      <c r="D157" s="1542"/>
      <c r="E157" s="1542"/>
      <c r="F157" s="1542"/>
    </row>
    <row r="158" spans="1:6" x14ac:dyDescent="0.25">
      <c r="A158" s="2499" t="s">
        <v>234</v>
      </c>
      <c r="B158" s="2500"/>
      <c r="C158" s="2500"/>
      <c r="D158" s="2500"/>
      <c r="E158" s="2501"/>
      <c r="F158" s="1539"/>
    </row>
    <row r="159" spans="1:6" ht="76.5" x14ac:dyDescent="0.25">
      <c r="A159" s="1544" t="s">
        <v>14</v>
      </c>
      <c r="B159" s="1544" t="s">
        <v>15</v>
      </c>
      <c r="C159" s="1545" t="s">
        <v>16</v>
      </c>
      <c r="D159" s="1590" t="s">
        <v>17</v>
      </c>
      <c r="E159" s="1546" t="s">
        <v>18</v>
      </c>
      <c r="F159" s="1542"/>
    </row>
    <row r="160" spans="1:6" x14ac:dyDescent="0.25">
      <c r="A160" s="1714" t="s">
        <v>235</v>
      </c>
      <c r="B160" s="1709" t="s">
        <v>236</v>
      </c>
      <c r="C160" s="1694">
        <v>0</v>
      </c>
      <c r="D160" s="1555">
        <v>39230</v>
      </c>
      <c r="E160" s="1624">
        <v>0</v>
      </c>
      <c r="F160" s="1542"/>
    </row>
    <row r="161" spans="1:6" x14ac:dyDescent="0.25">
      <c r="A161" s="1715" t="s">
        <v>237</v>
      </c>
      <c r="B161" s="1711" t="s">
        <v>238</v>
      </c>
      <c r="C161" s="1698">
        <v>0</v>
      </c>
      <c r="D161" s="1550">
        <v>24670</v>
      </c>
      <c r="E161" s="1625">
        <v>0</v>
      </c>
      <c r="F161" s="1542"/>
    </row>
    <row r="162" spans="1:6" x14ac:dyDescent="0.25">
      <c r="A162" s="1715" t="s">
        <v>239</v>
      </c>
      <c r="B162" s="1710" t="s">
        <v>240</v>
      </c>
      <c r="C162" s="1698">
        <v>0</v>
      </c>
      <c r="D162" s="1550">
        <v>24670</v>
      </c>
      <c r="E162" s="1625">
        <v>0</v>
      </c>
      <c r="F162" s="1542"/>
    </row>
    <row r="163" spans="1:6" x14ac:dyDescent="0.25">
      <c r="A163" s="1715" t="s">
        <v>241</v>
      </c>
      <c r="B163" s="1711" t="s">
        <v>242</v>
      </c>
      <c r="C163" s="1698">
        <v>0</v>
      </c>
      <c r="D163" s="1550">
        <v>740040</v>
      </c>
      <c r="E163" s="1625">
        <v>0</v>
      </c>
      <c r="F163" s="1542"/>
    </row>
    <row r="164" spans="1:6" x14ac:dyDescent="0.25">
      <c r="A164" s="1715" t="s">
        <v>243</v>
      </c>
      <c r="B164" s="1711" t="s">
        <v>244</v>
      </c>
      <c r="C164" s="1698">
        <v>0</v>
      </c>
      <c r="D164" s="1550">
        <v>346290</v>
      </c>
      <c r="E164" s="1625">
        <v>0</v>
      </c>
      <c r="F164" s="1542"/>
    </row>
    <row r="165" spans="1:6" x14ac:dyDescent="0.25">
      <c r="A165" s="1715" t="s">
        <v>245</v>
      </c>
      <c r="B165" s="1711" t="s">
        <v>246</v>
      </c>
      <c r="C165" s="1698">
        <v>0</v>
      </c>
      <c r="D165" s="1550">
        <v>529500</v>
      </c>
      <c r="E165" s="1625">
        <v>0</v>
      </c>
      <c r="F165" s="1542"/>
    </row>
    <row r="166" spans="1:6" x14ac:dyDescent="0.25">
      <c r="A166" s="1747" t="s">
        <v>247</v>
      </c>
      <c r="B166" s="1745" t="s">
        <v>248</v>
      </c>
      <c r="C166" s="1698">
        <v>0</v>
      </c>
      <c r="D166" s="1550">
        <v>45080</v>
      </c>
      <c r="E166" s="1625">
        <v>0</v>
      </c>
      <c r="F166" s="1542"/>
    </row>
    <row r="167" spans="1:6" x14ac:dyDescent="0.25">
      <c r="A167" s="1748">
        <v>1901029</v>
      </c>
      <c r="B167" s="1746" t="s">
        <v>249</v>
      </c>
      <c r="C167" s="1695">
        <v>0</v>
      </c>
      <c r="D167" s="1557">
        <v>608500</v>
      </c>
      <c r="E167" s="1630">
        <v>0</v>
      </c>
      <c r="F167" s="1542"/>
    </row>
    <row r="168" spans="1:6" x14ac:dyDescent="0.25">
      <c r="A168" s="1614"/>
      <c r="B168" s="1631" t="s">
        <v>250</v>
      </c>
      <c r="C168" s="1632">
        <v>0</v>
      </c>
      <c r="D168" s="1633"/>
      <c r="E168" s="1634">
        <v>0</v>
      </c>
      <c r="F168" s="1542"/>
    </row>
    <row r="169" spans="1:6" x14ac:dyDescent="0.25">
      <c r="A169" s="1542"/>
      <c r="B169" s="1542"/>
      <c r="C169" s="1542"/>
      <c r="D169" s="1542"/>
      <c r="E169" s="1542"/>
      <c r="F169" s="1542"/>
    </row>
    <row r="170" spans="1:6" x14ac:dyDescent="0.25">
      <c r="A170" s="1542"/>
      <c r="B170" s="1542"/>
      <c r="C170" s="1542"/>
      <c r="D170" s="1542"/>
      <c r="E170" s="1542"/>
      <c r="F170" s="1542"/>
    </row>
    <row r="171" spans="1:6" x14ac:dyDescent="0.25">
      <c r="A171" s="2481" t="s">
        <v>251</v>
      </c>
      <c r="B171" s="2482"/>
      <c r="C171" s="2482"/>
      <c r="D171" s="2482"/>
      <c r="E171" s="2483"/>
      <c r="F171" s="1539"/>
    </row>
    <row r="172" spans="1:6" ht="76.5" x14ac:dyDescent="0.25">
      <c r="A172" s="1544" t="s">
        <v>14</v>
      </c>
      <c r="B172" s="1544" t="s">
        <v>15</v>
      </c>
      <c r="C172" s="1545" t="s">
        <v>16</v>
      </c>
      <c r="D172" s="1590" t="s">
        <v>17</v>
      </c>
      <c r="E172" s="1546" t="s">
        <v>18</v>
      </c>
      <c r="F172" s="1542"/>
    </row>
    <row r="173" spans="1:6" ht="77.25" x14ac:dyDescent="0.25">
      <c r="A173" s="1743">
        <v>1101004</v>
      </c>
      <c r="B173" s="1738" t="s">
        <v>252</v>
      </c>
      <c r="C173" s="1663">
        <v>0</v>
      </c>
      <c r="D173" s="1555">
        <v>13450</v>
      </c>
      <c r="E173" s="1624">
        <v>0</v>
      </c>
      <c r="F173" s="1542"/>
    </row>
    <row r="174" spans="1:6" ht="102.75" x14ac:dyDescent="0.25">
      <c r="A174" s="1737">
        <v>1101006</v>
      </c>
      <c r="B174" s="1739" t="s">
        <v>253</v>
      </c>
      <c r="C174" s="1660">
        <v>0</v>
      </c>
      <c r="D174" s="1550">
        <v>10760</v>
      </c>
      <c r="E174" s="1625">
        <v>0</v>
      </c>
      <c r="F174" s="1542"/>
    </row>
    <row r="175" spans="1:6" ht="115.5" x14ac:dyDescent="0.25">
      <c r="A175" s="1737" t="s">
        <v>254</v>
      </c>
      <c r="B175" s="1740" t="s">
        <v>255</v>
      </c>
      <c r="C175" s="1660">
        <v>0</v>
      </c>
      <c r="D175" s="1550">
        <v>4610</v>
      </c>
      <c r="E175" s="1625">
        <v>0</v>
      </c>
      <c r="F175" s="1542"/>
    </row>
    <row r="176" spans="1:6" ht="204.75" x14ac:dyDescent="0.25">
      <c r="A176" s="1737" t="s">
        <v>256</v>
      </c>
      <c r="B176" s="1740" t="s">
        <v>257</v>
      </c>
      <c r="C176" s="1660">
        <v>0</v>
      </c>
      <c r="D176" s="1550">
        <v>12990</v>
      </c>
      <c r="E176" s="1625">
        <v>0</v>
      </c>
      <c r="F176" s="1542"/>
    </row>
    <row r="177" spans="1:6" ht="230.25" x14ac:dyDescent="0.25">
      <c r="A177" s="1737" t="s">
        <v>258</v>
      </c>
      <c r="B177" s="1740" t="s">
        <v>259</v>
      </c>
      <c r="C177" s="1660">
        <v>0</v>
      </c>
      <c r="D177" s="1550">
        <v>22030</v>
      </c>
      <c r="E177" s="1625">
        <v>0</v>
      </c>
      <c r="F177" s="1542"/>
    </row>
    <row r="178" spans="1:6" ht="102.75" x14ac:dyDescent="0.25">
      <c r="A178" s="1737" t="s">
        <v>260</v>
      </c>
      <c r="B178" s="1740" t="s">
        <v>261</v>
      </c>
      <c r="C178" s="1660">
        <v>0</v>
      </c>
      <c r="D178" s="1550">
        <v>42060</v>
      </c>
      <c r="E178" s="1625">
        <v>0</v>
      </c>
      <c r="F178" s="1542"/>
    </row>
    <row r="179" spans="1:6" ht="51.75" x14ac:dyDescent="0.25">
      <c r="A179" s="1737" t="s">
        <v>262</v>
      </c>
      <c r="B179" s="1740" t="s">
        <v>263</v>
      </c>
      <c r="C179" s="1660">
        <v>0</v>
      </c>
      <c r="D179" s="1550">
        <v>46880</v>
      </c>
      <c r="E179" s="1625">
        <v>0</v>
      </c>
      <c r="F179" s="1542"/>
    </row>
    <row r="180" spans="1:6" ht="204.75" x14ac:dyDescent="0.25">
      <c r="A180" s="1737" t="s">
        <v>264</v>
      </c>
      <c r="B180" s="1740" t="s">
        <v>265</v>
      </c>
      <c r="C180" s="1660">
        <v>0</v>
      </c>
      <c r="D180" s="1550">
        <v>26300</v>
      </c>
      <c r="E180" s="1625">
        <v>0</v>
      </c>
      <c r="F180" s="1542"/>
    </row>
    <row r="181" spans="1:6" ht="102.75" x14ac:dyDescent="0.25">
      <c r="A181" s="1737" t="s">
        <v>266</v>
      </c>
      <c r="B181" s="1741" t="s">
        <v>267</v>
      </c>
      <c r="C181" s="1660">
        <v>0</v>
      </c>
      <c r="D181" s="1550">
        <v>203450</v>
      </c>
      <c r="E181" s="1625">
        <v>0</v>
      </c>
      <c r="F181" s="1542"/>
    </row>
    <row r="182" spans="1:6" ht="77.25" x14ac:dyDescent="0.25">
      <c r="A182" s="1737" t="s">
        <v>268</v>
      </c>
      <c r="B182" s="1740" t="s">
        <v>269</v>
      </c>
      <c r="C182" s="1660">
        <v>0</v>
      </c>
      <c r="D182" s="1550">
        <v>231290</v>
      </c>
      <c r="E182" s="1625">
        <v>0</v>
      </c>
      <c r="F182" s="1542"/>
    </row>
    <row r="183" spans="1:6" ht="64.5" x14ac:dyDescent="0.25">
      <c r="A183" s="1737" t="s">
        <v>270</v>
      </c>
      <c r="B183" s="1740" t="s">
        <v>271</v>
      </c>
      <c r="C183" s="1660">
        <v>0</v>
      </c>
      <c r="D183" s="1550">
        <v>188610</v>
      </c>
      <c r="E183" s="1625">
        <v>0</v>
      </c>
      <c r="F183" s="1542"/>
    </row>
    <row r="184" spans="1:6" ht="141" x14ac:dyDescent="0.25">
      <c r="A184" s="1737" t="s">
        <v>272</v>
      </c>
      <c r="B184" s="1741" t="s">
        <v>273</v>
      </c>
      <c r="C184" s="1660">
        <v>0</v>
      </c>
      <c r="D184" s="1550">
        <v>242260</v>
      </c>
      <c r="E184" s="1625">
        <v>0</v>
      </c>
      <c r="F184" s="1542"/>
    </row>
    <row r="185" spans="1:6" ht="128.25" x14ac:dyDescent="0.25">
      <c r="A185" s="1737" t="s">
        <v>274</v>
      </c>
      <c r="B185" s="1741" t="s">
        <v>275</v>
      </c>
      <c r="C185" s="1660">
        <v>0</v>
      </c>
      <c r="D185" s="1550">
        <v>247890</v>
      </c>
      <c r="E185" s="1625">
        <v>0</v>
      </c>
      <c r="F185" s="1542"/>
    </row>
    <row r="186" spans="1:6" ht="128.25" x14ac:dyDescent="0.25">
      <c r="A186" s="1737" t="s">
        <v>276</v>
      </c>
      <c r="B186" s="1741" t="s">
        <v>277</v>
      </c>
      <c r="C186" s="1660">
        <v>0</v>
      </c>
      <c r="D186" s="1550">
        <v>209630</v>
      </c>
      <c r="E186" s="1625">
        <v>0</v>
      </c>
      <c r="F186" s="1542"/>
    </row>
    <row r="187" spans="1:6" ht="77.25" x14ac:dyDescent="0.25">
      <c r="A187" s="1737" t="s">
        <v>278</v>
      </c>
      <c r="B187" s="1741" t="s">
        <v>279</v>
      </c>
      <c r="C187" s="1660">
        <v>0</v>
      </c>
      <c r="D187" s="1550">
        <v>223760</v>
      </c>
      <c r="E187" s="1625">
        <v>0</v>
      </c>
      <c r="F187" s="1542"/>
    </row>
    <row r="188" spans="1:6" ht="102.75" x14ac:dyDescent="0.25">
      <c r="A188" s="1737" t="s">
        <v>280</v>
      </c>
      <c r="B188" s="1741" t="s">
        <v>281</v>
      </c>
      <c r="C188" s="1660">
        <v>0</v>
      </c>
      <c r="D188" s="1550">
        <v>267560</v>
      </c>
      <c r="E188" s="1625">
        <v>0</v>
      </c>
      <c r="F188" s="1542"/>
    </row>
    <row r="189" spans="1:6" ht="166.5" x14ac:dyDescent="0.25">
      <c r="A189" s="1737" t="s">
        <v>282</v>
      </c>
      <c r="B189" s="1740" t="s">
        <v>283</v>
      </c>
      <c r="C189" s="1660">
        <v>0</v>
      </c>
      <c r="D189" s="1550">
        <v>237270</v>
      </c>
      <c r="E189" s="1625">
        <v>0</v>
      </c>
      <c r="F189" s="1542"/>
    </row>
    <row r="190" spans="1:6" ht="153.75" x14ac:dyDescent="0.25">
      <c r="A190" s="1737" t="s">
        <v>284</v>
      </c>
      <c r="B190" s="1741" t="s">
        <v>285</v>
      </c>
      <c r="C190" s="1660">
        <v>0</v>
      </c>
      <c r="D190" s="1550">
        <v>1736360</v>
      </c>
      <c r="E190" s="1625">
        <v>0</v>
      </c>
      <c r="F190" s="1542"/>
    </row>
    <row r="191" spans="1:6" ht="115.5" x14ac:dyDescent="0.25">
      <c r="A191" s="1737" t="s">
        <v>286</v>
      </c>
      <c r="B191" s="1741" t="s">
        <v>287</v>
      </c>
      <c r="C191" s="1660">
        <v>0</v>
      </c>
      <c r="D191" s="1550">
        <v>1084530</v>
      </c>
      <c r="E191" s="1625">
        <v>0</v>
      </c>
      <c r="F191" s="1542"/>
    </row>
    <row r="192" spans="1:6" ht="102.75" x14ac:dyDescent="0.25">
      <c r="A192" s="1715" t="s">
        <v>288</v>
      </c>
      <c r="B192" s="1741" t="s">
        <v>289</v>
      </c>
      <c r="C192" s="1660">
        <v>0</v>
      </c>
      <c r="D192" s="1550">
        <v>1049700</v>
      </c>
      <c r="E192" s="1625">
        <v>0</v>
      </c>
      <c r="F192" s="1542"/>
    </row>
    <row r="193" spans="1:6" ht="141" x14ac:dyDescent="0.25">
      <c r="A193" s="1737" t="s">
        <v>290</v>
      </c>
      <c r="B193" s="1741" t="s">
        <v>291</v>
      </c>
      <c r="C193" s="1660">
        <v>0</v>
      </c>
      <c r="D193" s="1550">
        <v>1099690</v>
      </c>
      <c r="E193" s="1625">
        <v>0</v>
      </c>
      <c r="F193" s="1542"/>
    </row>
    <row r="194" spans="1:6" ht="64.5" x14ac:dyDescent="0.25">
      <c r="A194" s="1715" t="s">
        <v>292</v>
      </c>
      <c r="B194" s="1741" t="s">
        <v>293</v>
      </c>
      <c r="C194" s="1660">
        <v>0</v>
      </c>
      <c r="D194" s="1550">
        <v>155620</v>
      </c>
      <c r="E194" s="1625">
        <v>0</v>
      </c>
      <c r="F194" s="1542"/>
    </row>
    <row r="195" spans="1:6" ht="39" x14ac:dyDescent="0.25">
      <c r="A195" s="1715" t="s">
        <v>294</v>
      </c>
      <c r="B195" s="1741" t="s">
        <v>295</v>
      </c>
      <c r="C195" s="1660">
        <v>0</v>
      </c>
      <c r="D195" s="1550">
        <v>355110</v>
      </c>
      <c r="E195" s="1625">
        <v>0</v>
      </c>
      <c r="F195" s="1542"/>
    </row>
    <row r="196" spans="1:6" ht="77.25" x14ac:dyDescent="0.25">
      <c r="A196" s="1737" t="s">
        <v>296</v>
      </c>
      <c r="B196" s="1741" t="s">
        <v>297</v>
      </c>
      <c r="C196" s="1660">
        <v>0</v>
      </c>
      <c r="D196" s="1550">
        <v>131650</v>
      </c>
      <c r="E196" s="1625">
        <v>0</v>
      </c>
      <c r="F196" s="1542"/>
    </row>
    <row r="197" spans="1:6" ht="90" x14ac:dyDescent="0.25">
      <c r="A197" s="1737" t="s">
        <v>298</v>
      </c>
      <c r="B197" s="1741" t="s">
        <v>299</v>
      </c>
      <c r="C197" s="1660">
        <v>0</v>
      </c>
      <c r="D197" s="1550">
        <v>1066660</v>
      </c>
      <c r="E197" s="1625">
        <v>0</v>
      </c>
      <c r="F197" s="1542"/>
    </row>
    <row r="198" spans="1:6" ht="90" x14ac:dyDescent="0.25">
      <c r="A198" s="1737" t="s">
        <v>300</v>
      </c>
      <c r="B198" s="1741" t="s">
        <v>301</v>
      </c>
      <c r="C198" s="1660">
        <v>0</v>
      </c>
      <c r="D198" s="1550">
        <v>1066660</v>
      </c>
      <c r="E198" s="1625">
        <v>0</v>
      </c>
      <c r="F198" s="1542"/>
    </row>
    <row r="199" spans="1:6" ht="64.5" x14ac:dyDescent="0.25">
      <c r="A199" s="1737">
        <v>1801001</v>
      </c>
      <c r="B199" s="1739" t="s">
        <v>302</v>
      </c>
      <c r="C199" s="1660">
        <v>0</v>
      </c>
      <c r="D199" s="1550">
        <v>31820</v>
      </c>
      <c r="E199" s="1625">
        <v>0</v>
      </c>
      <c r="F199" s="1542"/>
    </row>
    <row r="200" spans="1:6" ht="90" x14ac:dyDescent="0.25">
      <c r="A200" s="1737">
        <v>1801003</v>
      </c>
      <c r="B200" s="1741" t="s">
        <v>303</v>
      </c>
      <c r="C200" s="1660">
        <v>0</v>
      </c>
      <c r="D200" s="1550">
        <v>38380</v>
      </c>
      <c r="E200" s="1625">
        <v>0</v>
      </c>
      <c r="F200" s="1542"/>
    </row>
    <row r="201" spans="1:6" ht="64.5" x14ac:dyDescent="0.25">
      <c r="A201" s="1737">
        <v>1801006</v>
      </c>
      <c r="B201" s="1739" t="s">
        <v>304</v>
      </c>
      <c r="C201" s="1660">
        <v>0</v>
      </c>
      <c r="D201" s="1550">
        <v>40870</v>
      </c>
      <c r="E201" s="1625">
        <v>0</v>
      </c>
      <c r="F201" s="1542"/>
    </row>
    <row r="202" spans="1:6" ht="166.5" x14ac:dyDescent="0.25">
      <c r="A202" s="1737" t="s">
        <v>305</v>
      </c>
      <c r="B202" s="1739" t="s">
        <v>306</v>
      </c>
      <c r="C202" s="1660">
        <v>0</v>
      </c>
      <c r="D202" s="1550">
        <v>8600</v>
      </c>
      <c r="E202" s="1625">
        <v>0</v>
      </c>
      <c r="F202" s="1542"/>
    </row>
    <row r="203" spans="1:6" ht="153.75" x14ac:dyDescent="0.25">
      <c r="A203" s="1744" t="s">
        <v>307</v>
      </c>
      <c r="B203" s="1742" t="s">
        <v>308</v>
      </c>
      <c r="C203" s="1697">
        <v>0</v>
      </c>
      <c r="D203" s="1635">
        <v>365090</v>
      </c>
      <c r="E203" s="1636">
        <v>0</v>
      </c>
      <c r="F203" s="1542"/>
    </row>
    <row r="204" spans="1:6" x14ac:dyDescent="0.25">
      <c r="A204" s="1722"/>
      <c r="B204" s="1721" t="s">
        <v>309</v>
      </c>
      <c r="C204" s="1559">
        <v>0</v>
      </c>
      <c r="D204" s="1628"/>
      <c r="E204" s="1629">
        <v>0</v>
      </c>
      <c r="F204" s="1542"/>
    </row>
    <row r="205" spans="1:6" x14ac:dyDescent="0.25">
      <c r="A205" s="1542"/>
      <c r="B205" s="1542"/>
      <c r="C205" s="1542"/>
      <c r="D205" s="1542"/>
      <c r="E205" s="1542"/>
      <c r="F205" s="1542"/>
    </row>
    <row r="206" spans="1:6" x14ac:dyDescent="0.25">
      <c r="A206" s="1542"/>
      <c r="B206" s="1542"/>
      <c r="C206" s="1542"/>
      <c r="D206" s="1542"/>
      <c r="E206" s="1542"/>
      <c r="F206" s="1542"/>
    </row>
    <row r="207" spans="1:6" x14ac:dyDescent="0.25">
      <c r="A207" s="2481" t="s">
        <v>310</v>
      </c>
      <c r="B207" s="2482"/>
      <c r="C207" s="2482"/>
      <c r="D207" s="2482"/>
      <c r="E207" s="2483"/>
      <c r="F207" s="1539"/>
    </row>
    <row r="208" spans="1:6" ht="76.5" x14ac:dyDescent="0.25">
      <c r="A208" s="1544" t="s">
        <v>14</v>
      </c>
      <c r="B208" s="1544" t="s">
        <v>15</v>
      </c>
      <c r="C208" s="1545" t="s">
        <v>16</v>
      </c>
      <c r="D208" s="1590" t="s">
        <v>17</v>
      </c>
      <c r="E208" s="1546" t="s">
        <v>18</v>
      </c>
      <c r="F208" s="1539"/>
    </row>
    <row r="209" spans="1:6" x14ac:dyDescent="0.25">
      <c r="A209" s="1714" t="s">
        <v>311</v>
      </c>
      <c r="B209" s="1731" t="s">
        <v>312</v>
      </c>
      <c r="C209" s="1663">
        <v>0</v>
      </c>
      <c r="D209" s="1555">
        <v>13310</v>
      </c>
      <c r="E209" s="1624">
        <v>0</v>
      </c>
      <c r="F209" s="1542"/>
    </row>
    <row r="210" spans="1:6" x14ac:dyDescent="0.25">
      <c r="A210" s="1715" t="s">
        <v>313</v>
      </c>
      <c r="B210" s="1711" t="s">
        <v>314</v>
      </c>
      <c r="C210" s="1660">
        <v>0</v>
      </c>
      <c r="D210" s="1550">
        <v>13310</v>
      </c>
      <c r="E210" s="1625">
        <v>0</v>
      </c>
      <c r="F210" s="1542"/>
    </row>
    <row r="211" spans="1:6" x14ac:dyDescent="0.25">
      <c r="A211" s="1715" t="s">
        <v>315</v>
      </c>
      <c r="B211" s="1710" t="s">
        <v>316</v>
      </c>
      <c r="C211" s="1660">
        <v>0</v>
      </c>
      <c r="D211" s="1550">
        <v>1270</v>
      </c>
      <c r="E211" s="1625">
        <v>0</v>
      </c>
      <c r="F211" s="1542"/>
    </row>
    <row r="212" spans="1:6" x14ac:dyDescent="0.25">
      <c r="A212" s="1715" t="s">
        <v>317</v>
      </c>
      <c r="B212" s="1710" t="s">
        <v>318</v>
      </c>
      <c r="C212" s="1660">
        <v>0</v>
      </c>
      <c r="D212" s="1550">
        <v>620</v>
      </c>
      <c r="E212" s="1625">
        <v>0</v>
      </c>
      <c r="F212" s="1542"/>
    </row>
    <row r="213" spans="1:6" x14ac:dyDescent="0.25">
      <c r="A213" s="1715" t="s">
        <v>319</v>
      </c>
      <c r="B213" s="1711" t="s">
        <v>320</v>
      </c>
      <c r="C213" s="1660">
        <v>0</v>
      </c>
      <c r="D213" s="1550">
        <v>1890</v>
      </c>
      <c r="E213" s="1625">
        <v>0</v>
      </c>
      <c r="F213" s="1542"/>
    </row>
    <row r="214" spans="1:6" x14ac:dyDescent="0.25">
      <c r="A214" s="1715" t="s">
        <v>321</v>
      </c>
      <c r="B214" s="1711" t="s">
        <v>322</v>
      </c>
      <c r="C214" s="1660">
        <v>0</v>
      </c>
      <c r="D214" s="1550">
        <v>14180</v>
      </c>
      <c r="E214" s="1625">
        <v>0</v>
      </c>
      <c r="F214" s="1542"/>
    </row>
    <row r="215" spans="1:6" x14ac:dyDescent="0.25">
      <c r="A215" s="1715" t="s">
        <v>323</v>
      </c>
      <c r="B215" s="1710" t="s">
        <v>324</v>
      </c>
      <c r="C215" s="1660">
        <v>0</v>
      </c>
      <c r="D215" s="1550">
        <v>32560</v>
      </c>
      <c r="E215" s="1625">
        <v>0</v>
      </c>
      <c r="F215" s="1542"/>
    </row>
    <row r="216" spans="1:6" x14ac:dyDescent="0.25">
      <c r="A216" s="1737" t="s">
        <v>325</v>
      </c>
      <c r="B216" s="1710" t="s">
        <v>326</v>
      </c>
      <c r="C216" s="1660">
        <v>0</v>
      </c>
      <c r="D216" s="1637"/>
      <c r="E216" s="1625">
        <v>0</v>
      </c>
      <c r="F216" s="1542"/>
    </row>
    <row r="217" spans="1:6" x14ac:dyDescent="0.25">
      <c r="A217" s="1716" t="s">
        <v>327</v>
      </c>
      <c r="B217" s="1712" t="s">
        <v>328</v>
      </c>
      <c r="C217" s="1675">
        <v>0</v>
      </c>
      <c r="D217" s="1557">
        <v>26390</v>
      </c>
      <c r="E217" s="1630">
        <v>0</v>
      </c>
      <c r="F217" s="1542"/>
    </row>
    <row r="218" spans="1:6" x14ac:dyDescent="0.25">
      <c r="A218" s="1722"/>
      <c r="B218" s="1721" t="s">
        <v>329</v>
      </c>
      <c r="C218" s="1559">
        <v>0</v>
      </c>
      <c r="D218" s="1628"/>
      <c r="E218" s="1636">
        <v>0</v>
      </c>
      <c r="F218" s="1542"/>
    </row>
    <row r="219" spans="1:6" x14ac:dyDescent="0.25">
      <c r="A219" s="1542"/>
      <c r="B219" s="1542"/>
      <c r="C219" s="1542"/>
      <c r="D219" s="1542"/>
      <c r="E219" s="1542"/>
      <c r="F219" s="1542"/>
    </row>
    <row r="220" spans="1:6" x14ac:dyDescent="0.25">
      <c r="A220" s="1542"/>
      <c r="B220" s="1542"/>
      <c r="C220" s="1542"/>
      <c r="D220" s="1542"/>
      <c r="E220" s="1542"/>
      <c r="F220" s="1542"/>
    </row>
    <row r="221" spans="1:6" x14ac:dyDescent="0.25">
      <c r="A221" s="2495" t="s">
        <v>330</v>
      </c>
      <c r="B221" s="2496"/>
      <c r="C221" s="2497"/>
      <c r="D221" s="1542"/>
      <c r="E221" s="1542"/>
      <c r="F221" s="1539"/>
    </row>
    <row r="222" spans="1:6" ht="76.5" x14ac:dyDescent="0.25">
      <c r="A222" s="1544" t="s">
        <v>14</v>
      </c>
      <c r="B222" s="1544" t="s">
        <v>16</v>
      </c>
      <c r="C222" s="1544" t="s">
        <v>18</v>
      </c>
      <c r="D222" s="1539"/>
      <c r="E222" s="1542"/>
      <c r="F222" s="1542"/>
    </row>
    <row r="223" spans="1:6" x14ac:dyDescent="0.25">
      <c r="A223" s="1714" t="s">
        <v>331</v>
      </c>
      <c r="B223" s="1732" t="s">
        <v>332</v>
      </c>
      <c r="C223" s="1638"/>
      <c r="D223" s="1639"/>
      <c r="E223" s="1542"/>
      <c r="F223" s="1542"/>
    </row>
    <row r="224" spans="1:6" x14ac:dyDescent="0.25">
      <c r="A224" s="1735" t="s">
        <v>333</v>
      </c>
      <c r="B224" s="1733" t="s">
        <v>334</v>
      </c>
      <c r="C224" s="1640"/>
      <c r="D224" s="1639"/>
      <c r="E224" s="1542"/>
      <c r="F224" s="1542"/>
    </row>
    <row r="225" spans="1:7" x14ac:dyDescent="0.25">
      <c r="A225" s="1736"/>
      <c r="B225" s="1734" t="s">
        <v>335</v>
      </c>
      <c r="C225" s="1696">
        <v>0</v>
      </c>
      <c r="D225" s="1639"/>
      <c r="E225" s="1542"/>
      <c r="F225" s="1542"/>
      <c r="G225" s="1535"/>
    </row>
    <row r="226" spans="1:7" x14ac:dyDescent="0.25">
      <c r="A226" s="1542"/>
      <c r="B226" s="1542"/>
      <c r="C226" s="1542"/>
      <c r="D226" s="1639"/>
      <c r="E226" s="1639"/>
      <c r="F226" s="1639"/>
      <c r="G226" s="1535"/>
    </row>
    <row r="227" spans="1:7" x14ac:dyDescent="0.25">
      <c r="A227" s="1542"/>
      <c r="B227" s="1542"/>
      <c r="C227" s="1542"/>
      <c r="D227" s="1542"/>
      <c r="E227" s="1542"/>
      <c r="F227" s="1639"/>
      <c r="G227" s="1641"/>
    </row>
    <row r="228" spans="1:7" x14ac:dyDescent="0.25">
      <c r="A228" s="2481" t="s">
        <v>336</v>
      </c>
      <c r="B228" s="2482"/>
      <c r="C228" s="2482"/>
      <c r="D228" s="2482"/>
      <c r="E228" s="2483"/>
      <c r="F228" s="1639"/>
      <c r="G228" s="1641"/>
    </row>
    <row r="229" spans="1:7" ht="76.5" x14ac:dyDescent="0.25">
      <c r="A229" s="1544" t="s">
        <v>14</v>
      </c>
      <c r="B229" s="1544" t="s">
        <v>15</v>
      </c>
      <c r="C229" s="1545" t="s">
        <v>16</v>
      </c>
      <c r="D229" s="1590" t="s">
        <v>17</v>
      </c>
      <c r="E229" s="1546" t="s">
        <v>18</v>
      </c>
      <c r="F229" s="1639"/>
      <c r="G229" s="1641"/>
    </row>
    <row r="230" spans="1:7" x14ac:dyDescent="0.25">
      <c r="A230" s="1714" t="s">
        <v>337</v>
      </c>
      <c r="B230" s="1731" t="s">
        <v>338</v>
      </c>
      <c r="C230" s="1694">
        <v>0</v>
      </c>
      <c r="D230" s="1555">
        <v>18220</v>
      </c>
      <c r="E230" s="1624">
        <v>0</v>
      </c>
      <c r="F230" s="1542"/>
      <c r="G230" s="1535"/>
    </row>
    <row r="231" spans="1:7" x14ac:dyDescent="0.25">
      <c r="A231" s="1716" t="s">
        <v>339</v>
      </c>
      <c r="B231" s="1712" t="s">
        <v>340</v>
      </c>
      <c r="C231" s="1695">
        <v>0</v>
      </c>
      <c r="D231" s="1557">
        <v>228390</v>
      </c>
      <c r="E231" s="1630">
        <v>0</v>
      </c>
      <c r="F231" s="1542"/>
      <c r="G231" s="1535"/>
    </row>
    <row r="232" spans="1:7" x14ac:dyDescent="0.25">
      <c r="A232" s="1722"/>
      <c r="B232" s="1721" t="s">
        <v>341</v>
      </c>
      <c r="C232" s="1559">
        <v>0</v>
      </c>
      <c r="D232" s="1628"/>
      <c r="E232" s="1629">
        <v>0</v>
      </c>
      <c r="F232" s="1542"/>
      <c r="G232" s="1535"/>
    </row>
    <row r="233" spans="1:7" x14ac:dyDescent="0.25">
      <c r="A233" s="1642"/>
      <c r="B233" s="1643"/>
      <c r="C233" s="1644"/>
      <c r="D233" s="1642"/>
      <c r="E233" s="1642"/>
      <c r="F233" s="1542"/>
      <c r="G233" s="1535"/>
    </row>
    <row r="234" spans="1:7" x14ac:dyDescent="0.25">
      <c r="A234" s="1642"/>
      <c r="B234" s="1643"/>
      <c r="C234" s="1644"/>
      <c r="D234" s="1642"/>
      <c r="E234" s="1642"/>
      <c r="F234" s="1542"/>
      <c r="G234" s="1535"/>
    </row>
    <row r="235" spans="1:7" x14ac:dyDescent="0.25">
      <c r="A235" s="2489" t="s">
        <v>342</v>
      </c>
      <c r="B235" s="2482"/>
      <c r="C235" s="2482"/>
      <c r="D235" s="2482"/>
      <c r="E235" s="2483"/>
      <c r="F235" s="1542"/>
      <c r="G235" s="1535"/>
    </row>
    <row r="236" spans="1:7" ht="76.5" x14ac:dyDescent="0.25">
      <c r="A236" s="1544" t="s">
        <v>14</v>
      </c>
      <c r="B236" s="1544" t="s">
        <v>15</v>
      </c>
      <c r="C236" s="1545" t="s">
        <v>16</v>
      </c>
      <c r="D236" s="1590" t="s">
        <v>17</v>
      </c>
      <c r="E236" s="1546" t="s">
        <v>18</v>
      </c>
      <c r="F236" s="1542"/>
      <c r="G236" s="1535"/>
    </row>
    <row r="237" spans="1:7" x14ac:dyDescent="0.25">
      <c r="A237" s="1621" t="s">
        <v>343</v>
      </c>
      <c r="B237" s="1567" t="s">
        <v>344</v>
      </c>
      <c r="C237" s="1645">
        <v>0</v>
      </c>
      <c r="D237" s="1646"/>
      <c r="E237" s="1647">
        <v>0</v>
      </c>
      <c r="F237" s="1542"/>
      <c r="G237" s="1535"/>
    </row>
    <row r="238" spans="1:7" x14ac:dyDescent="0.25">
      <c r="A238" s="1642"/>
      <c r="B238" s="1643"/>
      <c r="C238" s="1644"/>
      <c r="D238" s="1642"/>
      <c r="E238" s="1642"/>
      <c r="F238" s="1542"/>
      <c r="G238" s="1535"/>
    </row>
    <row r="239" spans="1:7" x14ac:dyDescent="0.25">
      <c r="A239" s="2489" t="s">
        <v>345</v>
      </c>
      <c r="B239" s="2490"/>
      <c r="C239" s="2490"/>
      <c r="D239" s="2490"/>
      <c r="E239" s="2491"/>
      <c r="F239" s="1542"/>
      <c r="G239" s="1535"/>
    </row>
    <row r="240" spans="1:7" ht="63.75" x14ac:dyDescent="0.25">
      <c r="A240" s="1544" t="s">
        <v>14</v>
      </c>
      <c r="B240" s="1545" t="s">
        <v>346</v>
      </c>
      <c r="C240" s="1589" t="s">
        <v>347</v>
      </c>
      <c r="D240" s="1590" t="s">
        <v>17</v>
      </c>
      <c r="E240" s="1546" t="s">
        <v>18</v>
      </c>
      <c r="F240" s="1542"/>
      <c r="G240" s="1535"/>
    </row>
    <row r="241" spans="1:6" x14ac:dyDescent="0.25">
      <c r="A241" s="1554" t="s">
        <v>348</v>
      </c>
      <c r="B241" s="1677" t="s">
        <v>349</v>
      </c>
      <c r="C241" s="1663">
        <v>0</v>
      </c>
      <c r="D241" s="1555">
        <v>233270</v>
      </c>
      <c r="E241" s="1624">
        <v>0</v>
      </c>
      <c r="F241" s="1542"/>
    </row>
    <row r="242" spans="1:6" x14ac:dyDescent="0.25">
      <c r="A242" s="1549" t="s">
        <v>350</v>
      </c>
      <c r="B242" s="1678" t="s">
        <v>351</v>
      </c>
      <c r="C242" s="1660">
        <v>0</v>
      </c>
      <c r="D242" s="1550">
        <v>33150</v>
      </c>
      <c r="E242" s="1625">
        <v>0</v>
      </c>
      <c r="F242" s="1542"/>
    </row>
    <row r="243" spans="1:6" x14ac:dyDescent="0.25">
      <c r="A243" s="1549" t="s">
        <v>352</v>
      </c>
      <c r="B243" s="1678" t="s">
        <v>353</v>
      </c>
      <c r="C243" s="1660">
        <v>0</v>
      </c>
      <c r="D243" s="1550">
        <v>125030</v>
      </c>
      <c r="E243" s="1625">
        <v>0</v>
      </c>
      <c r="F243" s="1542"/>
    </row>
    <row r="244" spans="1:6" x14ac:dyDescent="0.25">
      <c r="A244" s="1549" t="s">
        <v>354</v>
      </c>
      <c r="B244" s="1678" t="s">
        <v>355</v>
      </c>
      <c r="C244" s="1660">
        <v>0</v>
      </c>
      <c r="D244" s="1550">
        <v>125030</v>
      </c>
      <c r="E244" s="1625">
        <v>0</v>
      </c>
      <c r="F244" s="1542"/>
    </row>
    <row r="245" spans="1:6" x14ac:dyDescent="0.25">
      <c r="A245" s="1549" t="s">
        <v>356</v>
      </c>
      <c r="B245" s="1678" t="s">
        <v>357</v>
      </c>
      <c r="C245" s="1660">
        <v>0</v>
      </c>
      <c r="D245" s="1550">
        <v>227630</v>
      </c>
      <c r="E245" s="1625">
        <v>0</v>
      </c>
      <c r="F245" s="1542"/>
    </row>
    <row r="246" spans="1:6" x14ac:dyDescent="0.25">
      <c r="A246" s="1549" t="s">
        <v>358</v>
      </c>
      <c r="B246" s="1678" t="s">
        <v>359</v>
      </c>
      <c r="C246" s="1660">
        <v>0</v>
      </c>
      <c r="D246" s="1550">
        <v>349330</v>
      </c>
      <c r="E246" s="1625">
        <v>0</v>
      </c>
      <c r="F246" s="1542"/>
    </row>
    <row r="247" spans="1:6" x14ac:dyDescent="0.25">
      <c r="A247" s="1549" t="s">
        <v>360</v>
      </c>
      <c r="B247" s="1678" t="s">
        <v>361</v>
      </c>
      <c r="C247" s="1660">
        <v>0</v>
      </c>
      <c r="D247" s="1550">
        <v>595930</v>
      </c>
      <c r="E247" s="1625">
        <v>0</v>
      </c>
      <c r="F247" s="1542"/>
    </row>
    <row r="248" spans="1:6" x14ac:dyDescent="0.25">
      <c r="A248" s="1572" t="s">
        <v>362</v>
      </c>
      <c r="B248" s="1678" t="s">
        <v>363</v>
      </c>
      <c r="C248" s="1660">
        <v>0</v>
      </c>
      <c r="D248" s="1550">
        <v>124120</v>
      </c>
      <c r="E248" s="1625">
        <v>0</v>
      </c>
      <c r="F248" s="1542"/>
    </row>
    <row r="249" spans="1:6" x14ac:dyDescent="0.25">
      <c r="A249" s="1572" t="s">
        <v>364</v>
      </c>
      <c r="B249" s="1678" t="s">
        <v>365</v>
      </c>
      <c r="C249" s="1660">
        <v>0</v>
      </c>
      <c r="D249" s="1550">
        <v>334530</v>
      </c>
      <c r="E249" s="1625">
        <v>0</v>
      </c>
      <c r="F249" s="1542"/>
    </row>
    <row r="250" spans="1:6" x14ac:dyDescent="0.25">
      <c r="A250" s="1572" t="s">
        <v>366</v>
      </c>
      <c r="B250" s="1678" t="s">
        <v>367</v>
      </c>
      <c r="C250" s="1690">
        <v>0</v>
      </c>
      <c r="D250" s="1552">
        <v>140860</v>
      </c>
      <c r="E250" s="1648">
        <v>0</v>
      </c>
      <c r="F250" s="1542"/>
    </row>
    <row r="251" spans="1:6" x14ac:dyDescent="0.25">
      <c r="A251" s="1572" t="s">
        <v>368</v>
      </c>
      <c r="B251" s="1678" t="s">
        <v>369</v>
      </c>
      <c r="C251" s="1690">
        <v>0</v>
      </c>
      <c r="D251" s="1552">
        <v>122400</v>
      </c>
      <c r="E251" s="1648">
        <v>0</v>
      </c>
      <c r="F251" s="1542"/>
    </row>
    <row r="252" spans="1:6" x14ac:dyDescent="0.25">
      <c r="A252" s="1572" t="s">
        <v>370</v>
      </c>
      <c r="B252" s="1678" t="s">
        <v>371</v>
      </c>
      <c r="C252" s="1690">
        <v>0</v>
      </c>
      <c r="D252" s="1552">
        <v>186090</v>
      </c>
      <c r="E252" s="1648">
        <v>0</v>
      </c>
      <c r="F252" s="1542"/>
    </row>
    <row r="253" spans="1:6" x14ac:dyDescent="0.25">
      <c r="A253" s="1572" t="s">
        <v>372</v>
      </c>
      <c r="B253" s="1678" t="s">
        <v>373</v>
      </c>
      <c r="C253" s="1690">
        <v>0</v>
      </c>
      <c r="D253" s="1552">
        <v>48970</v>
      </c>
      <c r="E253" s="1648">
        <v>0</v>
      </c>
      <c r="F253" s="1542"/>
    </row>
    <row r="254" spans="1:6" x14ac:dyDescent="0.25">
      <c r="A254" s="1607" t="s">
        <v>374</v>
      </c>
      <c r="B254" s="1689" t="s">
        <v>375</v>
      </c>
      <c r="C254" s="1675">
        <v>0</v>
      </c>
      <c r="D254" s="1557">
        <v>36600</v>
      </c>
      <c r="E254" s="1630">
        <v>0</v>
      </c>
      <c r="F254" s="1542"/>
    </row>
    <row r="255" spans="1:6" x14ac:dyDescent="0.25">
      <c r="A255" s="2484" t="s">
        <v>376</v>
      </c>
      <c r="B255" s="2485"/>
      <c r="C255" s="2485"/>
      <c r="D255" s="2485"/>
      <c r="E255" s="2486"/>
      <c r="F255" s="1542"/>
    </row>
    <row r="256" spans="1:6" x14ac:dyDescent="0.25">
      <c r="A256" s="1714" t="s">
        <v>377</v>
      </c>
      <c r="B256" s="1728" t="s">
        <v>349</v>
      </c>
      <c r="C256" s="1663">
        <v>0</v>
      </c>
      <c r="D256" s="1555">
        <v>200680</v>
      </c>
      <c r="E256" s="1624">
        <v>0</v>
      </c>
      <c r="F256" s="1542"/>
    </row>
    <row r="257" spans="1:6" x14ac:dyDescent="0.25">
      <c r="A257" s="1715" t="s">
        <v>378</v>
      </c>
      <c r="B257" s="1729" t="s">
        <v>379</v>
      </c>
      <c r="C257" s="1660">
        <v>0</v>
      </c>
      <c r="D257" s="1550">
        <v>1193820</v>
      </c>
      <c r="E257" s="1625">
        <v>0</v>
      </c>
      <c r="F257" s="1542"/>
    </row>
    <row r="258" spans="1:6" x14ac:dyDescent="0.25">
      <c r="A258" s="1715" t="s">
        <v>380</v>
      </c>
      <c r="B258" s="1729" t="s">
        <v>381</v>
      </c>
      <c r="C258" s="1660">
        <v>0</v>
      </c>
      <c r="D258" s="1550">
        <v>180120</v>
      </c>
      <c r="E258" s="1625">
        <v>0</v>
      </c>
      <c r="F258" s="1542"/>
    </row>
    <row r="259" spans="1:6" x14ac:dyDescent="0.25">
      <c r="A259" s="1715" t="s">
        <v>382</v>
      </c>
      <c r="B259" s="1729" t="s">
        <v>383</v>
      </c>
      <c r="C259" s="1660">
        <v>0</v>
      </c>
      <c r="D259" s="1550">
        <v>159280</v>
      </c>
      <c r="E259" s="1625">
        <v>0</v>
      </c>
      <c r="F259" s="1542"/>
    </row>
    <row r="260" spans="1:6" x14ac:dyDescent="0.25">
      <c r="A260" s="1715" t="s">
        <v>384</v>
      </c>
      <c r="B260" s="1729" t="s">
        <v>385</v>
      </c>
      <c r="C260" s="1660">
        <v>0</v>
      </c>
      <c r="D260" s="1550">
        <v>323340</v>
      </c>
      <c r="E260" s="1625">
        <v>0</v>
      </c>
      <c r="F260" s="1542"/>
    </row>
    <row r="261" spans="1:6" x14ac:dyDescent="0.25">
      <c r="A261" s="1715" t="s">
        <v>386</v>
      </c>
      <c r="B261" s="1729" t="s">
        <v>387</v>
      </c>
      <c r="C261" s="1660">
        <v>0</v>
      </c>
      <c r="D261" s="1550">
        <v>1075220</v>
      </c>
      <c r="E261" s="1625">
        <v>0</v>
      </c>
      <c r="F261" s="1542"/>
    </row>
    <row r="262" spans="1:6" x14ac:dyDescent="0.25">
      <c r="A262" s="1715" t="s">
        <v>388</v>
      </c>
      <c r="B262" s="1729" t="s">
        <v>389</v>
      </c>
      <c r="C262" s="1660">
        <v>0</v>
      </c>
      <c r="D262" s="1550">
        <v>1104970</v>
      </c>
      <c r="E262" s="1625">
        <v>0</v>
      </c>
      <c r="F262" s="1542"/>
    </row>
    <row r="263" spans="1:6" x14ac:dyDescent="0.25">
      <c r="A263" s="1715" t="s">
        <v>390</v>
      </c>
      <c r="B263" s="1729" t="s">
        <v>391</v>
      </c>
      <c r="C263" s="1660">
        <v>0</v>
      </c>
      <c r="D263" s="1550">
        <v>874890</v>
      </c>
      <c r="E263" s="1625">
        <v>0</v>
      </c>
      <c r="F263" s="1542"/>
    </row>
    <row r="264" spans="1:6" x14ac:dyDescent="0.25">
      <c r="A264" s="1715" t="s">
        <v>392</v>
      </c>
      <c r="B264" s="1729" t="s">
        <v>393</v>
      </c>
      <c r="C264" s="1660">
        <v>0</v>
      </c>
      <c r="D264" s="1550">
        <v>922050</v>
      </c>
      <c r="E264" s="1625">
        <v>0</v>
      </c>
      <c r="F264" s="1542"/>
    </row>
    <row r="265" spans="1:6" x14ac:dyDescent="0.25">
      <c r="A265" s="1715" t="s">
        <v>394</v>
      </c>
      <c r="B265" s="1729" t="s">
        <v>395</v>
      </c>
      <c r="C265" s="1660">
        <v>0</v>
      </c>
      <c r="D265" s="1550">
        <v>363740</v>
      </c>
      <c r="E265" s="1625">
        <v>0</v>
      </c>
      <c r="F265" s="1542"/>
    </row>
    <row r="266" spans="1:6" x14ac:dyDescent="0.25">
      <c r="A266" s="1715" t="s">
        <v>396</v>
      </c>
      <c r="B266" s="1729" t="s">
        <v>397</v>
      </c>
      <c r="C266" s="1660">
        <v>0</v>
      </c>
      <c r="D266" s="1550">
        <v>87110</v>
      </c>
      <c r="E266" s="1625">
        <v>0</v>
      </c>
      <c r="F266" s="1542"/>
    </row>
    <row r="267" spans="1:6" x14ac:dyDescent="0.25">
      <c r="A267" s="1715" t="s">
        <v>398</v>
      </c>
      <c r="B267" s="1729" t="s">
        <v>399</v>
      </c>
      <c r="C267" s="1660">
        <v>0</v>
      </c>
      <c r="D267" s="1550">
        <v>259890</v>
      </c>
      <c r="E267" s="1625">
        <v>0</v>
      </c>
      <c r="F267" s="1542"/>
    </row>
    <row r="268" spans="1:6" x14ac:dyDescent="0.25">
      <c r="A268" s="1715" t="s">
        <v>400</v>
      </c>
      <c r="B268" s="1711" t="s">
        <v>401</v>
      </c>
      <c r="C268" s="1660">
        <v>0</v>
      </c>
      <c r="D268" s="1550">
        <v>73480</v>
      </c>
      <c r="E268" s="1625">
        <v>0</v>
      </c>
      <c r="F268" s="1542"/>
    </row>
    <row r="269" spans="1:6" x14ac:dyDescent="0.25">
      <c r="A269" s="1715" t="s">
        <v>402</v>
      </c>
      <c r="B269" s="1711" t="s">
        <v>403</v>
      </c>
      <c r="C269" s="1660">
        <v>0</v>
      </c>
      <c r="D269" s="1550">
        <v>1262650</v>
      </c>
      <c r="E269" s="1625">
        <v>0</v>
      </c>
      <c r="F269" s="1542"/>
    </row>
    <row r="270" spans="1:6" x14ac:dyDescent="0.25">
      <c r="A270" s="1715" t="s">
        <v>404</v>
      </c>
      <c r="B270" s="1711" t="s">
        <v>405</v>
      </c>
      <c r="C270" s="1660">
        <v>0</v>
      </c>
      <c r="D270" s="1550">
        <v>295240</v>
      </c>
      <c r="E270" s="1625">
        <v>0</v>
      </c>
      <c r="F270" s="1542"/>
    </row>
    <row r="271" spans="1:6" x14ac:dyDescent="0.25">
      <c r="A271" s="1715" t="s">
        <v>406</v>
      </c>
      <c r="B271" s="1711" t="s">
        <v>407</v>
      </c>
      <c r="C271" s="1660">
        <v>0</v>
      </c>
      <c r="D271" s="1550">
        <v>989060</v>
      </c>
      <c r="E271" s="1625">
        <v>0</v>
      </c>
      <c r="F271" s="1542"/>
    </row>
    <row r="272" spans="1:6" x14ac:dyDescent="0.25">
      <c r="A272" s="1715" t="s">
        <v>408</v>
      </c>
      <c r="B272" s="1730" t="s">
        <v>409</v>
      </c>
      <c r="C272" s="1660">
        <v>0</v>
      </c>
      <c r="D272" s="1550">
        <v>605500</v>
      </c>
      <c r="E272" s="1625">
        <v>0</v>
      </c>
      <c r="F272" s="1542"/>
    </row>
    <row r="273" spans="1:10" x14ac:dyDescent="0.25">
      <c r="A273" s="1716" t="s">
        <v>410</v>
      </c>
      <c r="B273" s="1730" t="s">
        <v>411</v>
      </c>
      <c r="C273" s="1675">
        <v>0</v>
      </c>
      <c r="D273" s="1552">
        <v>494130</v>
      </c>
      <c r="E273" s="1648">
        <v>0</v>
      </c>
      <c r="F273" s="1542"/>
      <c r="G273" s="1535"/>
      <c r="H273" s="1535"/>
      <c r="I273" s="1535"/>
      <c r="J273" s="1535"/>
    </row>
    <row r="274" spans="1:10" x14ac:dyDescent="0.25">
      <c r="A274" s="2484" t="s">
        <v>412</v>
      </c>
      <c r="B274" s="2485"/>
      <c r="C274" s="2485"/>
      <c r="D274" s="2485"/>
      <c r="E274" s="2486"/>
      <c r="F274" s="1542"/>
      <c r="G274" s="1535"/>
      <c r="H274" s="1535"/>
      <c r="I274" s="1535"/>
      <c r="J274" s="1535"/>
    </row>
    <row r="275" spans="1:10" x14ac:dyDescent="0.25">
      <c r="A275" s="1714" t="s">
        <v>413</v>
      </c>
      <c r="B275" s="1723" t="s">
        <v>414</v>
      </c>
      <c r="C275" s="1692">
        <v>0</v>
      </c>
      <c r="D275" s="1547">
        <v>266370</v>
      </c>
      <c r="E275" s="1649">
        <v>0</v>
      </c>
      <c r="F275" s="1542"/>
      <c r="G275" s="1535"/>
      <c r="H275" s="1535"/>
      <c r="I275" s="1535"/>
      <c r="J275" s="1535"/>
    </row>
    <row r="276" spans="1:10" x14ac:dyDescent="0.25">
      <c r="A276" s="1715" t="s">
        <v>415</v>
      </c>
      <c r="B276" s="1711" t="s">
        <v>416</v>
      </c>
      <c r="C276" s="1660">
        <v>0</v>
      </c>
      <c r="D276" s="1550">
        <v>155300</v>
      </c>
      <c r="E276" s="1625">
        <v>0</v>
      </c>
      <c r="F276" s="1542"/>
      <c r="G276" s="1535"/>
      <c r="H276" s="1535"/>
      <c r="I276" s="1535"/>
      <c r="J276" s="1535"/>
    </row>
    <row r="277" spans="1:10" x14ac:dyDescent="0.25">
      <c r="A277" s="1715" t="s">
        <v>417</v>
      </c>
      <c r="B277" s="1711" t="s">
        <v>418</v>
      </c>
      <c r="C277" s="1660">
        <v>0</v>
      </c>
      <c r="D277" s="1550">
        <v>375240</v>
      </c>
      <c r="E277" s="1625">
        <v>0</v>
      </c>
      <c r="F277" s="1542"/>
      <c r="G277" s="1535"/>
      <c r="H277" s="1535"/>
      <c r="I277" s="1535"/>
      <c r="J277" s="1535"/>
    </row>
    <row r="278" spans="1:10" x14ac:dyDescent="0.25">
      <c r="A278" s="1715" t="s">
        <v>419</v>
      </c>
      <c r="B278" s="1711" t="s">
        <v>420</v>
      </c>
      <c r="C278" s="1660">
        <v>0</v>
      </c>
      <c r="D278" s="1550">
        <v>388860</v>
      </c>
      <c r="E278" s="1625">
        <v>0</v>
      </c>
      <c r="F278" s="1542"/>
      <c r="G278" s="1535"/>
      <c r="H278" s="1535"/>
      <c r="I278" s="1535"/>
      <c r="J278" s="1535"/>
    </row>
    <row r="279" spans="1:10" x14ac:dyDescent="0.25">
      <c r="A279" s="1716" t="s">
        <v>421</v>
      </c>
      <c r="B279" s="1724" t="s">
        <v>422</v>
      </c>
      <c r="C279" s="1675">
        <v>0</v>
      </c>
      <c r="D279" s="1557">
        <v>242980</v>
      </c>
      <c r="E279" s="1630">
        <v>0</v>
      </c>
      <c r="F279" s="1650"/>
      <c r="G279" s="1535"/>
      <c r="H279" s="1535"/>
      <c r="I279" s="1535"/>
      <c r="J279" s="1535"/>
    </row>
    <row r="280" spans="1:10" x14ac:dyDescent="0.25">
      <c r="A280" s="1727" t="s">
        <v>423</v>
      </c>
      <c r="B280" s="1725" t="s">
        <v>424</v>
      </c>
      <c r="C280" s="1693">
        <v>0</v>
      </c>
      <c r="D280" s="1651">
        <v>33040</v>
      </c>
      <c r="E280" s="1647">
        <v>0</v>
      </c>
      <c r="F280" s="1650"/>
      <c r="G280" s="1535"/>
      <c r="H280" s="1535"/>
      <c r="I280" s="1535"/>
      <c r="J280" s="1535"/>
    </row>
    <row r="281" spans="1:10" x14ac:dyDescent="0.25">
      <c r="A281" s="1722"/>
      <c r="B281" s="1726" t="s">
        <v>425</v>
      </c>
      <c r="C281" s="1559">
        <v>0</v>
      </c>
      <c r="D281" s="1628"/>
      <c r="E281" s="1629">
        <v>0</v>
      </c>
      <c r="F281" s="1650"/>
      <c r="G281" s="1535"/>
      <c r="H281" s="1535"/>
      <c r="I281" s="1535"/>
      <c r="J281" s="1535"/>
    </row>
    <row r="282" spans="1:10" x14ac:dyDescent="0.25">
      <c r="A282" s="1642"/>
      <c r="B282" s="1542"/>
      <c r="C282" s="1542"/>
      <c r="D282" s="1642"/>
      <c r="E282" s="1642"/>
      <c r="F282" s="1542"/>
      <c r="G282" s="1535"/>
      <c r="H282" s="1535"/>
      <c r="I282" s="1535"/>
      <c r="J282" s="1535"/>
    </row>
    <row r="283" spans="1:10" x14ac:dyDescent="0.25">
      <c r="A283" s="1642"/>
      <c r="B283" s="1644"/>
      <c r="C283" s="1644"/>
      <c r="D283" s="1642"/>
      <c r="E283" s="1642"/>
      <c r="F283" s="1652"/>
      <c r="G283" s="1653"/>
      <c r="H283" s="1535"/>
      <c r="I283" s="1535"/>
      <c r="J283" s="1654"/>
    </row>
    <row r="284" spans="1:10" x14ac:dyDescent="0.25">
      <c r="A284" s="2489" t="s">
        <v>426</v>
      </c>
      <c r="B284" s="2490"/>
      <c r="C284" s="2490"/>
      <c r="D284" s="2490"/>
      <c r="E284" s="2491"/>
      <c r="F284" s="1542"/>
      <c r="G284" s="1535"/>
      <c r="H284" s="1535"/>
      <c r="I284" s="1535"/>
      <c r="J284" s="1535"/>
    </row>
    <row r="285" spans="1:10" ht="76.5" x14ac:dyDescent="0.25">
      <c r="A285" s="1544" t="s">
        <v>14</v>
      </c>
      <c r="B285" s="1544" t="s">
        <v>426</v>
      </c>
      <c r="C285" s="1545" t="s">
        <v>347</v>
      </c>
      <c r="D285" s="1590" t="s">
        <v>17</v>
      </c>
      <c r="E285" s="1546" t="s">
        <v>18</v>
      </c>
      <c r="F285" s="1650"/>
      <c r="G285" s="1535"/>
      <c r="H285" s="1535"/>
      <c r="I285" s="1535"/>
      <c r="J285" s="1535"/>
    </row>
    <row r="286" spans="1:10" x14ac:dyDescent="0.25">
      <c r="A286" s="1714" t="s">
        <v>427</v>
      </c>
      <c r="B286" s="1718" t="s">
        <v>428</v>
      </c>
      <c r="C286" s="1663">
        <v>0</v>
      </c>
      <c r="D286" s="1555">
        <v>6500</v>
      </c>
      <c r="E286" s="1624">
        <v>0</v>
      </c>
      <c r="F286" s="1542"/>
      <c r="G286" s="1535"/>
      <c r="H286" s="1535"/>
      <c r="I286" s="1535"/>
      <c r="J286" s="1535"/>
    </row>
    <row r="287" spans="1:10" x14ac:dyDescent="0.25">
      <c r="A287" s="1715" t="s">
        <v>429</v>
      </c>
      <c r="B287" s="1719" t="s">
        <v>430</v>
      </c>
      <c r="C287" s="1660">
        <v>0</v>
      </c>
      <c r="D287" s="1550">
        <v>3460</v>
      </c>
      <c r="E287" s="1625">
        <v>0</v>
      </c>
      <c r="F287" s="1542"/>
      <c r="G287" s="1535"/>
      <c r="H287" s="1535"/>
      <c r="I287" s="1535"/>
      <c r="J287" s="1535"/>
    </row>
    <row r="288" spans="1:10" x14ac:dyDescent="0.25">
      <c r="A288" s="1715" t="s">
        <v>431</v>
      </c>
      <c r="B288" s="1719" t="s">
        <v>432</v>
      </c>
      <c r="C288" s="1660">
        <v>0</v>
      </c>
      <c r="D288" s="1550">
        <v>13050</v>
      </c>
      <c r="E288" s="1625">
        <v>0</v>
      </c>
      <c r="F288" s="1542"/>
      <c r="G288" s="1535"/>
      <c r="H288" s="1535"/>
      <c r="I288" s="1535"/>
      <c r="J288" s="1535"/>
    </row>
    <row r="289" spans="1:7" x14ac:dyDescent="0.25">
      <c r="A289" s="1715" t="s">
        <v>433</v>
      </c>
      <c r="B289" s="1719" t="s">
        <v>434</v>
      </c>
      <c r="C289" s="1660">
        <v>0</v>
      </c>
      <c r="D289" s="1550">
        <v>133780</v>
      </c>
      <c r="E289" s="1625">
        <v>0</v>
      </c>
      <c r="F289" s="1542"/>
      <c r="G289" s="1535"/>
    </row>
    <row r="290" spans="1:7" x14ac:dyDescent="0.25">
      <c r="A290" s="1716" t="s">
        <v>435</v>
      </c>
      <c r="B290" s="1720" t="s">
        <v>436</v>
      </c>
      <c r="C290" s="1675">
        <v>0</v>
      </c>
      <c r="D290" s="1557">
        <v>734780</v>
      </c>
      <c r="E290" s="1630">
        <v>0</v>
      </c>
      <c r="F290" s="1542"/>
      <c r="G290" s="1535"/>
    </row>
    <row r="291" spans="1:7" x14ac:dyDescent="0.25">
      <c r="A291" s="1722"/>
      <c r="B291" s="1721" t="s">
        <v>437</v>
      </c>
      <c r="C291" s="1596">
        <v>0</v>
      </c>
      <c r="D291" s="1568"/>
      <c r="E291" s="1597">
        <v>0</v>
      </c>
      <c r="F291" s="1542"/>
      <c r="G291" s="1535"/>
    </row>
    <row r="292" spans="1:7" x14ac:dyDescent="0.25">
      <c r="A292" s="1642"/>
      <c r="B292" s="1644"/>
      <c r="C292" s="1642"/>
      <c r="D292" s="1642"/>
      <c r="E292" s="1642"/>
      <c r="F292" s="1542"/>
      <c r="G292" s="1535"/>
    </row>
    <row r="293" spans="1:7" x14ac:dyDescent="0.25">
      <c r="A293" s="1642"/>
      <c r="B293" s="1644"/>
      <c r="C293" s="1642"/>
      <c r="D293" s="1642"/>
      <c r="E293" s="1642"/>
      <c r="F293" s="1655"/>
      <c r="G293" s="1543"/>
    </row>
    <row r="294" spans="1:7" x14ac:dyDescent="0.25">
      <c r="A294" s="2484" t="s">
        <v>438</v>
      </c>
      <c r="B294" s="2485"/>
      <c r="C294" s="2485"/>
      <c r="D294" s="2485"/>
      <c r="E294" s="2486"/>
      <c r="F294" s="1656"/>
      <c r="G294" s="1543"/>
    </row>
    <row r="295" spans="1:7" ht="76.5" x14ac:dyDescent="0.25">
      <c r="A295" s="1544" t="s">
        <v>14</v>
      </c>
      <c r="B295" s="1687" t="s">
        <v>438</v>
      </c>
      <c r="C295" s="1688" t="s">
        <v>439</v>
      </c>
      <c r="D295" s="1590" t="s">
        <v>17</v>
      </c>
      <c r="E295" s="1546" t="s">
        <v>18</v>
      </c>
      <c r="F295" s="1656"/>
      <c r="G295" s="1543"/>
    </row>
    <row r="296" spans="1:7" x14ac:dyDescent="0.25">
      <c r="A296" s="1714" t="s">
        <v>440</v>
      </c>
      <c r="B296" s="1709" t="s">
        <v>441</v>
      </c>
      <c r="C296" s="1663">
        <v>0</v>
      </c>
      <c r="D296" s="1555">
        <v>17390</v>
      </c>
      <c r="E296" s="1624">
        <v>0</v>
      </c>
      <c r="F296" s="1542"/>
      <c r="G296" s="1535"/>
    </row>
    <row r="297" spans="1:7" x14ac:dyDescent="0.25">
      <c r="A297" s="1715" t="s">
        <v>442</v>
      </c>
      <c r="B297" s="1710" t="s">
        <v>443</v>
      </c>
      <c r="C297" s="1660">
        <v>0</v>
      </c>
      <c r="D297" s="1550">
        <v>54690</v>
      </c>
      <c r="E297" s="1625">
        <v>0</v>
      </c>
      <c r="F297" s="1542"/>
      <c r="G297" s="1535"/>
    </row>
    <row r="298" spans="1:7" x14ac:dyDescent="0.25">
      <c r="A298" s="1715" t="s">
        <v>444</v>
      </c>
      <c r="B298" s="1710" t="s">
        <v>445</v>
      </c>
      <c r="C298" s="1660">
        <v>0</v>
      </c>
      <c r="D298" s="1550">
        <v>67800</v>
      </c>
      <c r="E298" s="1625">
        <v>0</v>
      </c>
      <c r="F298" s="1542"/>
      <c r="G298" s="1535"/>
    </row>
    <row r="299" spans="1:7" x14ac:dyDescent="0.25">
      <c r="A299" s="1715" t="s">
        <v>446</v>
      </c>
      <c r="B299" s="1710" t="s">
        <v>447</v>
      </c>
      <c r="C299" s="1660">
        <v>0</v>
      </c>
      <c r="D299" s="1550">
        <v>2380</v>
      </c>
      <c r="E299" s="1625">
        <v>0</v>
      </c>
      <c r="F299" s="1542"/>
      <c r="G299" s="1535"/>
    </row>
    <row r="300" spans="1:7" x14ac:dyDescent="0.25">
      <c r="A300" s="1715" t="s">
        <v>448</v>
      </c>
      <c r="B300" s="1710" t="s">
        <v>449</v>
      </c>
      <c r="C300" s="1660">
        <v>0</v>
      </c>
      <c r="D300" s="1550">
        <v>70</v>
      </c>
      <c r="E300" s="1625">
        <v>0</v>
      </c>
      <c r="F300" s="1542"/>
      <c r="G300" s="1535"/>
    </row>
    <row r="301" spans="1:7" x14ac:dyDescent="0.25">
      <c r="A301" s="1715" t="s">
        <v>450</v>
      </c>
      <c r="B301" s="1711" t="s">
        <v>451</v>
      </c>
      <c r="C301" s="1660">
        <v>0</v>
      </c>
      <c r="D301" s="1550">
        <v>143950</v>
      </c>
      <c r="E301" s="1625">
        <v>0</v>
      </c>
      <c r="F301" s="1542"/>
      <c r="G301" s="1535"/>
    </row>
    <row r="302" spans="1:7" x14ac:dyDescent="0.25">
      <c r="A302" s="1716" t="s">
        <v>452</v>
      </c>
      <c r="B302" s="1712" t="s">
        <v>453</v>
      </c>
      <c r="C302" s="1675">
        <v>0</v>
      </c>
      <c r="D302" s="1557">
        <v>9790</v>
      </c>
      <c r="E302" s="1630">
        <v>0</v>
      </c>
      <c r="F302" s="1542"/>
      <c r="G302" s="1535"/>
    </row>
    <row r="303" spans="1:7" x14ac:dyDescent="0.25">
      <c r="A303" s="1717"/>
      <c r="B303" s="2507" t="s">
        <v>454</v>
      </c>
      <c r="C303" s="2508"/>
      <c r="D303" s="1646"/>
      <c r="E303" s="1657">
        <v>0</v>
      </c>
      <c r="F303" s="1542"/>
      <c r="G303" s="1535"/>
    </row>
    <row r="304" spans="1:7" x14ac:dyDescent="0.25">
      <c r="A304" s="1542"/>
      <c r="B304" s="1542"/>
      <c r="C304" s="1542"/>
      <c r="D304" s="1542"/>
      <c r="E304" s="1542"/>
      <c r="F304" s="1639"/>
      <c r="G304" s="1641"/>
    </row>
    <row r="305" spans="1:7" x14ac:dyDescent="0.25">
      <c r="A305" s="1542"/>
      <c r="B305" s="1542"/>
      <c r="C305" s="1542"/>
      <c r="D305" s="1542"/>
      <c r="E305" s="1542"/>
      <c r="F305" s="1639"/>
      <c r="G305" s="1641"/>
    </row>
    <row r="306" spans="1:7" x14ac:dyDescent="0.25">
      <c r="A306" s="2499" t="s">
        <v>455</v>
      </c>
      <c r="B306" s="2500"/>
      <c r="C306" s="2500"/>
      <c r="D306" s="2500"/>
      <c r="E306" s="2501"/>
      <c r="F306" s="1639"/>
      <c r="G306" s="1641"/>
    </row>
    <row r="307" spans="1:7" x14ac:dyDescent="0.25">
      <c r="A307" s="1587"/>
      <c r="B307" s="2504" t="s">
        <v>456</v>
      </c>
      <c r="C307" s="2505"/>
      <c r="D307" s="2506"/>
      <c r="E307" s="1658">
        <v>0</v>
      </c>
      <c r="F307" s="1542"/>
      <c r="G307" s="1535"/>
    </row>
    <row r="308" spans="1:7" x14ac:dyDescent="0.25">
      <c r="A308" s="1542"/>
      <c r="B308" s="1542"/>
      <c r="C308" s="1542"/>
      <c r="D308" s="1542"/>
      <c r="E308" s="1542"/>
      <c r="F308" s="1639"/>
      <c r="G308" s="1641"/>
    </row>
    <row r="309" spans="1:7" x14ac:dyDescent="0.25">
      <c r="A309" s="1542"/>
      <c r="B309" s="1542"/>
      <c r="C309" s="1542"/>
      <c r="D309" s="1542"/>
      <c r="E309" s="1542"/>
      <c r="F309" s="1639"/>
      <c r="G309" s="1641"/>
    </row>
    <row r="310" spans="1:7" x14ac:dyDescent="0.25">
      <c r="A310" s="2499" t="s">
        <v>457</v>
      </c>
      <c r="B310" s="2500"/>
      <c r="C310" s="2500"/>
      <c r="D310" s="2500"/>
      <c r="E310" s="2501"/>
      <c r="F310" s="1639"/>
      <c r="G310" s="1641"/>
    </row>
    <row r="311" spans="1:7" ht="51" x14ac:dyDescent="0.25">
      <c r="A311" s="2484" t="s">
        <v>458</v>
      </c>
      <c r="B311" s="2485"/>
      <c r="C311" s="2485"/>
      <c r="D311" s="2486"/>
      <c r="E311" s="1544" t="s">
        <v>18</v>
      </c>
      <c r="F311" s="1639"/>
      <c r="G311" s="1641"/>
    </row>
    <row r="312" spans="1:7" x14ac:dyDescent="0.25">
      <c r="A312" s="1587"/>
      <c r="B312" s="2504" t="s">
        <v>459</v>
      </c>
      <c r="C312" s="2505"/>
      <c r="D312" s="2506"/>
      <c r="E312" s="1658">
        <v>0</v>
      </c>
      <c r="F312" s="1639"/>
      <c r="G312" s="1641"/>
    </row>
    <row r="313" spans="1:7" x14ac:dyDescent="0.25">
      <c r="A313" s="1542"/>
      <c r="B313" s="1542"/>
      <c r="C313" s="1542"/>
      <c r="D313" s="1542"/>
      <c r="E313" s="1542"/>
      <c r="F313" s="1539"/>
      <c r="G313" s="1535"/>
    </row>
    <row r="314" spans="1:7" x14ac:dyDescent="0.25">
      <c r="A314" s="1542"/>
      <c r="B314" s="1542"/>
      <c r="C314" s="1542"/>
      <c r="D314" s="1542"/>
      <c r="E314" s="1542"/>
      <c r="F314" s="1539"/>
      <c r="G314" s="1535"/>
    </row>
    <row r="315" spans="1:7" x14ac:dyDescent="0.25">
      <c r="A315" s="2499" t="s">
        <v>460</v>
      </c>
      <c r="B315" s="2500"/>
      <c r="C315" s="2501"/>
      <c r="D315" s="1542"/>
      <c r="E315" s="1542"/>
      <c r="F315" s="1539"/>
      <c r="G315" s="1535"/>
    </row>
    <row r="316" spans="1:7" x14ac:dyDescent="0.25">
      <c r="A316" s="2484" t="s">
        <v>461</v>
      </c>
      <c r="B316" s="2485"/>
      <c r="C316" s="2486"/>
      <c r="D316" s="1542"/>
      <c r="E316" s="1542"/>
      <c r="F316" s="1539"/>
      <c r="G316" s="1535"/>
    </row>
    <row r="317" spans="1:7" ht="38.25" x14ac:dyDescent="0.25">
      <c r="A317" s="2499" t="s">
        <v>462</v>
      </c>
      <c r="B317" s="2500"/>
      <c r="C317" s="1544" t="s">
        <v>463</v>
      </c>
      <c r="D317" s="1542"/>
      <c r="E317" s="1542"/>
      <c r="F317" s="1542"/>
      <c r="G317" s="1535"/>
    </row>
    <row r="318" spans="1:7" x14ac:dyDescent="0.25">
      <c r="A318" s="1659" t="s">
        <v>464</v>
      </c>
      <c r="B318" s="1677"/>
      <c r="C318" s="1683"/>
      <c r="D318" s="1542"/>
      <c r="E318" s="1542"/>
      <c r="F318" s="1542"/>
      <c r="G318" s="1535"/>
    </row>
    <row r="319" spans="1:7" x14ac:dyDescent="0.25">
      <c r="A319" s="1660" t="s">
        <v>465</v>
      </c>
      <c r="B319" s="1678"/>
      <c r="C319" s="1684"/>
      <c r="D319" s="1542"/>
      <c r="E319" s="1542"/>
      <c r="F319" s="1542"/>
      <c r="G319" s="1535"/>
    </row>
    <row r="320" spans="1:7" x14ac:dyDescent="0.25">
      <c r="A320" s="1660" t="s">
        <v>466</v>
      </c>
      <c r="B320" s="1678"/>
      <c r="C320" s="1684"/>
      <c r="D320" s="1542"/>
      <c r="E320" s="1542"/>
      <c r="F320" s="1542"/>
      <c r="G320" s="1535"/>
    </row>
    <row r="321" spans="1:6" x14ac:dyDescent="0.25">
      <c r="A321" s="1661" t="s">
        <v>467</v>
      </c>
      <c r="B321" s="1678"/>
      <c r="C321" s="1684"/>
      <c r="D321" s="1542"/>
      <c r="E321" s="1542"/>
      <c r="F321" s="1542"/>
    </row>
    <row r="322" spans="1:6" x14ac:dyDescent="0.25">
      <c r="A322" s="1662" t="s">
        <v>468</v>
      </c>
      <c r="B322" s="1679"/>
      <c r="C322" s="1685">
        <v>0</v>
      </c>
      <c r="D322" s="1542"/>
      <c r="E322" s="1542"/>
      <c r="F322" s="1542"/>
    </row>
    <row r="323" spans="1:6" x14ac:dyDescent="0.25">
      <c r="A323" s="1663" t="s">
        <v>469</v>
      </c>
      <c r="B323" s="1680"/>
      <c r="C323" s="1683"/>
      <c r="D323" s="1542"/>
      <c r="E323" s="1542"/>
      <c r="F323" s="1542"/>
    </row>
    <row r="324" spans="1:6" x14ac:dyDescent="0.25">
      <c r="A324" s="1664" t="s">
        <v>470</v>
      </c>
      <c r="B324" s="1681"/>
      <c r="C324" s="1684"/>
      <c r="D324" s="1542"/>
      <c r="E324" s="1542"/>
      <c r="F324" s="1542"/>
    </row>
    <row r="325" spans="1:6" x14ac:dyDescent="0.25">
      <c r="A325" s="1660" t="s">
        <v>471</v>
      </c>
      <c r="B325" s="1681"/>
      <c r="C325" s="1684"/>
      <c r="D325" s="1542"/>
      <c r="E325" s="1542"/>
      <c r="F325" s="1542"/>
    </row>
    <row r="326" spans="1:6" x14ac:dyDescent="0.25">
      <c r="A326" s="1660" t="s">
        <v>472</v>
      </c>
      <c r="B326" s="1681"/>
      <c r="C326" s="1684"/>
      <c r="D326" s="1542"/>
      <c r="E326" s="1542"/>
      <c r="F326" s="1542"/>
    </row>
    <row r="327" spans="1:6" x14ac:dyDescent="0.25">
      <c r="A327" s="1664" t="s">
        <v>473</v>
      </c>
      <c r="B327" s="1681"/>
      <c r="C327" s="1684"/>
      <c r="D327" s="1542"/>
      <c r="E327" s="1542"/>
      <c r="F327" s="1542"/>
    </row>
    <row r="328" spans="1:6" x14ac:dyDescent="0.25">
      <c r="A328" s="1664" t="s">
        <v>474</v>
      </c>
      <c r="B328" s="1681"/>
      <c r="C328" s="1684"/>
      <c r="D328" s="1542"/>
      <c r="E328" s="1542"/>
      <c r="F328" s="1542"/>
    </row>
    <row r="329" spans="1:6" x14ac:dyDescent="0.25">
      <c r="A329" s="1665" t="s">
        <v>475</v>
      </c>
      <c r="B329" s="1682"/>
      <c r="C329" s="1686"/>
      <c r="D329" s="1542"/>
      <c r="E329" s="1542"/>
      <c r="F329" s="1542"/>
    </row>
    <row r="330" spans="1:6" x14ac:dyDescent="0.25">
      <c r="A330" s="1559"/>
      <c r="B330" s="1676" t="s">
        <v>476</v>
      </c>
      <c r="C330" s="1634">
        <v>0</v>
      </c>
      <c r="D330" s="1542"/>
      <c r="E330" s="1542"/>
      <c r="F330" s="1542"/>
    </row>
    <row r="331" spans="1:6" x14ac:dyDescent="0.25">
      <c r="A331" s="1542"/>
      <c r="B331" s="1542"/>
      <c r="C331" s="1542"/>
      <c r="D331" s="1542"/>
      <c r="E331" s="1542"/>
      <c r="F331" s="1539"/>
    </row>
    <row r="332" spans="1:6" x14ac:dyDescent="0.25">
      <c r="A332" s="1542"/>
      <c r="B332" s="1542"/>
      <c r="C332" s="1542"/>
      <c r="D332" s="1542"/>
      <c r="E332" s="1542"/>
      <c r="F332" s="1539"/>
    </row>
    <row r="333" spans="1:6" x14ac:dyDescent="0.25">
      <c r="A333" s="1542"/>
      <c r="B333" s="1542"/>
      <c r="C333" s="1542"/>
      <c r="D333" s="1542"/>
      <c r="E333" s="1542"/>
      <c r="F333" s="1539"/>
    </row>
    <row r="334" spans="1:6" x14ac:dyDescent="0.25">
      <c r="A334" s="1642"/>
      <c r="B334" s="1642"/>
      <c r="C334" s="1642"/>
      <c r="D334" s="1642"/>
      <c r="E334" s="1642"/>
      <c r="F334" s="1655"/>
    </row>
    <row r="335" spans="1:6" x14ac:dyDescent="0.25">
      <c r="A335" s="1642"/>
      <c r="B335" s="1642"/>
      <c r="C335" s="1642"/>
      <c r="D335" s="1642"/>
      <c r="E335" s="2510">
        <v>0</v>
      </c>
      <c r="F335" s="2510"/>
    </row>
    <row r="336" spans="1:6" x14ac:dyDescent="0.25">
      <c r="A336" s="1642"/>
      <c r="B336" s="1642"/>
      <c r="C336" s="1642"/>
      <c r="D336" s="1644"/>
      <c r="E336" s="2509" t="s">
        <v>478</v>
      </c>
      <c r="F336" s="2509"/>
    </row>
    <row r="337" spans="1:6" x14ac:dyDescent="0.25">
      <c r="A337" s="1642"/>
      <c r="B337" s="1642"/>
      <c r="C337" s="1642"/>
      <c r="D337" s="1642"/>
      <c r="E337" s="1666"/>
      <c r="F337" s="1667"/>
    </row>
    <row r="338" spans="1:6" x14ac:dyDescent="0.25">
      <c r="A338" s="1642"/>
      <c r="B338" s="1642"/>
      <c r="C338" s="1642"/>
      <c r="D338" s="1642"/>
      <c r="E338" s="1667"/>
      <c r="F338" s="1667"/>
    </row>
    <row r="339" spans="1:6" x14ac:dyDescent="0.25">
      <c r="A339" s="1642"/>
      <c r="B339" s="1642"/>
      <c r="C339" s="1642"/>
      <c r="D339" s="1642"/>
      <c r="E339" s="1667"/>
      <c r="F339" s="1667"/>
    </row>
    <row r="340" spans="1:6" x14ac:dyDescent="0.25">
      <c r="A340" s="1642"/>
      <c r="B340" s="1642"/>
      <c r="C340" s="1642"/>
      <c r="D340" s="1642"/>
      <c r="E340" s="1667"/>
      <c r="F340" s="1667"/>
    </row>
    <row r="341" spans="1:6" x14ac:dyDescent="0.25">
      <c r="A341" s="1642"/>
      <c r="B341" s="1642"/>
      <c r="C341" s="1642"/>
      <c r="D341" s="1642"/>
      <c r="E341" s="1667"/>
      <c r="F341" s="1667"/>
    </row>
    <row r="342" spans="1:6" x14ac:dyDescent="0.25">
      <c r="A342" s="1642"/>
      <c r="B342" s="1642"/>
      <c r="C342" s="1642"/>
      <c r="D342" s="1642"/>
      <c r="E342" s="1667"/>
      <c r="F342" s="1667"/>
    </row>
    <row r="343" spans="1:6" x14ac:dyDescent="0.25">
      <c r="A343" s="1642"/>
      <c r="B343" s="1642"/>
      <c r="C343" s="1642"/>
      <c r="D343" s="1642"/>
      <c r="E343" s="1667"/>
      <c r="F343" s="1667"/>
    </row>
    <row r="344" spans="1:6" x14ac:dyDescent="0.25">
      <c r="A344" s="1642"/>
      <c r="B344" s="1642"/>
      <c r="C344" s="1642"/>
      <c r="D344" s="1642"/>
      <c r="E344" s="2510">
        <v>0</v>
      </c>
      <c r="F344" s="2510"/>
    </row>
    <row r="345" spans="1:6" x14ac:dyDescent="0.25">
      <c r="A345" s="1642"/>
      <c r="B345" s="1642"/>
      <c r="C345" s="1642"/>
      <c r="D345" s="1655"/>
      <c r="E345" s="2509" t="s">
        <v>480</v>
      </c>
      <c r="F345" s="2509"/>
    </row>
    <row r="346" spans="1:6" x14ac:dyDescent="0.25">
      <c r="A346" s="1642"/>
      <c r="B346" s="1642"/>
      <c r="C346" s="1642"/>
      <c r="D346" s="1668"/>
      <c r="E346" s="1642"/>
      <c r="F346" s="165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1768" t="s">
        <v>0</v>
      </c>
      <c r="B1" s="1769"/>
      <c r="C1" s="2475" t="s">
        <v>1</v>
      </c>
      <c r="D1" s="2476"/>
      <c r="E1" s="2477"/>
      <c r="F1" s="1770"/>
      <c r="G1" s="1767"/>
    </row>
    <row r="2" spans="1:7" x14ac:dyDescent="0.25">
      <c r="A2" s="1768" t="s">
        <v>481</v>
      </c>
      <c r="B2" s="1769"/>
      <c r="C2" s="2478"/>
      <c r="D2" s="2479"/>
      <c r="E2" s="2480"/>
      <c r="F2" s="1771"/>
      <c r="G2" s="1772"/>
    </row>
    <row r="3" spans="1:7" x14ac:dyDescent="0.25">
      <c r="A3" s="1768" t="s">
        <v>482</v>
      </c>
      <c r="B3" s="1769"/>
      <c r="C3" s="2475" t="s">
        <v>4</v>
      </c>
      <c r="D3" s="2476"/>
      <c r="E3" s="2477"/>
      <c r="F3" s="1771"/>
      <c r="G3" s="1773"/>
    </row>
    <row r="4" spans="1:7" x14ac:dyDescent="0.25">
      <c r="A4" s="1768" t="s">
        <v>483</v>
      </c>
      <c r="B4" s="1769"/>
      <c r="C4" s="2478" t="s">
        <v>484</v>
      </c>
      <c r="D4" s="2479"/>
      <c r="E4" s="2480"/>
      <c r="F4" s="1771"/>
      <c r="G4" s="1773"/>
    </row>
    <row r="5" spans="1:7" x14ac:dyDescent="0.25">
      <c r="A5" s="1768" t="s">
        <v>7</v>
      </c>
      <c r="B5" s="1769"/>
      <c r="C5" s="2475" t="s">
        <v>8</v>
      </c>
      <c r="D5" s="2476"/>
      <c r="E5" s="2477"/>
      <c r="F5" s="1771"/>
      <c r="G5" s="1773"/>
    </row>
    <row r="6" spans="1:7" x14ac:dyDescent="0.25">
      <c r="A6" s="1774"/>
      <c r="B6" s="1774"/>
      <c r="C6" s="2478">
        <v>2013</v>
      </c>
      <c r="D6" s="2479"/>
      <c r="E6" s="2480"/>
      <c r="F6" s="1771"/>
      <c r="G6" s="1773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1771"/>
      <c r="G7" s="1773"/>
    </row>
    <row r="8" spans="1:7" ht="15.75" x14ac:dyDescent="0.25">
      <c r="A8" s="1774"/>
      <c r="B8" s="1998" t="s">
        <v>11</v>
      </c>
      <c r="C8" s="2478" t="s">
        <v>484</v>
      </c>
      <c r="D8" s="2479"/>
      <c r="E8" s="2480"/>
      <c r="F8" s="1771"/>
      <c r="G8" s="1773"/>
    </row>
    <row r="9" spans="1:7" x14ac:dyDescent="0.25">
      <c r="A9" s="1774"/>
      <c r="B9" s="1774"/>
      <c r="C9" s="1774"/>
      <c r="D9" s="1774"/>
      <c r="E9" s="1774"/>
      <c r="F9" s="1771"/>
      <c r="G9" s="1773"/>
    </row>
    <row r="10" spans="1:7" x14ac:dyDescent="0.25">
      <c r="A10" s="1774"/>
      <c r="B10" s="1774"/>
      <c r="C10" s="1774"/>
      <c r="D10" s="1774"/>
      <c r="E10" s="1774"/>
      <c r="F10" s="1771"/>
      <c r="G10" s="1775"/>
    </row>
    <row r="11" spans="1:7" x14ac:dyDescent="0.25">
      <c r="A11" s="2481" t="s">
        <v>13</v>
      </c>
      <c r="B11" s="2482"/>
      <c r="C11" s="2482"/>
      <c r="D11" s="2482"/>
      <c r="E11" s="2483"/>
      <c r="F11" s="1771"/>
      <c r="G11" s="1767"/>
    </row>
    <row r="12" spans="1:7" ht="76.5" x14ac:dyDescent="0.25">
      <c r="A12" s="1776" t="s">
        <v>14</v>
      </c>
      <c r="B12" s="1776" t="s">
        <v>15</v>
      </c>
      <c r="C12" s="1777" t="s">
        <v>16</v>
      </c>
      <c r="D12" s="1822" t="s">
        <v>17</v>
      </c>
      <c r="E12" s="1778" t="s">
        <v>18</v>
      </c>
      <c r="F12" s="1774"/>
      <c r="G12" s="1767"/>
    </row>
    <row r="13" spans="1:7" x14ac:dyDescent="0.25">
      <c r="A13" s="2484" t="s">
        <v>19</v>
      </c>
      <c r="B13" s="2485"/>
      <c r="C13" s="2485"/>
      <c r="D13" s="2485"/>
      <c r="E13" s="2486"/>
      <c r="F13" s="1774"/>
      <c r="G13" s="1767"/>
    </row>
    <row r="14" spans="1:7" x14ac:dyDescent="0.25">
      <c r="A14" s="1946" t="s">
        <v>20</v>
      </c>
      <c r="B14" s="1955" t="s">
        <v>21</v>
      </c>
      <c r="C14" s="1892">
        <v>0</v>
      </c>
      <c r="D14" s="1779">
        <v>3940</v>
      </c>
      <c r="E14" s="1780">
        <v>0</v>
      </c>
      <c r="F14" s="1774"/>
      <c r="G14" s="1767"/>
    </row>
    <row r="15" spans="1:7" x14ac:dyDescent="0.25">
      <c r="A15" s="1947" t="s">
        <v>22</v>
      </c>
      <c r="B15" s="1943" t="s">
        <v>23</v>
      </c>
      <c r="C15" s="1892">
        <v>0</v>
      </c>
      <c r="D15" s="1782">
        <v>4950</v>
      </c>
      <c r="E15" s="1783">
        <v>0</v>
      </c>
      <c r="F15" s="1774"/>
      <c r="G15" s="1767"/>
    </row>
    <row r="16" spans="1:7" x14ac:dyDescent="0.25">
      <c r="A16" s="1947" t="s">
        <v>24</v>
      </c>
      <c r="B16" s="1943" t="s">
        <v>25</v>
      </c>
      <c r="C16" s="1892">
        <v>0</v>
      </c>
      <c r="D16" s="1782">
        <v>10610</v>
      </c>
      <c r="E16" s="1783">
        <v>0</v>
      </c>
      <c r="F16" s="1774"/>
      <c r="G16" s="1767"/>
    </row>
    <row r="17" spans="1:6" x14ac:dyDescent="0.25">
      <c r="A17" s="1947" t="s">
        <v>26</v>
      </c>
      <c r="B17" s="1943" t="s">
        <v>27</v>
      </c>
      <c r="C17" s="1892">
        <v>0</v>
      </c>
      <c r="D17" s="1782">
        <v>6340</v>
      </c>
      <c r="E17" s="1783">
        <v>0</v>
      </c>
      <c r="F17" s="1774"/>
    </row>
    <row r="18" spans="1:6" x14ac:dyDescent="0.25">
      <c r="A18" s="1947" t="s">
        <v>28</v>
      </c>
      <c r="B18" s="1943" t="s">
        <v>29</v>
      </c>
      <c r="C18" s="1892">
        <v>0</v>
      </c>
      <c r="D18" s="1782">
        <v>6960</v>
      </c>
      <c r="E18" s="1783">
        <v>0</v>
      </c>
      <c r="F18" s="1774"/>
    </row>
    <row r="19" spans="1:6" ht="178.5" x14ac:dyDescent="0.25">
      <c r="A19" s="1947" t="s">
        <v>30</v>
      </c>
      <c r="B19" s="1997" t="s">
        <v>31</v>
      </c>
      <c r="C19" s="1892">
        <v>0</v>
      </c>
      <c r="D19" s="1782">
        <v>5360</v>
      </c>
      <c r="E19" s="1783">
        <v>0</v>
      </c>
      <c r="F19" s="1774"/>
    </row>
    <row r="20" spans="1:6" ht="216.75" x14ac:dyDescent="0.25">
      <c r="A20" s="1947" t="s">
        <v>32</v>
      </c>
      <c r="B20" s="1997" t="s">
        <v>33</v>
      </c>
      <c r="C20" s="1892">
        <v>0</v>
      </c>
      <c r="D20" s="1782">
        <v>6430</v>
      </c>
      <c r="E20" s="1783">
        <v>0</v>
      </c>
      <c r="F20" s="1774"/>
    </row>
    <row r="21" spans="1:6" ht="165.75" x14ac:dyDescent="0.25">
      <c r="A21" s="1947" t="s">
        <v>34</v>
      </c>
      <c r="B21" s="1997" t="s">
        <v>35</v>
      </c>
      <c r="C21" s="1892">
        <v>0</v>
      </c>
      <c r="D21" s="1782">
        <v>7980</v>
      </c>
      <c r="E21" s="1783">
        <v>0</v>
      </c>
      <c r="F21" s="1774"/>
    </row>
    <row r="22" spans="1:6" ht="191.25" x14ac:dyDescent="0.25">
      <c r="A22" s="1947" t="s">
        <v>36</v>
      </c>
      <c r="B22" s="1997" t="s">
        <v>37</v>
      </c>
      <c r="C22" s="1892">
        <v>0</v>
      </c>
      <c r="D22" s="1782">
        <v>5360</v>
      </c>
      <c r="E22" s="1783">
        <v>0</v>
      </c>
      <c r="F22" s="1774"/>
    </row>
    <row r="23" spans="1:6" ht="242.25" x14ac:dyDescent="0.25">
      <c r="A23" s="1947" t="s">
        <v>38</v>
      </c>
      <c r="B23" s="1997" t="s">
        <v>39</v>
      </c>
      <c r="C23" s="1892">
        <v>0</v>
      </c>
      <c r="D23" s="1782">
        <v>6430</v>
      </c>
      <c r="E23" s="1783">
        <v>0</v>
      </c>
      <c r="F23" s="1774"/>
    </row>
    <row r="24" spans="1:6" ht="178.5" x14ac:dyDescent="0.25">
      <c r="A24" s="1947" t="s">
        <v>40</v>
      </c>
      <c r="B24" s="1997" t="s">
        <v>41</v>
      </c>
      <c r="C24" s="1892">
        <v>0</v>
      </c>
      <c r="D24" s="1782">
        <v>7980</v>
      </c>
      <c r="E24" s="1783">
        <v>0</v>
      </c>
      <c r="F24" s="1774"/>
    </row>
    <row r="25" spans="1:6" x14ac:dyDescent="0.25">
      <c r="A25" s="1947" t="s">
        <v>42</v>
      </c>
      <c r="B25" s="1942" t="s">
        <v>43</v>
      </c>
      <c r="C25" s="1892">
        <v>0</v>
      </c>
      <c r="D25" s="1782">
        <v>6510</v>
      </c>
      <c r="E25" s="1783">
        <v>0</v>
      </c>
      <c r="F25" s="1774"/>
    </row>
    <row r="26" spans="1:6" x14ac:dyDescent="0.25">
      <c r="A26" s="1948" t="s">
        <v>44</v>
      </c>
      <c r="B26" s="1962" t="s">
        <v>45</v>
      </c>
      <c r="C26" s="1907">
        <v>0</v>
      </c>
      <c r="D26" s="1784">
        <v>26970</v>
      </c>
      <c r="E26" s="1785">
        <v>0</v>
      </c>
      <c r="F26" s="1774"/>
    </row>
    <row r="27" spans="1:6" x14ac:dyDescent="0.25">
      <c r="A27" s="2484" t="s">
        <v>46</v>
      </c>
      <c r="B27" s="2485"/>
      <c r="C27" s="2485"/>
      <c r="D27" s="2485"/>
      <c r="E27" s="2486"/>
      <c r="F27" s="1774"/>
    </row>
    <row r="28" spans="1:6" x14ac:dyDescent="0.25">
      <c r="A28" s="1946" t="s">
        <v>47</v>
      </c>
      <c r="B28" s="1955" t="s">
        <v>48</v>
      </c>
      <c r="C28" s="1895">
        <v>0</v>
      </c>
      <c r="D28" s="1779">
        <v>1050</v>
      </c>
      <c r="E28" s="1780">
        <v>0</v>
      </c>
      <c r="F28" s="1774"/>
    </row>
    <row r="29" spans="1:6" x14ac:dyDescent="0.25">
      <c r="A29" s="1947" t="s">
        <v>49</v>
      </c>
      <c r="B29" s="1961" t="s">
        <v>50</v>
      </c>
      <c r="C29" s="1892">
        <v>0</v>
      </c>
      <c r="D29" s="1782">
        <v>1790</v>
      </c>
      <c r="E29" s="1783">
        <v>0</v>
      </c>
      <c r="F29" s="1774"/>
    </row>
    <row r="30" spans="1:6" x14ac:dyDescent="0.25">
      <c r="A30" s="1947" t="s">
        <v>51</v>
      </c>
      <c r="B30" s="1943" t="s">
        <v>52</v>
      </c>
      <c r="C30" s="1892">
        <v>0</v>
      </c>
      <c r="D30" s="1782">
        <v>570</v>
      </c>
      <c r="E30" s="1783">
        <v>0</v>
      </c>
      <c r="F30" s="1774"/>
    </row>
    <row r="31" spans="1:6" x14ac:dyDescent="0.25">
      <c r="A31" s="1947" t="s">
        <v>53</v>
      </c>
      <c r="B31" s="1943" t="s">
        <v>54</v>
      </c>
      <c r="C31" s="1892">
        <v>0</v>
      </c>
      <c r="D31" s="1782">
        <v>1420</v>
      </c>
      <c r="E31" s="1783">
        <v>0</v>
      </c>
      <c r="F31" s="1774"/>
    </row>
    <row r="32" spans="1:6" x14ac:dyDescent="0.25">
      <c r="A32" s="1947" t="s">
        <v>55</v>
      </c>
      <c r="B32" s="1943" t="s">
        <v>56</v>
      </c>
      <c r="C32" s="1892">
        <v>0</v>
      </c>
      <c r="D32" s="1782">
        <v>1140</v>
      </c>
      <c r="E32" s="1783">
        <v>0</v>
      </c>
      <c r="F32" s="1774"/>
    </row>
    <row r="33" spans="1:6" x14ac:dyDescent="0.25">
      <c r="A33" s="1947" t="s">
        <v>57</v>
      </c>
      <c r="B33" s="1961" t="s">
        <v>58</v>
      </c>
      <c r="C33" s="1892">
        <v>0</v>
      </c>
      <c r="D33" s="1782">
        <v>1050</v>
      </c>
      <c r="E33" s="1783">
        <v>0</v>
      </c>
      <c r="F33" s="1774"/>
    </row>
    <row r="34" spans="1:6" x14ac:dyDescent="0.25">
      <c r="A34" s="1947" t="s">
        <v>59</v>
      </c>
      <c r="B34" s="1943" t="s">
        <v>60</v>
      </c>
      <c r="C34" s="1892">
        <v>0</v>
      </c>
      <c r="D34" s="1782">
        <v>2550</v>
      </c>
      <c r="E34" s="1783">
        <v>0</v>
      </c>
      <c r="F34" s="1774"/>
    </row>
    <row r="35" spans="1:6" x14ac:dyDescent="0.25">
      <c r="A35" s="1947" t="s">
        <v>61</v>
      </c>
      <c r="B35" s="1961" t="s">
        <v>62</v>
      </c>
      <c r="C35" s="1892">
        <v>0</v>
      </c>
      <c r="D35" s="1782">
        <v>2550</v>
      </c>
      <c r="E35" s="1783">
        <v>0</v>
      </c>
      <c r="F35" s="1774"/>
    </row>
    <row r="36" spans="1:6" x14ac:dyDescent="0.25">
      <c r="A36" s="1947" t="s">
        <v>63</v>
      </c>
      <c r="B36" s="1961" t="s">
        <v>64</v>
      </c>
      <c r="C36" s="1892">
        <v>0</v>
      </c>
      <c r="D36" s="1782">
        <v>10160</v>
      </c>
      <c r="E36" s="1783">
        <v>0</v>
      </c>
      <c r="F36" s="1774"/>
    </row>
    <row r="37" spans="1:6" x14ac:dyDescent="0.25">
      <c r="A37" s="1948" t="s">
        <v>65</v>
      </c>
      <c r="B37" s="1996" t="s">
        <v>66</v>
      </c>
      <c r="C37" s="1907">
        <v>0</v>
      </c>
      <c r="D37" s="1784">
        <v>11890</v>
      </c>
      <c r="E37" s="1785">
        <v>0</v>
      </c>
      <c r="F37" s="1774"/>
    </row>
    <row r="38" spans="1:6" x14ac:dyDescent="0.25">
      <c r="A38" s="2489" t="s">
        <v>67</v>
      </c>
      <c r="B38" s="2490"/>
      <c r="C38" s="2490"/>
      <c r="D38" s="2490"/>
      <c r="E38" s="2491"/>
      <c r="F38" s="1774"/>
    </row>
    <row r="39" spans="1:6" x14ac:dyDescent="0.25">
      <c r="A39" s="1946" t="s">
        <v>68</v>
      </c>
      <c r="B39" s="1941" t="s">
        <v>69</v>
      </c>
      <c r="C39" s="1895">
        <v>0</v>
      </c>
      <c r="D39" s="1787">
        <v>2962.6959999999999</v>
      </c>
      <c r="E39" s="1788">
        <v>0</v>
      </c>
      <c r="F39" s="1774"/>
    </row>
    <row r="40" spans="1:6" x14ac:dyDescent="0.25">
      <c r="A40" s="1948" t="s">
        <v>70</v>
      </c>
      <c r="B40" s="1956" t="s">
        <v>71</v>
      </c>
      <c r="C40" s="1907">
        <v>0</v>
      </c>
      <c r="D40" s="1789">
        <v>6955.4480000000003</v>
      </c>
      <c r="E40" s="1790">
        <v>0</v>
      </c>
      <c r="F40" s="1774"/>
    </row>
    <row r="41" spans="1:6" x14ac:dyDescent="0.25">
      <c r="A41" s="2489" t="s">
        <v>72</v>
      </c>
      <c r="B41" s="2490"/>
      <c r="C41" s="2490"/>
      <c r="D41" s="2490"/>
      <c r="E41" s="2491"/>
      <c r="F41" s="1774"/>
    </row>
    <row r="42" spans="1:6" x14ac:dyDescent="0.25">
      <c r="A42" s="1946" t="s">
        <v>73</v>
      </c>
      <c r="B42" s="1963" t="s">
        <v>74</v>
      </c>
      <c r="C42" s="1895">
        <v>0</v>
      </c>
      <c r="D42" s="1787">
        <v>3430</v>
      </c>
      <c r="E42" s="1788">
        <v>0</v>
      </c>
      <c r="F42" s="1774"/>
    </row>
    <row r="43" spans="1:6" x14ac:dyDescent="0.25">
      <c r="A43" s="1947" t="s">
        <v>75</v>
      </c>
      <c r="B43" s="1943" t="s">
        <v>76</v>
      </c>
      <c r="C43" s="1892">
        <v>0</v>
      </c>
      <c r="D43" s="1782">
        <v>1890</v>
      </c>
      <c r="E43" s="1783">
        <v>0</v>
      </c>
      <c r="F43" s="1774"/>
    </row>
    <row r="44" spans="1:6" x14ac:dyDescent="0.25">
      <c r="A44" s="1947" t="s">
        <v>77</v>
      </c>
      <c r="B44" s="1943" t="s">
        <v>78</v>
      </c>
      <c r="C44" s="1892">
        <v>0</v>
      </c>
      <c r="D44" s="1782">
        <v>1890</v>
      </c>
      <c r="E44" s="1783">
        <v>0</v>
      </c>
      <c r="F44" s="1774"/>
    </row>
    <row r="45" spans="1:6" x14ac:dyDescent="0.25">
      <c r="A45" s="1948" t="s">
        <v>79</v>
      </c>
      <c r="B45" s="1944" t="s">
        <v>80</v>
      </c>
      <c r="C45" s="1907">
        <v>0</v>
      </c>
      <c r="D45" s="1789">
        <v>570</v>
      </c>
      <c r="E45" s="1790">
        <v>0</v>
      </c>
      <c r="F45" s="1774"/>
    </row>
    <row r="46" spans="1:6" x14ac:dyDescent="0.25">
      <c r="A46" s="2489" t="s">
        <v>81</v>
      </c>
      <c r="B46" s="2490"/>
      <c r="C46" s="2490"/>
      <c r="D46" s="2490"/>
      <c r="E46" s="2491"/>
      <c r="F46" s="1774"/>
    </row>
    <row r="47" spans="1:6" x14ac:dyDescent="0.25">
      <c r="A47" s="1946" t="s">
        <v>82</v>
      </c>
      <c r="B47" s="1963" t="s">
        <v>83</v>
      </c>
      <c r="C47" s="1895">
        <v>0</v>
      </c>
      <c r="D47" s="1787">
        <v>1630</v>
      </c>
      <c r="E47" s="1788">
        <v>0</v>
      </c>
      <c r="F47" s="1774"/>
    </row>
    <row r="48" spans="1:6" x14ac:dyDescent="0.25">
      <c r="A48" s="1947" t="s">
        <v>84</v>
      </c>
      <c r="B48" s="1943" t="s">
        <v>85</v>
      </c>
      <c r="C48" s="1892">
        <v>0</v>
      </c>
      <c r="D48" s="1782">
        <v>1630</v>
      </c>
      <c r="E48" s="1783">
        <v>0</v>
      </c>
      <c r="F48" s="1774"/>
    </row>
    <row r="49" spans="1:7" x14ac:dyDescent="0.25">
      <c r="A49" s="1948" t="s">
        <v>86</v>
      </c>
      <c r="B49" s="1944" t="s">
        <v>87</v>
      </c>
      <c r="C49" s="1907">
        <v>0</v>
      </c>
      <c r="D49" s="1789">
        <v>940</v>
      </c>
      <c r="E49" s="1790">
        <v>0</v>
      </c>
      <c r="F49" s="1774"/>
      <c r="G49" s="1767"/>
    </row>
    <row r="50" spans="1:7" x14ac:dyDescent="0.25">
      <c r="A50" s="1791"/>
      <c r="B50" s="1923" t="s">
        <v>88</v>
      </c>
      <c r="C50" s="1791">
        <v>0</v>
      </c>
      <c r="D50" s="1792"/>
      <c r="E50" s="1793">
        <v>0</v>
      </c>
      <c r="F50" s="1774"/>
      <c r="G50" s="1767"/>
    </row>
    <row r="51" spans="1:7" x14ac:dyDescent="0.25">
      <c r="A51" s="1794"/>
      <c r="B51" s="1794"/>
      <c r="C51" s="1794"/>
      <c r="D51" s="1795"/>
      <c r="E51" s="1796"/>
      <c r="F51" s="1774"/>
      <c r="G51" s="1767"/>
    </row>
    <row r="52" spans="1:7" x14ac:dyDescent="0.25">
      <c r="A52" s="1774"/>
      <c r="B52" s="1774"/>
      <c r="C52" s="1774"/>
      <c r="D52" s="1774"/>
      <c r="E52" s="1774"/>
      <c r="F52" s="1797"/>
      <c r="G52" s="1798"/>
    </row>
    <row r="53" spans="1:7" x14ac:dyDescent="0.25">
      <c r="A53" s="2489" t="s">
        <v>89</v>
      </c>
      <c r="B53" s="2490"/>
      <c r="C53" s="2490"/>
      <c r="D53" s="2490"/>
      <c r="E53" s="2491"/>
      <c r="F53" s="1797"/>
      <c r="G53" s="1798"/>
    </row>
    <row r="54" spans="1:7" ht="76.5" x14ac:dyDescent="0.25">
      <c r="A54" s="1776" t="s">
        <v>14</v>
      </c>
      <c r="B54" s="1776" t="s">
        <v>90</v>
      </c>
      <c r="C54" s="1777" t="s">
        <v>16</v>
      </c>
      <c r="D54" s="1823"/>
      <c r="E54" s="1778" t="s">
        <v>18</v>
      </c>
      <c r="F54" s="1774"/>
      <c r="G54" s="1767"/>
    </row>
    <row r="55" spans="1:7" x14ac:dyDescent="0.25">
      <c r="A55" s="1904" t="s">
        <v>91</v>
      </c>
      <c r="B55" s="1986" t="s">
        <v>92</v>
      </c>
      <c r="C55" s="1828">
        <v>0</v>
      </c>
      <c r="D55" s="1800"/>
      <c r="E55" s="1801">
        <v>0</v>
      </c>
      <c r="F55" s="1774"/>
      <c r="G55" s="1767"/>
    </row>
    <row r="56" spans="1:7" x14ac:dyDescent="0.25">
      <c r="A56" s="1984" t="s">
        <v>93</v>
      </c>
      <c r="B56" s="1955" t="s">
        <v>94</v>
      </c>
      <c r="C56" s="1938">
        <v>0</v>
      </c>
      <c r="D56" s="1802"/>
      <c r="E56" s="1803">
        <v>0</v>
      </c>
      <c r="F56" s="1774"/>
      <c r="G56" s="1767"/>
    </row>
    <row r="57" spans="1:7" x14ac:dyDescent="0.25">
      <c r="A57" s="1947" t="s">
        <v>95</v>
      </c>
      <c r="B57" s="1942" t="s">
        <v>96</v>
      </c>
      <c r="C57" s="1892">
        <v>0</v>
      </c>
      <c r="D57" s="1805"/>
      <c r="E57" s="1806">
        <v>0</v>
      </c>
      <c r="F57" s="1774"/>
      <c r="G57" s="1767"/>
    </row>
    <row r="58" spans="1:7" x14ac:dyDescent="0.25">
      <c r="A58" s="1947" t="s">
        <v>97</v>
      </c>
      <c r="B58" s="1942" t="s">
        <v>98</v>
      </c>
      <c r="C58" s="1892">
        <v>0</v>
      </c>
      <c r="D58" s="1805"/>
      <c r="E58" s="1806">
        <v>0</v>
      </c>
      <c r="F58" s="1774"/>
      <c r="G58" s="1767"/>
    </row>
    <row r="59" spans="1:7" x14ac:dyDescent="0.25">
      <c r="A59" s="1947" t="s">
        <v>99</v>
      </c>
      <c r="B59" s="1942" t="s">
        <v>100</v>
      </c>
      <c r="C59" s="1892">
        <v>0</v>
      </c>
      <c r="D59" s="1805"/>
      <c r="E59" s="1806">
        <v>0</v>
      </c>
      <c r="F59" s="1774"/>
      <c r="G59" s="1767"/>
    </row>
    <row r="60" spans="1:7" x14ac:dyDescent="0.25">
      <c r="A60" s="1979" t="s">
        <v>101</v>
      </c>
      <c r="B60" s="1962" t="s">
        <v>102</v>
      </c>
      <c r="C60" s="1922">
        <v>0</v>
      </c>
      <c r="D60" s="1807"/>
      <c r="E60" s="1808">
        <v>0</v>
      </c>
      <c r="F60" s="1774"/>
      <c r="G60" s="1767"/>
    </row>
    <row r="61" spans="1:7" x14ac:dyDescent="0.25">
      <c r="A61" s="1946" t="s">
        <v>103</v>
      </c>
      <c r="B61" s="1987" t="s">
        <v>104</v>
      </c>
      <c r="C61" s="1924">
        <v>0</v>
      </c>
      <c r="D61" s="1809"/>
      <c r="E61" s="1810">
        <v>0</v>
      </c>
      <c r="F61" s="1774"/>
      <c r="G61" s="1767"/>
    </row>
    <row r="62" spans="1:7" x14ac:dyDescent="0.25">
      <c r="A62" s="1990"/>
      <c r="B62" s="1963" t="s">
        <v>105</v>
      </c>
      <c r="C62" s="1895">
        <v>0</v>
      </c>
      <c r="D62" s="1811"/>
      <c r="E62" s="1812">
        <v>0</v>
      </c>
      <c r="F62" s="1774"/>
      <c r="G62" s="1767"/>
    </row>
    <row r="63" spans="1:7" x14ac:dyDescent="0.25">
      <c r="A63" s="1990"/>
      <c r="B63" s="1942" t="s">
        <v>106</v>
      </c>
      <c r="C63" s="1892">
        <v>0</v>
      </c>
      <c r="D63" s="1805"/>
      <c r="E63" s="1806">
        <v>0</v>
      </c>
      <c r="F63" s="1774"/>
      <c r="G63" s="1767"/>
    </row>
    <row r="64" spans="1:7" x14ac:dyDescent="0.25">
      <c r="A64" s="1991"/>
      <c r="B64" s="1944" t="s">
        <v>107</v>
      </c>
      <c r="C64" s="1907">
        <v>0</v>
      </c>
      <c r="D64" s="1813"/>
      <c r="E64" s="1814">
        <v>0</v>
      </c>
      <c r="F64" s="1774"/>
      <c r="G64" s="1767"/>
    </row>
    <row r="65" spans="1:7" x14ac:dyDescent="0.25">
      <c r="A65" s="1984" t="s">
        <v>108</v>
      </c>
      <c r="B65" s="1983" t="s">
        <v>109</v>
      </c>
      <c r="C65" s="1938">
        <v>0</v>
      </c>
      <c r="D65" s="1802"/>
      <c r="E65" s="1803">
        <v>0</v>
      </c>
      <c r="F65" s="1774"/>
      <c r="G65" s="1767"/>
    </row>
    <row r="66" spans="1:7" x14ac:dyDescent="0.25">
      <c r="A66" s="1947" t="s">
        <v>110</v>
      </c>
      <c r="B66" s="1942" t="s">
        <v>111</v>
      </c>
      <c r="C66" s="1892">
        <v>0</v>
      </c>
      <c r="D66" s="1805"/>
      <c r="E66" s="1806">
        <v>0</v>
      </c>
      <c r="F66" s="1774"/>
      <c r="G66" s="1767"/>
    </row>
    <row r="67" spans="1:7" x14ac:dyDescent="0.25">
      <c r="A67" s="1979" t="s">
        <v>112</v>
      </c>
      <c r="B67" s="1962" t="s">
        <v>113</v>
      </c>
      <c r="C67" s="1922">
        <v>0</v>
      </c>
      <c r="D67" s="1807"/>
      <c r="E67" s="1808">
        <v>0</v>
      </c>
      <c r="F67" s="1774"/>
      <c r="G67" s="1767"/>
    </row>
    <row r="68" spans="1:7" x14ac:dyDescent="0.25">
      <c r="A68" s="1992" t="s">
        <v>114</v>
      </c>
      <c r="B68" s="1982" t="s">
        <v>115</v>
      </c>
      <c r="C68" s="1939">
        <v>0</v>
      </c>
      <c r="D68" s="1815"/>
      <c r="E68" s="1816">
        <v>0</v>
      </c>
      <c r="F68" s="1774"/>
      <c r="G68" s="1767"/>
    </row>
    <row r="69" spans="1:7" x14ac:dyDescent="0.25">
      <c r="A69" s="1947" t="s">
        <v>116</v>
      </c>
      <c r="B69" s="1942" t="s">
        <v>117</v>
      </c>
      <c r="C69" s="1892">
        <v>0</v>
      </c>
      <c r="D69" s="1805"/>
      <c r="E69" s="1806">
        <v>0</v>
      </c>
      <c r="F69" s="1774"/>
      <c r="G69" s="1767"/>
    </row>
    <row r="70" spans="1:7" x14ac:dyDescent="0.25">
      <c r="A70" s="1947" t="s">
        <v>118</v>
      </c>
      <c r="B70" s="1942" t="s">
        <v>119</v>
      </c>
      <c r="C70" s="1892">
        <v>0</v>
      </c>
      <c r="D70" s="1805"/>
      <c r="E70" s="1806">
        <v>0</v>
      </c>
      <c r="F70" s="1774"/>
      <c r="G70" s="1767"/>
    </row>
    <row r="71" spans="1:7" x14ac:dyDescent="0.25">
      <c r="A71" s="1947" t="s">
        <v>120</v>
      </c>
      <c r="B71" s="1942" t="s">
        <v>121</v>
      </c>
      <c r="C71" s="1892">
        <v>0</v>
      </c>
      <c r="D71" s="1805"/>
      <c r="E71" s="1806">
        <v>0</v>
      </c>
      <c r="F71" s="1774"/>
      <c r="G71" s="1767"/>
    </row>
    <row r="72" spans="1:7" x14ac:dyDescent="0.25">
      <c r="A72" s="1947" t="s">
        <v>122</v>
      </c>
      <c r="B72" s="1942" t="s">
        <v>123</v>
      </c>
      <c r="C72" s="1892">
        <v>0</v>
      </c>
      <c r="D72" s="1805"/>
      <c r="E72" s="1806">
        <v>0</v>
      </c>
      <c r="F72" s="1774"/>
      <c r="G72" s="1767"/>
    </row>
    <row r="73" spans="1:7" x14ac:dyDescent="0.25">
      <c r="A73" s="1993"/>
      <c r="B73" s="1942" t="s">
        <v>124</v>
      </c>
      <c r="C73" s="1892">
        <v>0</v>
      </c>
      <c r="D73" s="1805"/>
      <c r="E73" s="1806">
        <v>0</v>
      </c>
      <c r="F73" s="1774"/>
      <c r="G73" s="1767"/>
    </row>
    <row r="74" spans="1:7" x14ac:dyDescent="0.25">
      <c r="A74" s="1994" t="s">
        <v>125</v>
      </c>
      <c r="B74" s="1988" t="s">
        <v>126</v>
      </c>
      <c r="C74" s="1929">
        <v>0</v>
      </c>
      <c r="D74" s="1901"/>
      <c r="E74" s="1902">
        <v>0</v>
      </c>
      <c r="F74" s="1774"/>
      <c r="G74" s="1767"/>
    </row>
    <row r="75" spans="1:7" x14ac:dyDescent="0.25">
      <c r="A75" s="1995" t="s">
        <v>127</v>
      </c>
      <c r="B75" s="1989" t="s">
        <v>128</v>
      </c>
      <c r="C75" s="1940">
        <v>0</v>
      </c>
      <c r="D75" s="1817"/>
      <c r="E75" s="1818">
        <v>0</v>
      </c>
      <c r="F75" s="1774"/>
      <c r="G75" s="1767"/>
    </row>
    <row r="76" spans="1:7" x14ac:dyDescent="0.25">
      <c r="A76" s="1949"/>
      <c r="B76" s="1945" t="s">
        <v>129</v>
      </c>
      <c r="C76" s="1828">
        <v>0</v>
      </c>
      <c r="D76" s="1800"/>
      <c r="E76" s="1820">
        <v>0</v>
      </c>
      <c r="F76" s="1774"/>
      <c r="G76" s="1767"/>
    </row>
    <row r="77" spans="1:7" x14ac:dyDescent="0.25">
      <c r="A77" s="1774"/>
      <c r="B77" s="1774"/>
      <c r="C77" s="1774"/>
      <c r="D77" s="1774"/>
      <c r="E77" s="1774"/>
      <c r="F77" s="1797"/>
      <c r="G77" s="1798"/>
    </row>
    <row r="78" spans="1:7" x14ac:dyDescent="0.25">
      <c r="A78" s="1774"/>
      <c r="B78" s="1774"/>
      <c r="C78" s="1774"/>
      <c r="D78" s="1774"/>
      <c r="E78" s="1774"/>
      <c r="F78" s="1797"/>
      <c r="G78" s="1798"/>
    </row>
    <row r="79" spans="1:7" x14ac:dyDescent="0.25">
      <c r="A79" s="2481" t="s">
        <v>130</v>
      </c>
      <c r="B79" s="2482"/>
      <c r="C79" s="2482"/>
      <c r="D79" s="2482"/>
      <c r="E79" s="2483"/>
      <c r="F79" s="1797"/>
      <c r="G79" s="1798"/>
    </row>
    <row r="80" spans="1:7" ht="76.5" x14ac:dyDescent="0.25">
      <c r="A80" s="1776" t="s">
        <v>14</v>
      </c>
      <c r="B80" s="1903" t="s">
        <v>15</v>
      </c>
      <c r="C80" s="1821" t="s">
        <v>16</v>
      </c>
      <c r="D80" s="1823"/>
      <c r="E80" s="1824" t="s">
        <v>18</v>
      </c>
      <c r="F80" s="1797"/>
      <c r="G80" s="1798"/>
    </row>
    <row r="81" spans="1:6" x14ac:dyDescent="0.25">
      <c r="A81" s="1985" t="s">
        <v>131</v>
      </c>
      <c r="B81" s="1955" t="s">
        <v>132</v>
      </c>
      <c r="C81" s="1895">
        <v>0</v>
      </c>
      <c r="D81" s="1802"/>
      <c r="E81" s="1825">
        <v>0</v>
      </c>
      <c r="F81" s="1774"/>
    </row>
    <row r="82" spans="1:6" x14ac:dyDescent="0.25">
      <c r="A82" s="1969">
        <v>2001</v>
      </c>
      <c r="B82" s="1942" t="s">
        <v>133</v>
      </c>
      <c r="C82" s="1892">
        <v>0</v>
      </c>
      <c r="D82" s="1805"/>
      <c r="E82" s="1826">
        <v>0</v>
      </c>
      <c r="F82" s="1774"/>
    </row>
    <row r="83" spans="1:6" x14ac:dyDescent="0.25">
      <c r="A83" s="1979" t="s">
        <v>134</v>
      </c>
      <c r="B83" s="1962" t="s">
        <v>135</v>
      </c>
      <c r="C83" s="1922">
        <v>0</v>
      </c>
      <c r="D83" s="1807"/>
      <c r="E83" s="1827">
        <v>0</v>
      </c>
      <c r="F83" s="1774"/>
    </row>
    <row r="84" spans="1:6" x14ac:dyDescent="0.25">
      <c r="A84" s="1949"/>
      <c r="B84" s="1945" t="s">
        <v>136</v>
      </c>
      <c r="C84" s="1828">
        <v>0</v>
      </c>
      <c r="D84" s="1800"/>
      <c r="E84" s="1829">
        <v>0</v>
      </c>
      <c r="F84" s="1774"/>
    </row>
    <row r="85" spans="1:6" x14ac:dyDescent="0.25">
      <c r="A85" s="1774"/>
      <c r="B85" s="1774"/>
      <c r="C85" s="1774"/>
      <c r="D85" s="1774"/>
      <c r="E85" s="1774"/>
      <c r="F85" s="1774"/>
    </row>
    <row r="86" spans="1:6" x14ac:dyDescent="0.25">
      <c r="A86" s="1774"/>
      <c r="B86" s="1774"/>
      <c r="C86" s="1774"/>
      <c r="D86" s="1774"/>
      <c r="E86" s="1774"/>
      <c r="F86" s="1771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1903" t="s">
        <v>138</v>
      </c>
      <c r="D89" s="1906" t="s">
        <v>139</v>
      </c>
      <c r="E89" s="1822" t="s">
        <v>140</v>
      </c>
      <c r="F89" s="1778" t="s">
        <v>18</v>
      </c>
    </row>
    <row r="90" spans="1:6" x14ac:dyDescent="0.25">
      <c r="A90" s="1946" t="s">
        <v>141</v>
      </c>
      <c r="B90" s="1941" t="s">
        <v>142</v>
      </c>
      <c r="C90" s="1932">
        <v>0</v>
      </c>
      <c r="D90" s="1830">
        <v>0</v>
      </c>
      <c r="E90" s="1831">
        <v>0</v>
      </c>
      <c r="F90" s="1832">
        <v>0</v>
      </c>
    </row>
    <row r="91" spans="1:6" x14ac:dyDescent="0.25">
      <c r="A91" s="1947" t="s">
        <v>143</v>
      </c>
      <c r="B91" s="1942" t="s">
        <v>144</v>
      </c>
      <c r="C91" s="1933">
        <v>0</v>
      </c>
      <c r="D91" s="1833">
        <v>0</v>
      </c>
      <c r="E91" s="1834">
        <v>0</v>
      </c>
      <c r="F91" s="1835">
        <v>0</v>
      </c>
    </row>
    <row r="92" spans="1:6" x14ac:dyDescent="0.25">
      <c r="A92" s="1947" t="s">
        <v>145</v>
      </c>
      <c r="B92" s="1942" t="s">
        <v>146</v>
      </c>
      <c r="C92" s="1933">
        <v>0</v>
      </c>
      <c r="D92" s="1833">
        <v>0</v>
      </c>
      <c r="E92" s="1834">
        <v>0</v>
      </c>
      <c r="F92" s="1835">
        <v>0</v>
      </c>
    </row>
    <row r="93" spans="1:6" x14ac:dyDescent="0.25">
      <c r="A93" s="1947" t="s">
        <v>147</v>
      </c>
      <c r="B93" s="1942" t="s">
        <v>148</v>
      </c>
      <c r="C93" s="1933">
        <v>0</v>
      </c>
      <c r="D93" s="1833">
        <v>0</v>
      </c>
      <c r="E93" s="1834">
        <v>0</v>
      </c>
      <c r="F93" s="1835">
        <v>0</v>
      </c>
    </row>
    <row r="94" spans="1:6" x14ac:dyDescent="0.25">
      <c r="A94" s="1947" t="s">
        <v>149</v>
      </c>
      <c r="B94" s="1942" t="s">
        <v>150</v>
      </c>
      <c r="C94" s="1933">
        <v>0</v>
      </c>
      <c r="D94" s="1833">
        <v>0</v>
      </c>
      <c r="E94" s="1834">
        <v>0</v>
      </c>
      <c r="F94" s="1835">
        <v>0</v>
      </c>
    </row>
    <row r="95" spans="1:6" x14ac:dyDescent="0.25">
      <c r="A95" s="1947" t="s">
        <v>151</v>
      </c>
      <c r="B95" s="1942" t="s">
        <v>152</v>
      </c>
      <c r="C95" s="1933">
        <v>0</v>
      </c>
      <c r="D95" s="1833">
        <v>0</v>
      </c>
      <c r="E95" s="1834">
        <v>0</v>
      </c>
      <c r="F95" s="1835">
        <v>0</v>
      </c>
    </row>
    <row r="96" spans="1:6" x14ac:dyDescent="0.25">
      <c r="A96" s="1947" t="s">
        <v>153</v>
      </c>
      <c r="B96" s="1942" t="s">
        <v>154</v>
      </c>
      <c r="C96" s="1933">
        <v>0</v>
      </c>
      <c r="D96" s="1833">
        <v>0</v>
      </c>
      <c r="E96" s="1834">
        <v>0</v>
      </c>
      <c r="F96" s="1835">
        <v>0</v>
      </c>
    </row>
    <row r="97" spans="1:6" x14ac:dyDescent="0.25">
      <c r="A97" s="1947" t="s">
        <v>155</v>
      </c>
      <c r="B97" s="1942" t="s">
        <v>156</v>
      </c>
      <c r="C97" s="1933">
        <v>0</v>
      </c>
      <c r="D97" s="1833">
        <v>0</v>
      </c>
      <c r="E97" s="1834">
        <v>0</v>
      </c>
      <c r="F97" s="1835">
        <v>0</v>
      </c>
    </row>
    <row r="98" spans="1:6" x14ac:dyDescent="0.25">
      <c r="A98" s="1947" t="s">
        <v>157</v>
      </c>
      <c r="B98" s="1942" t="s">
        <v>158</v>
      </c>
      <c r="C98" s="1933">
        <v>0</v>
      </c>
      <c r="D98" s="1833">
        <v>0</v>
      </c>
      <c r="E98" s="1834">
        <v>0</v>
      </c>
      <c r="F98" s="1835">
        <v>0</v>
      </c>
    </row>
    <row r="99" spans="1:6" x14ac:dyDescent="0.25">
      <c r="A99" s="1947" t="s">
        <v>159</v>
      </c>
      <c r="B99" s="1942" t="s">
        <v>160</v>
      </c>
      <c r="C99" s="1933">
        <v>0</v>
      </c>
      <c r="D99" s="1833">
        <v>0</v>
      </c>
      <c r="E99" s="1834">
        <v>0</v>
      </c>
      <c r="F99" s="1835">
        <v>0</v>
      </c>
    </row>
    <row r="100" spans="1:6" x14ac:dyDescent="0.25">
      <c r="A100" s="1947" t="s">
        <v>161</v>
      </c>
      <c r="B100" s="1942" t="s">
        <v>162</v>
      </c>
      <c r="C100" s="1933">
        <v>0</v>
      </c>
      <c r="D100" s="1833">
        <v>0</v>
      </c>
      <c r="E100" s="1834">
        <v>0</v>
      </c>
      <c r="F100" s="1835">
        <v>0</v>
      </c>
    </row>
    <row r="101" spans="1:6" x14ac:dyDescent="0.25">
      <c r="A101" s="1947" t="s">
        <v>163</v>
      </c>
      <c r="B101" s="1942" t="s">
        <v>164</v>
      </c>
      <c r="C101" s="1933">
        <v>0</v>
      </c>
      <c r="D101" s="1833">
        <v>0</v>
      </c>
      <c r="E101" s="1834">
        <v>0</v>
      </c>
      <c r="F101" s="1835">
        <v>0</v>
      </c>
    </row>
    <row r="102" spans="1:6" x14ac:dyDescent="0.25">
      <c r="A102" s="1979" t="s">
        <v>165</v>
      </c>
      <c r="B102" s="1962" t="s">
        <v>166</v>
      </c>
      <c r="C102" s="1934">
        <v>0</v>
      </c>
      <c r="D102" s="1836">
        <v>0</v>
      </c>
      <c r="E102" s="1837">
        <v>0</v>
      </c>
      <c r="F102" s="1838">
        <v>0</v>
      </c>
    </row>
    <row r="103" spans="1:6" x14ac:dyDescent="0.25">
      <c r="A103" s="1946" t="s">
        <v>167</v>
      </c>
      <c r="B103" s="1941" t="s">
        <v>168</v>
      </c>
      <c r="C103" s="1932">
        <v>0</v>
      </c>
      <c r="D103" s="1830">
        <v>0</v>
      </c>
      <c r="E103" s="1831">
        <v>0</v>
      </c>
      <c r="F103" s="1832">
        <v>0</v>
      </c>
    </row>
    <row r="104" spans="1:6" x14ac:dyDescent="0.25">
      <c r="A104" s="1947"/>
      <c r="B104" s="1942" t="s">
        <v>169</v>
      </c>
      <c r="C104" s="1933">
        <v>0</v>
      </c>
      <c r="D104" s="1833">
        <v>0</v>
      </c>
      <c r="E104" s="1834">
        <v>0</v>
      </c>
      <c r="F104" s="1835">
        <v>0</v>
      </c>
    </row>
    <row r="105" spans="1:6" x14ac:dyDescent="0.25">
      <c r="A105" s="1947"/>
      <c r="B105" s="1942" t="s">
        <v>170</v>
      </c>
      <c r="C105" s="1933">
        <v>0</v>
      </c>
      <c r="D105" s="1833">
        <v>0</v>
      </c>
      <c r="E105" s="1834">
        <v>0</v>
      </c>
      <c r="F105" s="1835">
        <v>0</v>
      </c>
    </row>
    <row r="106" spans="1:6" x14ac:dyDescent="0.25">
      <c r="A106" s="1948"/>
      <c r="B106" s="1956" t="s">
        <v>171</v>
      </c>
      <c r="C106" s="1935">
        <v>0</v>
      </c>
      <c r="D106" s="1840">
        <v>0</v>
      </c>
      <c r="E106" s="1841">
        <v>0</v>
      </c>
      <c r="F106" s="1842">
        <v>0</v>
      </c>
    </row>
    <row r="107" spans="1:6" x14ac:dyDescent="0.25">
      <c r="A107" s="1984" t="s">
        <v>172</v>
      </c>
      <c r="B107" s="1983" t="s">
        <v>173</v>
      </c>
      <c r="C107" s="1936">
        <v>0</v>
      </c>
      <c r="D107" s="1843">
        <v>0</v>
      </c>
      <c r="E107" s="1844">
        <v>0</v>
      </c>
      <c r="F107" s="1845">
        <v>0</v>
      </c>
    </row>
    <row r="108" spans="1:6" x14ac:dyDescent="0.25">
      <c r="A108" s="1980">
        <v>2106</v>
      </c>
      <c r="B108" s="1956" t="s">
        <v>174</v>
      </c>
      <c r="C108" s="1935">
        <v>0</v>
      </c>
      <c r="D108" s="1840">
        <v>0</v>
      </c>
      <c r="E108" s="1841">
        <v>0</v>
      </c>
      <c r="F108" s="1842">
        <v>0</v>
      </c>
    </row>
    <row r="109" spans="1:6" x14ac:dyDescent="0.25">
      <c r="A109" s="1954"/>
      <c r="B109" s="1953" t="s">
        <v>175</v>
      </c>
      <c r="C109" s="1937">
        <v>0</v>
      </c>
      <c r="D109" s="1847">
        <v>0</v>
      </c>
      <c r="E109" s="1848">
        <v>0</v>
      </c>
      <c r="F109" s="1849">
        <v>0</v>
      </c>
    </row>
    <row r="110" spans="1:6" x14ac:dyDescent="0.25">
      <c r="A110" s="1774"/>
      <c r="B110" s="1774"/>
      <c r="C110" s="1774"/>
      <c r="D110" s="1774"/>
      <c r="E110" s="1774"/>
      <c r="F110" s="1771"/>
    </row>
    <row r="111" spans="1:6" x14ac:dyDescent="0.25">
      <c r="A111" s="1774"/>
      <c r="B111" s="1774"/>
      <c r="C111" s="1774"/>
      <c r="D111" s="1774"/>
      <c r="E111" s="1774"/>
      <c r="F111" s="1771"/>
    </row>
    <row r="112" spans="1:6" x14ac:dyDescent="0.25">
      <c r="A112" s="2481" t="s">
        <v>176</v>
      </c>
      <c r="B112" s="2482"/>
      <c r="C112" s="2482"/>
      <c r="D112" s="2482"/>
      <c r="E112" s="2483"/>
      <c r="F112" s="1771"/>
    </row>
    <row r="113" spans="1:6" ht="76.5" x14ac:dyDescent="0.25">
      <c r="A113" s="1776" t="s">
        <v>14</v>
      </c>
      <c r="B113" s="1776" t="s">
        <v>15</v>
      </c>
      <c r="C113" s="1777" t="s">
        <v>16</v>
      </c>
      <c r="D113" s="1822" t="s">
        <v>17</v>
      </c>
      <c r="E113" s="1778" t="s">
        <v>18</v>
      </c>
      <c r="F113" s="1771"/>
    </row>
    <row r="114" spans="1:6" x14ac:dyDescent="0.25">
      <c r="A114" s="1946" t="s">
        <v>177</v>
      </c>
      <c r="B114" s="1941" t="s">
        <v>178</v>
      </c>
      <c r="C114" s="1895">
        <v>0</v>
      </c>
      <c r="D114" s="1850">
        <v>121650</v>
      </c>
      <c r="E114" s="1851">
        <v>0</v>
      </c>
      <c r="F114" s="1774"/>
    </row>
    <row r="115" spans="1:6" x14ac:dyDescent="0.25">
      <c r="A115" s="1948" t="s">
        <v>179</v>
      </c>
      <c r="B115" s="1977" t="s">
        <v>180</v>
      </c>
      <c r="C115" s="1922">
        <v>0</v>
      </c>
      <c r="D115" s="1852">
        <v>128010</v>
      </c>
      <c r="E115" s="1827">
        <v>0</v>
      </c>
      <c r="F115" s="1774"/>
    </row>
    <row r="116" spans="1:6" x14ac:dyDescent="0.25">
      <c r="A116" s="1828"/>
      <c r="B116" s="1905" t="s">
        <v>181</v>
      </c>
      <c r="C116" s="1828">
        <v>0</v>
      </c>
      <c r="D116" s="1800"/>
      <c r="E116" s="1829">
        <v>0</v>
      </c>
      <c r="F116" s="1774"/>
    </row>
    <row r="117" spans="1:6" x14ac:dyDescent="0.25">
      <c r="A117" s="1774"/>
      <c r="B117" s="1774"/>
      <c r="C117" s="1774"/>
      <c r="D117" s="1774"/>
      <c r="E117" s="1774"/>
      <c r="F117" s="1774"/>
    </row>
    <row r="118" spans="1:6" x14ac:dyDescent="0.25">
      <c r="A118" s="1774"/>
      <c r="B118" s="1774"/>
      <c r="C118" s="1774"/>
      <c r="D118" s="1774"/>
      <c r="E118" s="1774"/>
      <c r="F118" s="1771"/>
    </row>
    <row r="119" spans="1:6" x14ac:dyDescent="0.25">
      <c r="A119" s="2498" t="s">
        <v>182</v>
      </c>
      <c r="B119" s="2498"/>
      <c r="C119" s="2498"/>
      <c r="D119" s="1774"/>
      <c r="E119" s="1774"/>
      <c r="F119" s="1771"/>
    </row>
    <row r="120" spans="1:6" ht="76.5" x14ac:dyDescent="0.25">
      <c r="A120" s="1776" t="s">
        <v>14</v>
      </c>
      <c r="B120" s="1776" t="s">
        <v>16</v>
      </c>
      <c r="C120" s="1776" t="s">
        <v>18</v>
      </c>
      <c r="D120" s="1774"/>
      <c r="E120" s="1774"/>
      <c r="F120" s="1774"/>
    </row>
    <row r="121" spans="1:6" x14ac:dyDescent="0.25">
      <c r="A121" s="1853" t="s">
        <v>183</v>
      </c>
      <c r="B121" s="1854" t="s">
        <v>184</v>
      </c>
      <c r="C121" s="1855">
        <v>0</v>
      </c>
      <c r="D121" s="1774"/>
      <c r="E121" s="1774"/>
      <c r="F121" s="1774"/>
    </row>
    <row r="122" spans="1:6" x14ac:dyDescent="0.25">
      <c r="A122" s="1774"/>
      <c r="B122" s="1774"/>
      <c r="C122" s="1774"/>
      <c r="D122" s="1774"/>
      <c r="E122" s="1771"/>
      <c r="F122" s="1774"/>
    </row>
    <row r="123" spans="1:6" x14ac:dyDescent="0.25">
      <c r="A123" s="1774"/>
      <c r="B123" s="1774"/>
      <c r="C123" s="1774"/>
      <c r="D123" s="1774"/>
      <c r="E123" s="1771"/>
      <c r="F123" s="1774"/>
    </row>
    <row r="124" spans="1:6" x14ac:dyDescent="0.25">
      <c r="A124" s="2481" t="s">
        <v>185</v>
      </c>
      <c r="B124" s="2482"/>
      <c r="C124" s="2482"/>
      <c r="D124" s="2482"/>
      <c r="E124" s="2483"/>
      <c r="F124" s="1771"/>
    </row>
    <row r="125" spans="1:6" ht="76.5" x14ac:dyDescent="0.25">
      <c r="A125" s="1776" t="s">
        <v>14</v>
      </c>
      <c r="B125" s="1776" t="s">
        <v>15</v>
      </c>
      <c r="C125" s="1777" t="s">
        <v>16</v>
      </c>
      <c r="D125" s="1822" t="s">
        <v>17</v>
      </c>
      <c r="E125" s="1778" t="s">
        <v>18</v>
      </c>
      <c r="F125" s="1771"/>
    </row>
    <row r="126" spans="1:6" x14ac:dyDescent="0.25">
      <c r="A126" s="1946" t="s">
        <v>186</v>
      </c>
      <c r="B126" s="1963" t="s">
        <v>187</v>
      </c>
      <c r="C126" s="1895">
        <v>0</v>
      </c>
      <c r="D126" s="1787">
        <v>31160</v>
      </c>
      <c r="E126" s="1856">
        <v>0</v>
      </c>
      <c r="F126" s="1774"/>
    </row>
    <row r="127" spans="1:6" x14ac:dyDescent="0.25">
      <c r="A127" s="1947" t="s">
        <v>188</v>
      </c>
      <c r="B127" s="1943" t="s">
        <v>189</v>
      </c>
      <c r="C127" s="1892">
        <v>0</v>
      </c>
      <c r="D127" s="1782">
        <v>28680</v>
      </c>
      <c r="E127" s="1857">
        <v>0</v>
      </c>
      <c r="F127" s="1774"/>
    </row>
    <row r="128" spans="1:6" x14ac:dyDescent="0.25">
      <c r="A128" s="1947" t="s">
        <v>190</v>
      </c>
      <c r="B128" s="1943" t="s">
        <v>191</v>
      </c>
      <c r="C128" s="1892">
        <v>0</v>
      </c>
      <c r="D128" s="1782">
        <v>23910</v>
      </c>
      <c r="E128" s="1857">
        <v>0</v>
      </c>
      <c r="F128" s="1774"/>
    </row>
    <row r="129" spans="1:6" x14ac:dyDescent="0.25">
      <c r="A129" s="1947" t="s">
        <v>192</v>
      </c>
      <c r="B129" s="1943" t="s">
        <v>193</v>
      </c>
      <c r="C129" s="1892">
        <v>0</v>
      </c>
      <c r="D129" s="1782">
        <v>129530</v>
      </c>
      <c r="E129" s="1857">
        <v>0</v>
      </c>
      <c r="F129" s="1774"/>
    </row>
    <row r="130" spans="1:6" x14ac:dyDescent="0.25">
      <c r="A130" s="1947" t="s">
        <v>194</v>
      </c>
      <c r="B130" s="1943" t="s">
        <v>195</v>
      </c>
      <c r="C130" s="1892">
        <v>0</v>
      </c>
      <c r="D130" s="1782">
        <v>62560</v>
      </c>
      <c r="E130" s="1857">
        <v>0</v>
      </c>
      <c r="F130" s="1774"/>
    </row>
    <row r="131" spans="1:6" x14ac:dyDescent="0.25">
      <c r="A131" s="1947" t="s">
        <v>196</v>
      </c>
      <c r="B131" s="1943" t="s">
        <v>197</v>
      </c>
      <c r="C131" s="1892">
        <v>0</v>
      </c>
      <c r="D131" s="1782">
        <v>56130</v>
      </c>
      <c r="E131" s="1857">
        <v>0</v>
      </c>
      <c r="F131" s="1774"/>
    </row>
    <row r="132" spans="1:6" x14ac:dyDescent="0.25">
      <c r="A132" s="1947" t="s">
        <v>198</v>
      </c>
      <c r="B132" s="1943" t="s">
        <v>199</v>
      </c>
      <c r="C132" s="1892">
        <v>0</v>
      </c>
      <c r="D132" s="1782">
        <v>15930</v>
      </c>
      <c r="E132" s="1857">
        <v>0</v>
      </c>
      <c r="F132" s="1774"/>
    </row>
    <row r="133" spans="1:6" x14ac:dyDescent="0.25">
      <c r="A133" s="1947" t="s">
        <v>200</v>
      </c>
      <c r="B133" s="1943" t="s">
        <v>201</v>
      </c>
      <c r="C133" s="1892">
        <v>0</v>
      </c>
      <c r="D133" s="1782">
        <v>24960</v>
      </c>
      <c r="E133" s="1857">
        <v>0</v>
      </c>
      <c r="F133" s="1774"/>
    </row>
    <row r="134" spans="1:6" x14ac:dyDescent="0.25">
      <c r="A134" s="1947" t="s">
        <v>202</v>
      </c>
      <c r="B134" s="1943" t="s">
        <v>203</v>
      </c>
      <c r="C134" s="1892">
        <v>0</v>
      </c>
      <c r="D134" s="1782">
        <v>25160</v>
      </c>
      <c r="E134" s="1857">
        <v>0</v>
      </c>
      <c r="F134" s="1774"/>
    </row>
    <row r="135" spans="1:6" x14ac:dyDescent="0.25">
      <c r="A135" s="1947" t="s">
        <v>204</v>
      </c>
      <c r="B135" s="1943" t="s">
        <v>205</v>
      </c>
      <c r="C135" s="1892">
        <v>0</v>
      </c>
      <c r="D135" s="1782">
        <v>25980</v>
      </c>
      <c r="E135" s="1857">
        <v>0</v>
      </c>
      <c r="F135" s="1774"/>
    </row>
    <row r="136" spans="1:6" x14ac:dyDescent="0.25">
      <c r="A136" s="1947" t="s">
        <v>206</v>
      </c>
      <c r="B136" s="1943" t="s">
        <v>207</v>
      </c>
      <c r="C136" s="1892">
        <v>0</v>
      </c>
      <c r="D136" s="1782">
        <v>31160</v>
      </c>
      <c r="E136" s="1857">
        <v>0</v>
      </c>
      <c r="F136" s="1774"/>
    </row>
    <row r="137" spans="1:6" x14ac:dyDescent="0.25">
      <c r="A137" s="1947" t="s">
        <v>208</v>
      </c>
      <c r="B137" s="1942" t="s">
        <v>209</v>
      </c>
      <c r="C137" s="1892">
        <v>0</v>
      </c>
      <c r="D137" s="1782">
        <v>6040</v>
      </c>
      <c r="E137" s="1857">
        <v>0</v>
      </c>
      <c r="F137" s="1774"/>
    </row>
    <row r="138" spans="1:6" x14ac:dyDescent="0.25">
      <c r="A138" s="1947" t="s">
        <v>210</v>
      </c>
      <c r="B138" s="1942" t="s">
        <v>211</v>
      </c>
      <c r="C138" s="1892">
        <v>0</v>
      </c>
      <c r="D138" s="1782">
        <v>43660</v>
      </c>
      <c r="E138" s="1857">
        <v>0</v>
      </c>
      <c r="F138" s="1774"/>
    </row>
    <row r="139" spans="1:6" x14ac:dyDescent="0.25">
      <c r="A139" s="1948"/>
      <c r="B139" s="1981" t="s">
        <v>212</v>
      </c>
      <c r="C139" s="1931">
        <v>0</v>
      </c>
      <c r="D139" s="1858"/>
      <c r="E139" s="1859">
        <v>0</v>
      </c>
      <c r="F139" s="1774"/>
    </row>
    <row r="140" spans="1:6" x14ac:dyDescent="0.25">
      <c r="A140" s="1946"/>
      <c r="B140" s="1982" t="s">
        <v>213</v>
      </c>
      <c r="C140" s="1895"/>
      <c r="D140" s="1787"/>
      <c r="E140" s="1856"/>
      <c r="F140" s="1774"/>
    </row>
    <row r="141" spans="1:6" x14ac:dyDescent="0.25">
      <c r="A141" s="1947" t="s">
        <v>214</v>
      </c>
      <c r="B141" s="1943" t="s">
        <v>215</v>
      </c>
      <c r="C141" s="1892">
        <v>0</v>
      </c>
      <c r="D141" s="1782">
        <v>10480</v>
      </c>
      <c r="E141" s="1857">
        <v>0</v>
      </c>
      <c r="F141" s="1774"/>
    </row>
    <row r="142" spans="1:6" x14ac:dyDescent="0.25">
      <c r="A142" s="1947" t="s">
        <v>216</v>
      </c>
      <c r="B142" s="1943" t="s">
        <v>217</v>
      </c>
      <c r="C142" s="1892">
        <v>0</v>
      </c>
      <c r="D142" s="1782">
        <v>10480</v>
      </c>
      <c r="E142" s="1857">
        <v>0</v>
      </c>
      <c r="F142" s="1774"/>
    </row>
    <row r="143" spans="1:6" x14ac:dyDescent="0.25">
      <c r="A143" s="1947" t="s">
        <v>218</v>
      </c>
      <c r="B143" s="1943" t="s">
        <v>219</v>
      </c>
      <c r="C143" s="1892">
        <v>0</v>
      </c>
      <c r="D143" s="1782">
        <v>4620</v>
      </c>
      <c r="E143" s="1857">
        <v>0</v>
      </c>
      <c r="F143" s="1774"/>
    </row>
    <row r="144" spans="1:6" x14ac:dyDescent="0.25">
      <c r="A144" s="1947" t="s">
        <v>220</v>
      </c>
      <c r="B144" s="1943" t="s">
        <v>221</v>
      </c>
      <c r="C144" s="1892">
        <v>0</v>
      </c>
      <c r="D144" s="1782">
        <v>84230</v>
      </c>
      <c r="E144" s="1857">
        <v>0</v>
      </c>
      <c r="F144" s="1774"/>
    </row>
    <row r="145" spans="1:6" x14ac:dyDescent="0.25">
      <c r="A145" s="1947" t="s">
        <v>222</v>
      </c>
      <c r="B145" s="1943" t="s">
        <v>223</v>
      </c>
      <c r="C145" s="1892">
        <v>0</v>
      </c>
      <c r="D145" s="1782">
        <v>9940</v>
      </c>
      <c r="E145" s="1857">
        <v>0</v>
      </c>
      <c r="F145" s="1774"/>
    </row>
    <row r="146" spans="1:6" x14ac:dyDescent="0.25">
      <c r="A146" s="1947" t="s">
        <v>224</v>
      </c>
      <c r="B146" s="1943" t="s">
        <v>225</v>
      </c>
      <c r="C146" s="1892">
        <v>0</v>
      </c>
      <c r="D146" s="1782">
        <v>7660</v>
      </c>
      <c r="E146" s="1857">
        <v>0</v>
      </c>
      <c r="F146" s="1774"/>
    </row>
    <row r="147" spans="1:6" x14ac:dyDescent="0.25">
      <c r="A147" s="1948"/>
      <c r="B147" s="1981" t="s">
        <v>226</v>
      </c>
      <c r="C147" s="1931">
        <v>0</v>
      </c>
      <c r="D147" s="1858"/>
      <c r="E147" s="1859">
        <v>0</v>
      </c>
      <c r="F147" s="1774"/>
    </row>
    <row r="148" spans="1:6" x14ac:dyDescent="0.25">
      <c r="A148" s="1954"/>
      <c r="B148" s="1953" t="s">
        <v>227</v>
      </c>
      <c r="C148" s="1791">
        <v>0</v>
      </c>
      <c r="D148" s="1860"/>
      <c r="E148" s="1861">
        <v>0</v>
      </c>
      <c r="F148" s="1774"/>
    </row>
    <row r="149" spans="1:6" x14ac:dyDescent="0.25">
      <c r="A149" s="1774"/>
      <c r="B149" s="1774"/>
      <c r="C149" s="1774"/>
      <c r="D149" s="1774"/>
      <c r="E149" s="1774"/>
      <c r="F149" s="1774"/>
    </row>
    <row r="150" spans="1:6" x14ac:dyDescent="0.25">
      <c r="A150" s="1774"/>
      <c r="B150" s="1774"/>
      <c r="C150" s="1774"/>
      <c r="D150" s="1774"/>
      <c r="E150" s="1774"/>
      <c r="F150" s="1771"/>
    </row>
    <row r="151" spans="1:6" x14ac:dyDescent="0.25">
      <c r="A151" s="2499" t="s">
        <v>228</v>
      </c>
      <c r="B151" s="2500"/>
      <c r="C151" s="2500"/>
      <c r="D151" s="2500"/>
      <c r="E151" s="2501"/>
      <c r="F151" s="1771"/>
    </row>
    <row r="152" spans="1:6" ht="76.5" x14ac:dyDescent="0.25">
      <c r="A152" s="1776" t="s">
        <v>14</v>
      </c>
      <c r="B152" s="1776" t="s">
        <v>15</v>
      </c>
      <c r="C152" s="1777" t="s">
        <v>16</v>
      </c>
      <c r="D152" s="1822" t="s">
        <v>17</v>
      </c>
      <c r="E152" s="1778" t="s">
        <v>18</v>
      </c>
      <c r="F152" s="1774"/>
    </row>
    <row r="153" spans="1:6" x14ac:dyDescent="0.25">
      <c r="A153" s="1946" t="s">
        <v>229</v>
      </c>
      <c r="B153" s="1963" t="s">
        <v>230</v>
      </c>
      <c r="C153" s="1895">
        <v>0</v>
      </c>
      <c r="D153" s="1787">
        <v>720</v>
      </c>
      <c r="E153" s="1856">
        <v>0</v>
      </c>
      <c r="F153" s="1774"/>
    </row>
    <row r="154" spans="1:6" x14ac:dyDescent="0.25">
      <c r="A154" s="1948" t="s">
        <v>231</v>
      </c>
      <c r="B154" s="1944" t="s">
        <v>232</v>
      </c>
      <c r="C154" s="1907">
        <v>0</v>
      </c>
      <c r="D154" s="1789">
        <v>100</v>
      </c>
      <c r="E154" s="1862">
        <v>0</v>
      </c>
      <c r="F154" s="1774"/>
    </row>
    <row r="155" spans="1:6" x14ac:dyDescent="0.25">
      <c r="A155" s="1954"/>
      <c r="B155" s="1953" t="s">
        <v>233</v>
      </c>
      <c r="C155" s="1791">
        <v>0</v>
      </c>
      <c r="D155" s="1860"/>
      <c r="E155" s="1861">
        <v>0</v>
      </c>
      <c r="F155" s="1774"/>
    </row>
    <row r="156" spans="1:6" x14ac:dyDescent="0.25">
      <c r="A156" s="1774"/>
      <c r="B156" s="1774"/>
      <c r="C156" s="1774"/>
      <c r="D156" s="1774"/>
      <c r="E156" s="1774"/>
      <c r="F156" s="1774"/>
    </row>
    <row r="157" spans="1:6" x14ac:dyDescent="0.25">
      <c r="A157" s="1774"/>
      <c r="B157" s="1774"/>
      <c r="C157" s="1774"/>
      <c r="D157" s="1774"/>
      <c r="E157" s="1774"/>
      <c r="F157" s="1774"/>
    </row>
    <row r="158" spans="1:6" x14ac:dyDescent="0.25">
      <c r="A158" s="2499" t="s">
        <v>234</v>
      </c>
      <c r="B158" s="2500"/>
      <c r="C158" s="2500"/>
      <c r="D158" s="2500"/>
      <c r="E158" s="2501"/>
      <c r="F158" s="1771"/>
    </row>
    <row r="159" spans="1:6" ht="76.5" x14ac:dyDescent="0.25">
      <c r="A159" s="1776" t="s">
        <v>14</v>
      </c>
      <c r="B159" s="1776" t="s">
        <v>15</v>
      </c>
      <c r="C159" s="1777" t="s">
        <v>16</v>
      </c>
      <c r="D159" s="1822" t="s">
        <v>17</v>
      </c>
      <c r="E159" s="1778" t="s">
        <v>18</v>
      </c>
      <c r="F159" s="1774"/>
    </row>
    <row r="160" spans="1:6" x14ac:dyDescent="0.25">
      <c r="A160" s="1946" t="s">
        <v>235</v>
      </c>
      <c r="B160" s="1941" t="s">
        <v>236</v>
      </c>
      <c r="C160" s="1926">
        <v>0</v>
      </c>
      <c r="D160" s="1787">
        <v>39230</v>
      </c>
      <c r="E160" s="1856">
        <v>0</v>
      </c>
      <c r="F160" s="1774"/>
    </row>
    <row r="161" spans="1:6" x14ac:dyDescent="0.25">
      <c r="A161" s="1947" t="s">
        <v>237</v>
      </c>
      <c r="B161" s="1943" t="s">
        <v>238</v>
      </c>
      <c r="C161" s="1930">
        <v>0</v>
      </c>
      <c r="D161" s="1782">
        <v>24670</v>
      </c>
      <c r="E161" s="1857">
        <v>0</v>
      </c>
      <c r="F161" s="1774"/>
    </row>
    <row r="162" spans="1:6" x14ac:dyDescent="0.25">
      <c r="A162" s="1947" t="s">
        <v>239</v>
      </c>
      <c r="B162" s="1942" t="s">
        <v>240</v>
      </c>
      <c r="C162" s="1930">
        <v>0</v>
      </c>
      <c r="D162" s="1782">
        <v>24670</v>
      </c>
      <c r="E162" s="1857">
        <v>0</v>
      </c>
      <c r="F162" s="1774"/>
    </row>
    <row r="163" spans="1:6" x14ac:dyDescent="0.25">
      <c r="A163" s="1947" t="s">
        <v>241</v>
      </c>
      <c r="B163" s="1943" t="s">
        <v>242</v>
      </c>
      <c r="C163" s="1930">
        <v>0</v>
      </c>
      <c r="D163" s="1782">
        <v>740040</v>
      </c>
      <c r="E163" s="1857">
        <v>0</v>
      </c>
      <c r="F163" s="1774"/>
    </row>
    <row r="164" spans="1:6" x14ac:dyDescent="0.25">
      <c r="A164" s="1947" t="s">
        <v>243</v>
      </c>
      <c r="B164" s="1943" t="s">
        <v>244</v>
      </c>
      <c r="C164" s="1930">
        <v>0</v>
      </c>
      <c r="D164" s="1782">
        <v>346290</v>
      </c>
      <c r="E164" s="1857">
        <v>0</v>
      </c>
      <c r="F164" s="1774"/>
    </row>
    <row r="165" spans="1:6" x14ac:dyDescent="0.25">
      <c r="A165" s="1947" t="s">
        <v>245</v>
      </c>
      <c r="B165" s="1943" t="s">
        <v>246</v>
      </c>
      <c r="C165" s="1930">
        <v>0</v>
      </c>
      <c r="D165" s="1782">
        <v>529500</v>
      </c>
      <c r="E165" s="1857">
        <v>0</v>
      </c>
      <c r="F165" s="1774"/>
    </row>
    <row r="166" spans="1:6" x14ac:dyDescent="0.25">
      <c r="A166" s="1979" t="s">
        <v>247</v>
      </c>
      <c r="B166" s="1977" t="s">
        <v>248</v>
      </c>
      <c r="C166" s="1930">
        <v>0</v>
      </c>
      <c r="D166" s="1782">
        <v>45080</v>
      </c>
      <c r="E166" s="1857">
        <v>0</v>
      </c>
      <c r="F166" s="1774"/>
    </row>
    <row r="167" spans="1:6" x14ac:dyDescent="0.25">
      <c r="A167" s="1980">
        <v>1901029</v>
      </c>
      <c r="B167" s="1978" t="s">
        <v>249</v>
      </c>
      <c r="C167" s="1927">
        <v>0</v>
      </c>
      <c r="D167" s="1789">
        <v>608500</v>
      </c>
      <c r="E167" s="1862">
        <v>0</v>
      </c>
      <c r="F167" s="1774"/>
    </row>
    <row r="168" spans="1:6" x14ac:dyDescent="0.25">
      <c r="A168" s="1846"/>
      <c r="B168" s="1863" t="s">
        <v>250</v>
      </c>
      <c r="C168" s="1864">
        <v>0</v>
      </c>
      <c r="D168" s="1865"/>
      <c r="E168" s="1866">
        <v>0</v>
      </c>
      <c r="F168" s="1774"/>
    </row>
    <row r="169" spans="1:6" x14ac:dyDescent="0.25">
      <c r="A169" s="1774"/>
      <c r="B169" s="1774"/>
      <c r="C169" s="1774"/>
      <c r="D169" s="1774"/>
      <c r="E169" s="1774"/>
      <c r="F169" s="1774"/>
    </row>
    <row r="170" spans="1:6" x14ac:dyDescent="0.25">
      <c r="A170" s="1774"/>
      <c r="B170" s="1774"/>
      <c r="C170" s="1774"/>
      <c r="D170" s="1774"/>
      <c r="E170" s="1774"/>
      <c r="F170" s="1774"/>
    </row>
    <row r="171" spans="1:6" x14ac:dyDescent="0.25">
      <c r="A171" s="2481" t="s">
        <v>251</v>
      </c>
      <c r="B171" s="2482"/>
      <c r="C171" s="2482"/>
      <c r="D171" s="2482"/>
      <c r="E171" s="2483"/>
      <c r="F171" s="1771"/>
    </row>
    <row r="172" spans="1:6" ht="76.5" x14ac:dyDescent="0.25">
      <c r="A172" s="1776" t="s">
        <v>14</v>
      </c>
      <c r="B172" s="1776" t="s">
        <v>15</v>
      </c>
      <c r="C172" s="1777" t="s">
        <v>16</v>
      </c>
      <c r="D172" s="1822" t="s">
        <v>17</v>
      </c>
      <c r="E172" s="1778" t="s">
        <v>18</v>
      </c>
      <c r="F172" s="1774"/>
    </row>
    <row r="173" spans="1:6" ht="77.25" x14ac:dyDescent="0.25">
      <c r="A173" s="1975">
        <v>1101004</v>
      </c>
      <c r="B173" s="1970" t="s">
        <v>252</v>
      </c>
      <c r="C173" s="1895">
        <v>0</v>
      </c>
      <c r="D173" s="1787">
        <v>13450</v>
      </c>
      <c r="E173" s="1856">
        <v>0</v>
      </c>
      <c r="F173" s="1774"/>
    </row>
    <row r="174" spans="1:6" ht="102.75" x14ac:dyDescent="0.25">
      <c r="A174" s="1969">
        <v>1101006</v>
      </c>
      <c r="B174" s="1971" t="s">
        <v>253</v>
      </c>
      <c r="C174" s="1892">
        <v>0</v>
      </c>
      <c r="D174" s="1782">
        <v>10760</v>
      </c>
      <c r="E174" s="1857">
        <v>0</v>
      </c>
      <c r="F174" s="1774"/>
    </row>
    <row r="175" spans="1:6" ht="115.5" x14ac:dyDescent="0.25">
      <c r="A175" s="1969" t="s">
        <v>254</v>
      </c>
      <c r="B175" s="1972" t="s">
        <v>255</v>
      </c>
      <c r="C175" s="1892">
        <v>0</v>
      </c>
      <c r="D175" s="1782">
        <v>4610</v>
      </c>
      <c r="E175" s="1857">
        <v>0</v>
      </c>
      <c r="F175" s="1774"/>
    </row>
    <row r="176" spans="1:6" ht="204.75" x14ac:dyDescent="0.25">
      <c r="A176" s="1969" t="s">
        <v>256</v>
      </c>
      <c r="B176" s="1972" t="s">
        <v>257</v>
      </c>
      <c r="C176" s="1892">
        <v>0</v>
      </c>
      <c r="D176" s="1782">
        <v>12990</v>
      </c>
      <c r="E176" s="1857">
        <v>0</v>
      </c>
      <c r="F176" s="1774"/>
    </row>
    <row r="177" spans="1:6" ht="230.25" x14ac:dyDescent="0.25">
      <c r="A177" s="1969" t="s">
        <v>258</v>
      </c>
      <c r="B177" s="1972" t="s">
        <v>259</v>
      </c>
      <c r="C177" s="1892">
        <v>0</v>
      </c>
      <c r="D177" s="1782">
        <v>22030</v>
      </c>
      <c r="E177" s="1857">
        <v>0</v>
      </c>
      <c r="F177" s="1774"/>
    </row>
    <row r="178" spans="1:6" ht="102.75" x14ac:dyDescent="0.25">
      <c r="A178" s="1969" t="s">
        <v>260</v>
      </c>
      <c r="B178" s="1972" t="s">
        <v>261</v>
      </c>
      <c r="C178" s="1892">
        <v>0</v>
      </c>
      <c r="D178" s="1782">
        <v>42060</v>
      </c>
      <c r="E178" s="1857">
        <v>0</v>
      </c>
      <c r="F178" s="1774"/>
    </row>
    <row r="179" spans="1:6" ht="51.75" x14ac:dyDescent="0.25">
      <c r="A179" s="1969" t="s">
        <v>262</v>
      </c>
      <c r="B179" s="1972" t="s">
        <v>263</v>
      </c>
      <c r="C179" s="1892">
        <v>0</v>
      </c>
      <c r="D179" s="1782">
        <v>46880</v>
      </c>
      <c r="E179" s="1857">
        <v>0</v>
      </c>
      <c r="F179" s="1774"/>
    </row>
    <row r="180" spans="1:6" ht="204.75" x14ac:dyDescent="0.25">
      <c r="A180" s="1969" t="s">
        <v>264</v>
      </c>
      <c r="B180" s="1972" t="s">
        <v>265</v>
      </c>
      <c r="C180" s="1892">
        <v>0</v>
      </c>
      <c r="D180" s="1782">
        <v>26300</v>
      </c>
      <c r="E180" s="1857">
        <v>0</v>
      </c>
      <c r="F180" s="1774"/>
    </row>
    <row r="181" spans="1:6" ht="102.75" x14ac:dyDescent="0.25">
      <c r="A181" s="1969" t="s">
        <v>266</v>
      </c>
      <c r="B181" s="1973" t="s">
        <v>267</v>
      </c>
      <c r="C181" s="1892">
        <v>0</v>
      </c>
      <c r="D181" s="1782">
        <v>203450</v>
      </c>
      <c r="E181" s="1857">
        <v>0</v>
      </c>
      <c r="F181" s="1774"/>
    </row>
    <row r="182" spans="1:6" ht="77.25" x14ac:dyDescent="0.25">
      <c r="A182" s="1969" t="s">
        <v>268</v>
      </c>
      <c r="B182" s="1972" t="s">
        <v>269</v>
      </c>
      <c r="C182" s="1892">
        <v>0</v>
      </c>
      <c r="D182" s="1782">
        <v>231290</v>
      </c>
      <c r="E182" s="1857">
        <v>0</v>
      </c>
      <c r="F182" s="1774"/>
    </row>
    <row r="183" spans="1:6" ht="64.5" x14ac:dyDescent="0.25">
      <c r="A183" s="1969" t="s">
        <v>270</v>
      </c>
      <c r="B183" s="1972" t="s">
        <v>271</v>
      </c>
      <c r="C183" s="1892">
        <v>0</v>
      </c>
      <c r="D183" s="1782">
        <v>188610</v>
      </c>
      <c r="E183" s="1857">
        <v>0</v>
      </c>
      <c r="F183" s="1774"/>
    </row>
    <row r="184" spans="1:6" ht="141" x14ac:dyDescent="0.25">
      <c r="A184" s="1969" t="s">
        <v>272</v>
      </c>
      <c r="B184" s="1973" t="s">
        <v>273</v>
      </c>
      <c r="C184" s="1892">
        <v>0</v>
      </c>
      <c r="D184" s="1782">
        <v>242260</v>
      </c>
      <c r="E184" s="1857">
        <v>0</v>
      </c>
      <c r="F184" s="1774"/>
    </row>
    <row r="185" spans="1:6" ht="128.25" x14ac:dyDescent="0.25">
      <c r="A185" s="1969" t="s">
        <v>274</v>
      </c>
      <c r="B185" s="1973" t="s">
        <v>275</v>
      </c>
      <c r="C185" s="1892">
        <v>0</v>
      </c>
      <c r="D185" s="1782">
        <v>247890</v>
      </c>
      <c r="E185" s="1857">
        <v>0</v>
      </c>
      <c r="F185" s="1774"/>
    </row>
    <row r="186" spans="1:6" ht="128.25" x14ac:dyDescent="0.25">
      <c r="A186" s="1969" t="s">
        <v>276</v>
      </c>
      <c r="B186" s="1973" t="s">
        <v>277</v>
      </c>
      <c r="C186" s="1892">
        <v>0</v>
      </c>
      <c r="D186" s="1782">
        <v>209630</v>
      </c>
      <c r="E186" s="1857">
        <v>0</v>
      </c>
      <c r="F186" s="1774"/>
    </row>
    <row r="187" spans="1:6" ht="77.25" x14ac:dyDescent="0.25">
      <c r="A187" s="1969" t="s">
        <v>278</v>
      </c>
      <c r="B187" s="1973" t="s">
        <v>279</v>
      </c>
      <c r="C187" s="1892">
        <v>0</v>
      </c>
      <c r="D187" s="1782">
        <v>223760</v>
      </c>
      <c r="E187" s="1857">
        <v>0</v>
      </c>
      <c r="F187" s="1774"/>
    </row>
    <row r="188" spans="1:6" ht="102.75" x14ac:dyDescent="0.25">
      <c r="A188" s="1969" t="s">
        <v>280</v>
      </c>
      <c r="B188" s="1973" t="s">
        <v>281</v>
      </c>
      <c r="C188" s="1892">
        <v>0</v>
      </c>
      <c r="D188" s="1782">
        <v>267560</v>
      </c>
      <c r="E188" s="1857">
        <v>0</v>
      </c>
      <c r="F188" s="1774"/>
    </row>
    <row r="189" spans="1:6" ht="166.5" x14ac:dyDescent="0.25">
      <c r="A189" s="1969" t="s">
        <v>282</v>
      </c>
      <c r="B189" s="1972" t="s">
        <v>283</v>
      </c>
      <c r="C189" s="1892">
        <v>0</v>
      </c>
      <c r="D189" s="1782">
        <v>237270</v>
      </c>
      <c r="E189" s="1857">
        <v>0</v>
      </c>
      <c r="F189" s="1774"/>
    </row>
    <row r="190" spans="1:6" ht="153.75" x14ac:dyDescent="0.25">
      <c r="A190" s="1969" t="s">
        <v>284</v>
      </c>
      <c r="B190" s="1973" t="s">
        <v>285</v>
      </c>
      <c r="C190" s="1892">
        <v>0</v>
      </c>
      <c r="D190" s="1782">
        <v>1736360</v>
      </c>
      <c r="E190" s="1857">
        <v>0</v>
      </c>
      <c r="F190" s="1774"/>
    </row>
    <row r="191" spans="1:6" ht="115.5" x14ac:dyDescent="0.25">
      <c r="A191" s="1969" t="s">
        <v>286</v>
      </c>
      <c r="B191" s="1973" t="s">
        <v>287</v>
      </c>
      <c r="C191" s="1892">
        <v>0</v>
      </c>
      <c r="D191" s="1782">
        <v>1084530</v>
      </c>
      <c r="E191" s="1857">
        <v>0</v>
      </c>
      <c r="F191" s="1774"/>
    </row>
    <row r="192" spans="1:6" ht="102.75" x14ac:dyDescent="0.25">
      <c r="A192" s="1947" t="s">
        <v>288</v>
      </c>
      <c r="B192" s="1973" t="s">
        <v>289</v>
      </c>
      <c r="C192" s="1892">
        <v>0</v>
      </c>
      <c r="D192" s="1782">
        <v>1049700</v>
      </c>
      <c r="E192" s="1857">
        <v>0</v>
      </c>
      <c r="F192" s="1774"/>
    </row>
    <row r="193" spans="1:6" ht="141" x14ac:dyDescent="0.25">
      <c r="A193" s="1969" t="s">
        <v>290</v>
      </c>
      <c r="B193" s="1973" t="s">
        <v>291</v>
      </c>
      <c r="C193" s="1892">
        <v>0</v>
      </c>
      <c r="D193" s="1782">
        <v>1099690</v>
      </c>
      <c r="E193" s="1857">
        <v>0</v>
      </c>
      <c r="F193" s="1774"/>
    </row>
    <row r="194" spans="1:6" ht="64.5" x14ac:dyDescent="0.25">
      <c r="A194" s="1947" t="s">
        <v>292</v>
      </c>
      <c r="B194" s="1973" t="s">
        <v>293</v>
      </c>
      <c r="C194" s="1892">
        <v>0</v>
      </c>
      <c r="D194" s="1782">
        <v>155620</v>
      </c>
      <c r="E194" s="1857">
        <v>0</v>
      </c>
      <c r="F194" s="1774"/>
    </row>
    <row r="195" spans="1:6" ht="39" x14ac:dyDescent="0.25">
      <c r="A195" s="1947" t="s">
        <v>294</v>
      </c>
      <c r="B195" s="1973" t="s">
        <v>295</v>
      </c>
      <c r="C195" s="1892">
        <v>0</v>
      </c>
      <c r="D195" s="1782">
        <v>355110</v>
      </c>
      <c r="E195" s="1857">
        <v>0</v>
      </c>
      <c r="F195" s="1774"/>
    </row>
    <row r="196" spans="1:6" ht="77.25" x14ac:dyDescent="0.25">
      <c r="A196" s="1969" t="s">
        <v>296</v>
      </c>
      <c r="B196" s="1973" t="s">
        <v>297</v>
      </c>
      <c r="C196" s="1892">
        <v>0</v>
      </c>
      <c r="D196" s="1782">
        <v>131650</v>
      </c>
      <c r="E196" s="1857">
        <v>0</v>
      </c>
      <c r="F196" s="1774"/>
    </row>
    <row r="197" spans="1:6" ht="90" x14ac:dyDescent="0.25">
      <c r="A197" s="1969" t="s">
        <v>298</v>
      </c>
      <c r="B197" s="1973" t="s">
        <v>299</v>
      </c>
      <c r="C197" s="1892">
        <v>0</v>
      </c>
      <c r="D197" s="1782">
        <v>1066660</v>
      </c>
      <c r="E197" s="1857">
        <v>0</v>
      </c>
      <c r="F197" s="1774"/>
    </row>
    <row r="198" spans="1:6" ht="90" x14ac:dyDescent="0.25">
      <c r="A198" s="1969" t="s">
        <v>300</v>
      </c>
      <c r="B198" s="1973" t="s">
        <v>301</v>
      </c>
      <c r="C198" s="1892">
        <v>0</v>
      </c>
      <c r="D198" s="1782">
        <v>1066660</v>
      </c>
      <c r="E198" s="1857">
        <v>0</v>
      </c>
      <c r="F198" s="1774"/>
    </row>
    <row r="199" spans="1:6" ht="64.5" x14ac:dyDescent="0.25">
      <c r="A199" s="1969">
        <v>1801001</v>
      </c>
      <c r="B199" s="1971" t="s">
        <v>302</v>
      </c>
      <c r="C199" s="1892">
        <v>0</v>
      </c>
      <c r="D199" s="1782">
        <v>31820</v>
      </c>
      <c r="E199" s="1857">
        <v>0</v>
      </c>
      <c r="F199" s="1774"/>
    </row>
    <row r="200" spans="1:6" ht="90" x14ac:dyDescent="0.25">
      <c r="A200" s="1969">
        <v>1801003</v>
      </c>
      <c r="B200" s="1973" t="s">
        <v>303</v>
      </c>
      <c r="C200" s="1892">
        <v>0</v>
      </c>
      <c r="D200" s="1782">
        <v>38380</v>
      </c>
      <c r="E200" s="1857">
        <v>0</v>
      </c>
      <c r="F200" s="1774"/>
    </row>
    <row r="201" spans="1:6" ht="64.5" x14ac:dyDescent="0.25">
      <c r="A201" s="1969">
        <v>1801006</v>
      </c>
      <c r="B201" s="1971" t="s">
        <v>304</v>
      </c>
      <c r="C201" s="1892">
        <v>0</v>
      </c>
      <c r="D201" s="1782">
        <v>40870</v>
      </c>
      <c r="E201" s="1857">
        <v>0</v>
      </c>
      <c r="F201" s="1774"/>
    </row>
    <row r="202" spans="1:6" ht="166.5" x14ac:dyDescent="0.25">
      <c r="A202" s="1969" t="s">
        <v>305</v>
      </c>
      <c r="B202" s="1971" t="s">
        <v>306</v>
      </c>
      <c r="C202" s="1892">
        <v>0</v>
      </c>
      <c r="D202" s="1782">
        <v>8600</v>
      </c>
      <c r="E202" s="1857">
        <v>0</v>
      </c>
      <c r="F202" s="1774"/>
    </row>
    <row r="203" spans="1:6" ht="153.75" x14ac:dyDescent="0.25">
      <c r="A203" s="1976" t="s">
        <v>307</v>
      </c>
      <c r="B203" s="1974" t="s">
        <v>308</v>
      </c>
      <c r="C203" s="1929">
        <v>0</v>
      </c>
      <c r="D203" s="1867">
        <v>365090</v>
      </c>
      <c r="E203" s="1868">
        <v>0</v>
      </c>
      <c r="F203" s="1774"/>
    </row>
    <row r="204" spans="1:6" x14ac:dyDescent="0.25">
      <c r="A204" s="1954"/>
      <c r="B204" s="1953" t="s">
        <v>309</v>
      </c>
      <c r="C204" s="1791">
        <v>0</v>
      </c>
      <c r="D204" s="1860"/>
      <c r="E204" s="1861">
        <v>0</v>
      </c>
      <c r="F204" s="1774"/>
    </row>
    <row r="205" spans="1:6" x14ac:dyDescent="0.25">
      <c r="A205" s="1774"/>
      <c r="B205" s="1774"/>
      <c r="C205" s="1774"/>
      <c r="D205" s="1774"/>
      <c r="E205" s="1774"/>
      <c r="F205" s="1774"/>
    </row>
    <row r="206" spans="1:6" x14ac:dyDescent="0.25">
      <c r="A206" s="1774"/>
      <c r="B206" s="1774"/>
      <c r="C206" s="1774"/>
      <c r="D206" s="1774"/>
      <c r="E206" s="1774"/>
      <c r="F206" s="1774"/>
    </row>
    <row r="207" spans="1:6" x14ac:dyDescent="0.25">
      <c r="A207" s="2481" t="s">
        <v>310</v>
      </c>
      <c r="B207" s="2482"/>
      <c r="C207" s="2482"/>
      <c r="D207" s="2482"/>
      <c r="E207" s="2483"/>
      <c r="F207" s="1771"/>
    </row>
    <row r="208" spans="1:6" ht="76.5" x14ac:dyDescent="0.25">
      <c r="A208" s="1776" t="s">
        <v>14</v>
      </c>
      <c r="B208" s="1776" t="s">
        <v>15</v>
      </c>
      <c r="C208" s="1777" t="s">
        <v>16</v>
      </c>
      <c r="D208" s="1822" t="s">
        <v>17</v>
      </c>
      <c r="E208" s="1778" t="s">
        <v>18</v>
      </c>
      <c r="F208" s="1771"/>
    </row>
    <row r="209" spans="1:6" x14ac:dyDescent="0.25">
      <c r="A209" s="1946" t="s">
        <v>311</v>
      </c>
      <c r="B209" s="1963" t="s">
        <v>312</v>
      </c>
      <c r="C209" s="1895">
        <v>0</v>
      </c>
      <c r="D209" s="1787">
        <v>13310</v>
      </c>
      <c r="E209" s="1856">
        <v>0</v>
      </c>
      <c r="F209" s="1774"/>
    </row>
    <row r="210" spans="1:6" x14ac:dyDescent="0.25">
      <c r="A210" s="1947" t="s">
        <v>313</v>
      </c>
      <c r="B210" s="1943" t="s">
        <v>314</v>
      </c>
      <c r="C210" s="1892">
        <v>0</v>
      </c>
      <c r="D210" s="1782">
        <v>13310</v>
      </c>
      <c r="E210" s="1857">
        <v>0</v>
      </c>
      <c r="F210" s="1774"/>
    </row>
    <row r="211" spans="1:6" x14ac:dyDescent="0.25">
      <c r="A211" s="1947" t="s">
        <v>315</v>
      </c>
      <c r="B211" s="1942" t="s">
        <v>316</v>
      </c>
      <c r="C211" s="1892">
        <v>0</v>
      </c>
      <c r="D211" s="1782">
        <v>1270</v>
      </c>
      <c r="E211" s="1857">
        <v>0</v>
      </c>
      <c r="F211" s="1774"/>
    </row>
    <row r="212" spans="1:6" x14ac:dyDescent="0.25">
      <c r="A212" s="1947" t="s">
        <v>317</v>
      </c>
      <c r="B212" s="1942" t="s">
        <v>318</v>
      </c>
      <c r="C212" s="1892">
        <v>0</v>
      </c>
      <c r="D212" s="1782">
        <v>620</v>
      </c>
      <c r="E212" s="1857">
        <v>0</v>
      </c>
      <c r="F212" s="1774"/>
    </row>
    <row r="213" spans="1:6" x14ac:dyDescent="0.25">
      <c r="A213" s="1947" t="s">
        <v>319</v>
      </c>
      <c r="B213" s="1943" t="s">
        <v>320</v>
      </c>
      <c r="C213" s="1892">
        <v>0</v>
      </c>
      <c r="D213" s="1782">
        <v>1890</v>
      </c>
      <c r="E213" s="1857">
        <v>0</v>
      </c>
      <c r="F213" s="1774"/>
    </row>
    <row r="214" spans="1:6" x14ac:dyDescent="0.25">
      <c r="A214" s="1947" t="s">
        <v>321</v>
      </c>
      <c r="B214" s="1943" t="s">
        <v>322</v>
      </c>
      <c r="C214" s="1892">
        <v>0</v>
      </c>
      <c r="D214" s="1782">
        <v>14180</v>
      </c>
      <c r="E214" s="1857">
        <v>0</v>
      </c>
      <c r="F214" s="1774"/>
    </row>
    <row r="215" spans="1:6" x14ac:dyDescent="0.25">
      <c r="A215" s="1947" t="s">
        <v>323</v>
      </c>
      <c r="B215" s="1942" t="s">
        <v>324</v>
      </c>
      <c r="C215" s="1892">
        <v>0</v>
      </c>
      <c r="D215" s="1782">
        <v>32560</v>
      </c>
      <c r="E215" s="1857">
        <v>0</v>
      </c>
      <c r="F215" s="1774"/>
    </row>
    <row r="216" spans="1:6" x14ac:dyDescent="0.25">
      <c r="A216" s="1969" t="s">
        <v>325</v>
      </c>
      <c r="B216" s="1942" t="s">
        <v>326</v>
      </c>
      <c r="C216" s="1892">
        <v>0</v>
      </c>
      <c r="D216" s="1869"/>
      <c r="E216" s="1857">
        <v>0</v>
      </c>
      <c r="F216" s="1774"/>
    </row>
    <row r="217" spans="1:6" x14ac:dyDescent="0.25">
      <c r="A217" s="1948" t="s">
        <v>327</v>
      </c>
      <c r="B217" s="1944" t="s">
        <v>328</v>
      </c>
      <c r="C217" s="1907">
        <v>0</v>
      </c>
      <c r="D217" s="1789">
        <v>26390</v>
      </c>
      <c r="E217" s="1862">
        <v>0</v>
      </c>
      <c r="F217" s="1774"/>
    </row>
    <row r="218" spans="1:6" x14ac:dyDescent="0.25">
      <c r="A218" s="1954"/>
      <c r="B218" s="1953" t="s">
        <v>329</v>
      </c>
      <c r="C218" s="1791">
        <v>0</v>
      </c>
      <c r="D218" s="1860"/>
      <c r="E218" s="1868">
        <v>0</v>
      </c>
      <c r="F218" s="1774"/>
    </row>
    <row r="219" spans="1:6" x14ac:dyDescent="0.25">
      <c r="A219" s="1774"/>
      <c r="B219" s="1774"/>
      <c r="C219" s="1774"/>
      <c r="D219" s="1774"/>
      <c r="E219" s="1774"/>
      <c r="F219" s="1774"/>
    </row>
    <row r="220" spans="1:6" x14ac:dyDescent="0.25">
      <c r="A220" s="1774"/>
      <c r="B220" s="1774"/>
      <c r="C220" s="1774"/>
      <c r="D220" s="1774"/>
      <c r="E220" s="1774"/>
      <c r="F220" s="1774"/>
    </row>
    <row r="221" spans="1:6" x14ac:dyDescent="0.25">
      <c r="A221" s="2495" t="s">
        <v>330</v>
      </c>
      <c r="B221" s="2496"/>
      <c r="C221" s="2497"/>
      <c r="D221" s="1774"/>
      <c r="E221" s="1774"/>
      <c r="F221" s="1771"/>
    </row>
    <row r="222" spans="1:6" ht="76.5" x14ac:dyDescent="0.25">
      <c r="A222" s="1776" t="s">
        <v>14</v>
      </c>
      <c r="B222" s="1776" t="s">
        <v>16</v>
      </c>
      <c r="C222" s="1776" t="s">
        <v>18</v>
      </c>
      <c r="D222" s="1771"/>
      <c r="E222" s="1774"/>
      <c r="F222" s="1774"/>
    </row>
    <row r="223" spans="1:6" x14ac:dyDescent="0.25">
      <c r="A223" s="1946" t="s">
        <v>331</v>
      </c>
      <c r="B223" s="1964" t="s">
        <v>332</v>
      </c>
      <c r="C223" s="1870"/>
      <c r="D223" s="1871"/>
      <c r="E223" s="1774"/>
      <c r="F223" s="1774"/>
    </row>
    <row r="224" spans="1:6" x14ac:dyDescent="0.25">
      <c r="A224" s="1967" t="s">
        <v>333</v>
      </c>
      <c r="B224" s="1965" t="s">
        <v>334</v>
      </c>
      <c r="C224" s="1872"/>
      <c r="D224" s="1871"/>
      <c r="E224" s="1774"/>
      <c r="F224" s="1774"/>
    </row>
    <row r="225" spans="1:7" x14ac:dyDescent="0.25">
      <c r="A225" s="1968"/>
      <c r="B225" s="1966" t="s">
        <v>335</v>
      </c>
      <c r="C225" s="1928">
        <v>0</v>
      </c>
      <c r="D225" s="1871"/>
      <c r="E225" s="1774"/>
      <c r="F225" s="1774"/>
      <c r="G225" s="1767"/>
    </row>
    <row r="226" spans="1:7" x14ac:dyDescent="0.25">
      <c r="A226" s="1774"/>
      <c r="B226" s="1774"/>
      <c r="C226" s="1774"/>
      <c r="D226" s="1871"/>
      <c r="E226" s="1871"/>
      <c r="F226" s="1871"/>
      <c r="G226" s="1767"/>
    </row>
    <row r="227" spans="1:7" x14ac:dyDescent="0.25">
      <c r="A227" s="1774"/>
      <c r="B227" s="1774"/>
      <c r="C227" s="1774"/>
      <c r="D227" s="1774"/>
      <c r="E227" s="1774"/>
      <c r="F227" s="1871"/>
      <c r="G227" s="1873"/>
    </row>
    <row r="228" spans="1:7" x14ac:dyDescent="0.25">
      <c r="A228" s="2481" t="s">
        <v>336</v>
      </c>
      <c r="B228" s="2482"/>
      <c r="C228" s="2482"/>
      <c r="D228" s="2482"/>
      <c r="E228" s="2483"/>
      <c r="F228" s="1871"/>
      <c r="G228" s="1873"/>
    </row>
    <row r="229" spans="1:7" ht="76.5" x14ac:dyDescent="0.25">
      <c r="A229" s="1776" t="s">
        <v>14</v>
      </c>
      <c r="B229" s="1776" t="s">
        <v>15</v>
      </c>
      <c r="C229" s="1777" t="s">
        <v>16</v>
      </c>
      <c r="D229" s="1822" t="s">
        <v>17</v>
      </c>
      <c r="E229" s="1778" t="s">
        <v>18</v>
      </c>
      <c r="F229" s="1871"/>
      <c r="G229" s="1873"/>
    </row>
    <row r="230" spans="1:7" x14ac:dyDescent="0.25">
      <c r="A230" s="1946" t="s">
        <v>337</v>
      </c>
      <c r="B230" s="1963" t="s">
        <v>338</v>
      </c>
      <c r="C230" s="1926">
        <v>0</v>
      </c>
      <c r="D230" s="1787">
        <v>18220</v>
      </c>
      <c r="E230" s="1856">
        <v>0</v>
      </c>
      <c r="F230" s="1774"/>
      <c r="G230" s="1767"/>
    </row>
    <row r="231" spans="1:7" x14ac:dyDescent="0.25">
      <c r="A231" s="1948" t="s">
        <v>339</v>
      </c>
      <c r="B231" s="1944" t="s">
        <v>340</v>
      </c>
      <c r="C231" s="1927">
        <v>0</v>
      </c>
      <c r="D231" s="1789">
        <v>228390</v>
      </c>
      <c r="E231" s="1862">
        <v>0</v>
      </c>
      <c r="F231" s="1774"/>
      <c r="G231" s="1767"/>
    </row>
    <row r="232" spans="1:7" x14ac:dyDescent="0.25">
      <c r="A232" s="1954"/>
      <c r="B232" s="1953" t="s">
        <v>341</v>
      </c>
      <c r="C232" s="1791">
        <v>0</v>
      </c>
      <c r="D232" s="1860"/>
      <c r="E232" s="1861">
        <v>0</v>
      </c>
      <c r="F232" s="1774"/>
      <c r="G232" s="1767"/>
    </row>
    <row r="233" spans="1:7" x14ac:dyDescent="0.25">
      <c r="A233" s="1874"/>
      <c r="B233" s="1875"/>
      <c r="C233" s="1876"/>
      <c r="D233" s="1874"/>
      <c r="E233" s="1874"/>
      <c r="F233" s="1774"/>
      <c r="G233" s="1767"/>
    </row>
    <row r="234" spans="1:7" x14ac:dyDescent="0.25">
      <c r="A234" s="1874"/>
      <c r="B234" s="1875"/>
      <c r="C234" s="1876"/>
      <c r="D234" s="1874"/>
      <c r="E234" s="1874"/>
      <c r="F234" s="1774"/>
      <c r="G234" s="1767"/>
    </row>
    <row r="235" spans="1:7" x14ac:dyDescent="0.25">
      <c r="A235" s="2489" t="s">
        <v>342</v>
      </c>
      <c r="B235" s="2482"/>
      <c r="C235" s="2482"/>
      <c r="D235" s="2482"/>
      <c r="E235" s="2483"/>
      <c r="F235" s="1774"/>
      <c r="G235" s="1767"/>
    </row>
    <row r="236" spans="1:7" ht="76.5" x14ac:dyDescent="0.25">
      <c r="A236" s="1776" t="s">
        <v>14</v>
      </c>
      <c r="B236" s="1776" t="s">
        <v>15</v>
      </c>
      <c r="C236" s="1777" t="s">
        <v>16</v>
      </c>
      <c r="D236" s="1822" t="s">
        <v>17</v>
      </c>
      <c r="E236" s="1778" t="s">
        <v>18</v>
      </c>
      <c r="F236" s="1774"/>
      <c r="G236" s="1767"/>
    </row>
    <row r="237" spans="1:7" x14ac:dyDescent="0.25">
      <c r="A237" s="1853" t="s">
        <v>343</v>
      </c>
      <c r="B237" s="1799" t="s">
        <v>344</v>
      </c>
      <c r="C237" s="1877">
        <v>0</v>
      </c>
      <c r="D237" s="1878"/>
      <c r="E237" s="1879">
        <v>0</v>
      </c>
      <c r="F237" s="1774"/>
      <c r="G237" s="1767"/>
    </row>
    <row r="238" spans="1:7" x14ac:dyDescent="0.25">
      <c r="A238" s="1874"/>
      <c r="B238" s="1875"/>
      <c r="C238" s="1876"/>
      <c r="D238" s="1874"/>
      <c r="E238" s="1874"/>
      <c r="F238" s="1774"/>
      <c r="G238" s="1767"/>
    </row>
    <row r="239" spans="1:7" x14ac:dyDescent="0.25">
      <c r="A239" s="2489" t="s">
        <v>345</v>
      </c>
      <c r="B239" s="2490"/>
      <c r="C239" s="2490"/>
      <c r="D239" s="2490"/>
      <c r="E239" s="2491"/>
      <c r="F239" s="1774"/>
      <c r="G239" s="1767"/>
    </row>
    <row r="240" spans="1:7" ht="63.75" x14ac:dyDescent="0.25">
      <c r="A240" s="1776" t="s">
        <v>14</v>
      </c>
      <c r="B240" s="1777" t="s">
        <v>346</v>
      </c>
      <c r="C240" s="1821" t="s">
        <v>347</v>
      </c>
      <c r="D240" s="1822" t="s">
        <v>17</v>
      </c>
      <c r="E240" s="1778" t="s">
        <v>18</v>
      </c>
      <c r="F240" s="1774"/>
      <c r="G240" s="1767"/>
    </row>
    <row r="241" spans="1:6" x14ac:dyDescent="0.25">
      <c r="A241" s="1786" t="s">
        <v>348</v>
      </c>
      <c r="B241" s="1909" t="s">
        <v>349</v>
      </c>
      <c r="C241" s="1895">
        <v>0</v>
      </c>
      <c r="D241" s="1787">
        <v>233270</v>
      </c>
      <c r="E241" s="1856">
        <v>0</v>
      </c>
      <c r="F241" s="1774"/>
    </row>
    <row r="242" spans="1:6" x14ac:dyDescent="0.25">
      <c r="A242" s="1781" t="s">
        <v>350</v>
      </c>
      <c r="B242" s="1910" t="s">
        <v>351</v>
      </c>
      <c r="C242" s="1892">
        <v>0</v>
      </c>
      <c r="D242" s="1782">
        <v>33150</v>
      </c>
      <c r="E242" s="1857">
        <v>0</v>
      </c>
      <c r="F242" s="1774"/>
    </row>
    <row r="243" spans="1:6" x14ac:dyDescent="0.25">
      <c r="A243" s="1781" t="s">
        <v>352</v>
      </c>
      <c r="B243" s="1910" t="s">
        <v>353</v>
      </c>
      <c r="C243" s="1892">
        <v>0</v>
      </c>
      <c r="D243" s="1782">
        <v>125030</v>
      </c>
      <c r="E243" s="1857">
        <v>0</v>
      </c>
      <c r="F243" s="1774"/>
    </row>
    <row r="244" spans="1:6" x14ac:dyDescent="0.25">
      <c r="A244" s="1781" t="s">
        <v>354</v>
      </c>
      <c r="B244" s="1910" t="s">
        <v>355</v>
      </c>
      <c r="C244" s="1892">
        <v>0</v>
      </c>
      <c r="D244" s="1782">
        <v>125030</v>
      </c>
      <c r="E244" s="1857">
        <v>0</v>
      </c>
      <c r="F244" s="1774"/>
    </row>
    <row r="245" spans="1:6" x14ac:dyDescent="0.25">
      <c r="A245" s="1781" t="s">
        <v>356</v>
      </c>
      <c r="B245" s="1910" t="s">
        <v>357</v>
      </c>
      <c r="C245" s="1892">
        <v>0</v>
      </c>
      <c r="D245" s="1782">
        <v>227630</v>
      </c>
      <c r="E245" s="1857">
        <v>0</v>
      </c>
      <c r="F245" s="1774"/>
    </row>
    <row r="246" spans="1:6" x14ac:dyDescent="0.25">
      <c r="A246" s="1781" t="s">
        <v>358</v>
      </c>
      <c r="B246" s="1910" t="s">
        <v>359</v>
      </c>
      <c r="C246" s="1892">
        <v>0</v>
      </c>
      <c r="D246" s="1782">
        <v>349330</v>
      </c>
      <c r="E246" s="1857">
        <v>0</v>
      </c>
      <c r="F246" s="1774"/>
    </row>
    <row r="247" spans="1:6" x14ac:dyDescent="0.25">
      <c r="A247" s="1781" t="s">
        <v>360</v>
      </c>
      <c r="B247" s="1910" t="s">
        <v>361</v>
      </c>
      <c r="C247" s="1892">
        <v>0</v>
      </c>
      <c r="D247" s="1782">
        <v>595930</v>
      </c>
      <c r="E247" s="1857">
        <v>0</v>
      </c>
      <c r="F247" s="1774"/>
    </row>
    <row r="248" spans="1:6" x14ac:dyDescent="0.25">
      <c r="A248" s="1804" t="s">
        <v>362</v>
      </c>
      <c r="B248" s="1910" t="s">
        <v>363</v>
      </c>
      <c r="C248" s="1892">
        <v>0</v>
      </c>
      <c r="D248" s="1782">
        <v>124120</v>
      </c>
      <c r="E248" s="1857">
        <v>0</v>
      </c>
      <c r="F248" s="1774"/>
    </row>
    <row r="249" spans="1:6" x14ac:dyDescent="0.25">
      <c r="A249" s="1804" t="s">
        <v>364</v>
      </c>
      <c r="B249" s="1910" t="s">
        <v>365</v>
      </c>
      <c r="C249" s="1892">
        <v>0</v>
      </c>
      <c r="D249" s="1782">
        <v>334530</v>
      </c>
      <c r="E249" s="1857">
        <v>0</v>
      </c>
      <c r="F249" s="1774"/>
    </row>
    <row r="250" spans="1:6" x14ac:dyDescent="0.25">
      <c r="A250" s="1804" t="s">
        <v>366</v>
      </c>
      <c r="B250" s="1910" t="s">
        <v>367</v>
      </c>
      <c r="C250" s="1922">
        <v>0</v>
      </c>
      <c r="D250" s="1784">
        <v>140860</v>
      </c>
      <c r="E250" s="1880">
        <v>0</v>
      </c>
      <c r="F250" s="1774"/>
    </row>
    <row r="251" spans="1:6" x14ac:dyDescent="0.25">
      <c r="A251" s="1804" t="s">
        <v>368</v>
      </c>
      <c r="B251" s="1910" t="s">
        <v>369</v>
      </c>
      <c r="C251" s="1922">
        <v>0</v>
      </c>
      <c r="D251" s="1784">
        <v>122400</v>
      </c>
      <c r="E251" s="1880">
        <v>0</v>
      </c>
      <c r="F251" s="1774"/>
    </row>
    <row r="252" spans="1:6" x14ac:dyDescent="0.25">
      <c r="A252" s="1804" t="s">
        <v>370</v>
      </c>
      <c r="B252" s="1910" t="s">
        <v>371</v>
      </c>
      <c r="C252" s="1922">
        <v>0</v>
      </c>
      <c r="D252" s="1784">
        <v>186090</v>
      </c>
      <c r="E252" s="1880">
        <v>0</v>
      </c>
      <c r="F252" s="1774"/>
    </row>
    <row r="253" spans="1:6" x14ac:dyDescent="0.25">
      <c r="A253" s="1804" t="s">
        <v>372</v>
      </c>
      <c r="B253" s="1910" t="s">
        <v>373</v>
      </c>
      <c r="C253" s="1922">
        <v>0</v>
      </c>
      <c r="D253" s="1784">
        <v>48970</v>
      </c>
      <c r="E253" s="1880">
        <v>0</v>
      </c>
      <c r="F253" s="1774"/>
    </row>
    <row r="254" spans="1:6" x14ac:dyDescent="0.25">
      <c r="A254" s="1839" t="s">
        <v>374</v>
      </c>
      <c r="B254" s="1921" t="s">
        <v>375</v>
      </c>
      <c r="C254" s="1907">
        <v>0</v>
      </c>
      <c r="D254" s="1789">
        <v>36600</v>
      </c>
      <c r="E254" s="1862">
        <v>0</v>
      </c>
      <c r="F254" s="1774"/>
    </row>
    <row r="255" spans="1:6" x14ac:dyDescent="0.25">
      <c r="A255" s="2484" t="s">
        <v>376</v>
      </c>
      <c r="B255" s="2485"/>
      <c r="C255" s="2485"/>
      <c r="D255" s="2485"/>
      <c r="E255" s="2486"/>
      <c r="F255" s="1774"/>
    </row>
    <row r="256" spans="1:6" x14ac:dyDescent="0.25">
      <c r="A256" s="1946" t="s">
        <v>377</v>
      </c>
      <c r="B256" s="1960" t="s">
        <v>349</v>
      </c>
      <c r="C256" s="1895">
        <v>0</v>
      </c>
      <c r="D256" s="1787">
        <v>200680</v>
      </c>
      <c r="E256" s="1856">
        <v>0</v>
      </c>
      <c r="F256" s="1774"/>
    </row>
    <row r="257" spans="1:6" x14ac:dyDescent="0.25">
      <c r="A257" s="1947" t="s">
        <v>378</v>
      </c>
      <c r="B257" s="1961" t="s">
        <v>379</v>
      </c>
      <c r="C257" s="1892">
        <v>0</v>
      </c>
      <c r="D257" s="1782">
        <v>1193820</v>
      </c>
      <c r="E257" s="1857">
        <v>0</v>
      </c>
      <c r="F257" s="1774"/>
    </row>
    <row r="258" spans="1:6" x14ac:dyDescent="0.25">
      <c r="A258" s="1947" t="s">
        <v>380</v>
      </c>
      <c r="B258" s="1961" t="s">
        <v>381</v>
      </c>
      <c r="C258" s="1892">
        <v>0</v>
      </c>
      <c r="D258" s="1782">
        <v>180120</v>
      </c>
      <c r="E258" s="1857">
        <v>0</v>
      </c>
      <c r="F258" s="1774"/>
    </row>
    <row r="259" spans="1:6" x14ac:dyDescent="0.25">
      <c r="A259" s="1947" t="s">
        <v>382</v>
      </c>
      <c r="B259" s="1961" t="s">
        <v>383</v>
      </c>
      <c r="C259" s="1892">
        <v>0</v>
      </c>
      <c r="D259" s="1782">
        <v>159280</v>
      </c>
      <c r="E259" s="1857">
        <v>0</v>
      </c>
      <c r="F259" s="1774"/>
    </row>
    <row r="260" spans="1:6" x14ac:dyDescent="0.25">
      <c r="A260" s="1947" t="s">
        <v>384</v>
      </c>
      <c r="B260" s="1961" t="s">
        <v>385</v>
      </c>
      <c r="C260" s="1892">
        <v>0</v>
      </c>
      <c r="D260" s="1782">
        <v>323340</v>
      </c>
      <c r="E260" s="1857">
        <v>0</v>
      </c>
      <c r="F260" s="1774"/>
    </row>
    <row r="261" spans="1:6" x14ac:dyDescent="0.25">
      <c r="A261" s="1947" t="s">
        <v>386</v>
      </c>
      <c r="B261" s="1961" t="s">
        <v>387</v>
      </c>
      <c r="C261" s="1892">
        <v>0</v>
      </c>
      <c r="D261" s="1782">
        <v>1075220</v>
      </c>
      <c r="E261" s="1857">
        <v>0</v>
      </c>
      <c r="F261" s="1774"/>
    </row>
    <row r="262" spans="1:6" x14ac:dyDescent="0.25">
      <c r="A262" s="1947" t="s">
        <v>388</v>
      </c>
      <c r="B262" s="1961" t="s">
        <v>389</v>
      </c>
      <c r="C262" s="1892">
        <v>0</v>
      </c>
      <c r="D262" s="1782">
        <v>1104970</v>
      </c>
      <c r="E262" s="1857">
        <v>0</v>
      </c>
      <c r="F262" s="1774"/>
    </row>
    <row r="263" spans="1:6" x14ac:dyDescent="0.25">
      <c r="A263" s="1947" t="s">
        <v>390</v>
      </c>
      <c r="B263" s="1961" t="s">
        <v>391</v>
      </c>
      <c r="C263" s="1892">
        <v>0</v>
      </c>
      <c r="D263" s="1782">
        <v>874890</v>
      </c>
      <c r="E263" s="1857">
        <v>0</v>
      </c>
      <c r="F263" s="1774"/>
    </row>
    <row r="264" spans="1:6" x14ac:dyDescent="0.25">
      <c r="A264" s="1947" t="s">
        <v>392</v>
      </c>
      <c r="B264" s="1961" t="s">
        <v>393</v>
      </c>
      <c r="C264" s="1892">
        <v>0</v>
      </c>
      <c r="D264" s="1782">
        <v>922050</v>
      </c>
      <c r="E264" s="1857">
        <v>0</v>
      </c>
      <c r="F264" s="1774"/>
    </row>
    <row r="265" spans="1:6" x14ac:dyDescent="0.25">
      <c r="A265" s="1947" t="s">
        <v>394</v>
      </c>
      <c r="B265" s="1961" t="s">
        <v>395</v>
      </c>
      <c r="C265" s="1892">
        <v>0</v>
      </c>
      <c r="D265" s="1782">
        <v>363740</v>
      </c>
      <c r="E265" s="1857">
        <v>0</v>
      </c>
      <c r="F265" s="1774"/>
    </row>
    <row r="266" spans="1:6" x14ac:dyDescent="0.25">
      <c r="A266" s="1947" t="s">
        <v>396</v>
      </c>
      <c r="B266" s="1961" t="s">
        <v>397</v>
      </c>
      <c r="C266" s="1892">
        <v>0</v>
      </c>
      <c r="D266" s="1782">
        <v>87110</v>
      </c>
      <c r="E266" s="1857">
        <v>0</v>
      </c>
      <c r="F266" s="1774"/>
    </row>
    <row r="267" spans="1:6" x14ac:dyDescent="0.25">
      <c r="A267" s="1947" t="s">
        <v>398</v>
      </c>
      <c r="B267" s="1961" t="s">
        <v>399</v>
      </c>
      <c r="C267" s="1892">
        <v>0</v>
      </c>
      <c r="D267" s="1782">
        <v>259890</v>
      </c>
      <c r="E267" s="1857">
        <v>0</v>
      </c>
      <c r="F267" s="1774"/>
    </row>
    <row r="268" spans="1:6" x14ac:dyDescent="0.25">
      <c r="A268" s="1947" t="s">
        <v>400</v>
      </c>
      <c r="B268" s="1943" t="s">
        <v>401</v>
      </c>
      <c r="C268" s="1892">
        <v>0</v>
      </c>
      <c r="D268" s="1782">
        <v>73480</v>
      </c>
      <c r="E268" s="1857">
        <v>0</v>
      </c>
      <c r="F268" s="1774"/>
    </row>
    <row r="269" spans="1:6" x14ac:dyDescent="0.25">
      <c r="A269" s="1947" t="s">
        <v>402</v>
      </c>
      <c r="B269" s="1943" t="s">
        <v>403</v>
      </c>
      <c r="C269" s="1892">
        <v>0</v>
      </c>
      <c r="D269" s="1782">
        <v>1262650</v>
      </c>
      <c r="E269" s="1857">
        <v>0</v>
      </c>
      <c r="F269" s="1774"/>
    </row>
    <row r="270" spans="1:6" x14ac:dyDescent="0.25">
      <c r="A270" s="1947" t="s">
        <v>404</v>
      </c>
      <c r="B270" s="1943" t="s">
        <v>405</v>
      </c>
      <c r="C270" s="1892">
        <v>0</v>
      </c>
      <c r="D270" s="1782">
        <v>295240</v>
      </c>
      <c r="E270" s="1857">
        <v>0</v>
      </c>
      <c r="F270" s="1774"/>
    </row>
    <row r="271" spans="1:6" x14ac:dyDescent="0.25">
      <c r="A271" s="1947" t="s">
        <v>406</v>
      </c>
      <c r="B271" s="1943" t="s">
        <v>407</v>
      </c>
      <c r="C271" s="1892">
        <v>0</v>
      </c>
      <c r="D271" s="1782">
        <v>989060</v>
      </c>
      <c r="E271" s="1857">
        <v>0</v>
      </c>
      <c r="F271" s="1774"/>
    </row>
    <row r="272" spans="1:6" x14ac:dyDescent="0.25">
      <c r="A272" s="1947" t="s">
        <v>408</v>
      </c>
      <c r="B272" s="1962" t="s">
        <v>409</v>
      </c>
      <c r="C272" s="1892">
        <v>0</v>
      </c>
      <c r="D272" s="1782">
        <v>605500</v>
      </c>
      <c r="E272" s="1857">
        <v>0</v>
      </c>
      <c r="F272" s="1774"/>
    </row>
    <row r="273" spans="1:10" x14ac:dyDescent="0.25">
      <c r="A273" s="1948" t="s">
        <v>410</v>
      </c>
      <c r="B273" s="1962" t="s">
        <v>411</v>
      </c>
      <c r="C273" s="1907">
        <v>0</v>
      </c>
      <c r="D273" s="1784">
        <v>494130</v>
      </c>
      <c r="E273" s="1880">
        <v>0</v>
      </c>
      <c r="F273" s="1774"/>
      <c r="G273" s="1767"/>
      <c r="H273" s="1767"/>
      <c r="I273" s="1767"/>
      <c r="J273" s="1767"/>
    </row>
    <row r="274" spans="1:10" x14ac:dyDescent="0.25">
      <c r="A274" s="2484" t="s">
        <v>412</v>
      </c>
      <c r="B274" s="2485"/>
      <c r="C274" s="2485"/>
      <c r="D274" s="2485"/>
      <c r="E274" s="2486"/>
      <c r="F274" s="1774"/>
      <c r="G274" s="1767"/>
      <c r="H274" s="1767"/>
      <c r="I274" s="1767"/>
      <c r="J274" s="1767"/>
    </row>
    <row r="275" spans="1:10" x14ac:dyDescent="0.25">
      <c r="A275" s="1946" t="s">
        <v>413</v>
      </c>
      <c r="B275" s="1955" t="s">
        <v>414</v>
      </c>
      <c r="C275" s="1924">
        <v>0</v>
      </c>
      <c r="D275" s="1779">
        <v>266370</v>
      </c>
      <c r="E275" s="1881">
        <v>0</v>
      </c>
      <c r="F275" s="1774"/>
      <c r="G275" s="1767"/>
      <c r="H275" s="1767"/>
      <c r="I275" s="1767"/>
      <c r="J275" s="1767"/>
    </row>
    <row r="276" spans="1:10" x14ac:dyDescent="0.25">
      <c r="A276" s="1947" t="s">
        <v>415</v>
      </c>
      <c r="B276" s="1943" t="s">
        <v>416</v>
      </c>
      <c r="C276" s="1892">
        <v>0</v>
      </c>
      <c r="D276" s="1782">
        <v>155300</v>
      </c>
      <c r="E276" s="1857">
        <v>0</v>
      </c>
      <c r="F276" s="1774"/>
      <c r="G276" s="1767"/>
      <c r="H276" s="1767"/>
      <c r="I276" s="1767"/>
      <c r="J276" s="1767"/>
    </row>
    <row r="277" spans="1:10" x14ac:dyDescent="0.25">
      <c r="A277" s="1947" t="s">
        <v>417</v>
      </c>
      <c r="B277" s="1943" t="s">
        <v>418</v>
      </c>
      <c r="C277" s="1892">
        <v>0</v>
      </c>
      <c r="D277" s="1782">
        <v>375240</v>
      </c>
      <c r="E277" s="1857">
        <v>0</v>
      </c>
      <c r="F277" s="1774"/>
      <c r="G277" s="1767"/>
      <c r="H277" s="1767"/>
      <c r="I277" s="1767"/>
      <c r="J277" s="1767"/>
    </row>
    <row r="278" spans="1:10" x14ac:dyDescent="0.25">
      <c r="A278" s="1947" t="s">
        <v>419</v>
      </c>
      <c r="B278" s="1943" t="s">
        <v>420</v>
      </c>
      <c r="C278" s="1892">
        <v>0</v>
      </c>
      <c r="D278" s="1782">
        <v>388860</v>
      </c>
      <c r="E278" s="1857">
        <v>0</v>
      </c>
      <c r="F278" s="1774"/>
      <c r="G278" s="1767"/>
      <c r="H278" s="1767"/>
      <c r="I278" s="1767"/>
      <c r="J278" s="1767"/>
    </row>
    <row r="279" spans="1:10" x14ac:dyDescent="0.25">
      <c r="A279" s="1948" t="s">
        <v>421</v>
      </c>
      <c r="B279" s="1956" t="s">
        <v>422</v>
      </c>
      <c r="C279" s="1907">
        <v>0</v>
      </c>
      <c r="D279" s="1789">
        <v>242980</v>
      </c>
      <c r="E279" s="1862">
        <v>0</v>
      </c>
      <c r="F279" s="1882"/>
      <c r="G279" s="1767"/>
      <c r="H279" s="1767"/>
      <c r="I279" s="1767"/>
      <c r="J279" s="1767"/>
    </row>
    <row r="280" spans="1:10" x14ac:dyDescent="0.25">
      <c r="A280" s="1959" t="s">
        <v>423</v>
      </c>
      <c r="B280" s="1957" t="s">
        <v>424</v>
      </c>
      <c r="C280" s="1925">
        <v>0</v>
      </c>
      <c r="D280" s="1883">
        <v>33040</v>
      </c>
      <c r="E280" s="1879">
        <v>0</v>
      </c>
      <c r="F280" s="1882"/>
      <c r="G280" s="1767"/>
      <c r="H280" s="1767"/>
      <c r="I280" s="1767"/>
      <c r="J280" s="1767"/>
    </row>
    <row r="281" spans="1:10" x14ac:dyDescent="0.25">
      <c r="A281" s="1954"/>
      <c r="B281" s="1958" t="s">
        <v>425</v>
      </c>
      <c r="C281" s="1791">
        <v>0</v>
      </c>
      <c r="D281" s="1860"/>
      <c r="E281" s="1861">
        <v>0</v>
      </c>
      <c r="F281" s="1882"/>
      <c r="G281" s="1767"/>
      <c r="H281" s="1767"/>
      <c r="I281" s="1767"/>
      <c r="J281" s="1767"/>
    </row>
    <row r="282" spans="1:10" x14ac:dyDescent="0.25">
      <c r="A282" s="1874"/>
      <c r="B282" s="1774"/>
      <c r="C282" s="1774"/>
      <c r="D282" s="1874"/>
      <c r="E282" s="1874"/>
      <c r="F282" s="1774"/>
      <c r="G282" s="1767"/>
      <c r="H282" s="1767"/>
      <c r="I282" s="1767"/>
      <c r="J282" s="1767"/>
    </row>
    <row r="283" spans="1:10" x14ac:dyDescent="0.25">
      <c r="A283" s="1874"/>
      <c r="B283" s="1876"/>
      <c r="C283" s="1876"/>
      <c r="D283" s="1874"/>
      <c r="E283" s="1874"/>
      <c r="F283" s="1884"/>
      <c r="G283" s="1885"/>
      <c r="H283" s="1767"/>
      <c r="I283" s="1767"/>
      <c r="J283" s="1886"/>
    </row>
    <row r="284" spans="1:10" x14ac:dyDescent="0.25">
      <c r="A284" s="2489" t="s">
        <v>426</v>
      </c>
      <c r="B284" s="2490"/>
      <c r="C284" s="2490"/>
      <c r="D284" s="2490"/>
      <c r="E284" s="2491"/>
      <c r="F284" s="1774"/>
      <c r="G284" s="1767"/>
      <c r="H284" s="1767"/>
      <c r="I284" s="1767"/>
      <c r="J284" s="1767"/>
    </row>
    <row r="285" spans="1:10" ht="76.5" x14ac:dyDescent="0.25">
      <c r="A285" s="1776" t="s">
        <v>14</v>
      </c>
      <c r="B285" s="1776" t="s">
        <v>426</v>
      </c>
      <c r="C285" s="1777" t="s">
        <v>347</v>
      </c>
      <c r="D285" s="1822" t="s">
        <v>17</v>
      </c>
      <c r="E285" s="1778" t="s">
        <v>18</v>
      </c>
      <c r="F285" s="1882"/>
      <c r="G285" s="1767"/>
      <c r="H285" s="1767"/>
      <c r="I285" s="1767"/>
      <c r="J285" s="1767"/>
    </row>
    <row r="286" spans="1:10" x14ac:dyDescent="0.25">
      <c r="A286" s="1946" t="s">
        <v>427</v>
      </c>
      <c r="B286" s="1950" t="s">
        <v>428</v>
      </c>
      <c r="C286" s="1895">
        <v>0</v>
      </c>
      <c r="D286" s="1787">
        <v>6500</v>
      </c>
      <c r="E286" s="1856">
        <v>0</v>
      </c>
      <c r="F286" s="1774"/>
      <c r="G286" s="1767"/>
      <c r="H286" s="1767"/>
      <c r="I286" s="1767"/>
      <c r="J286" s="1767"/>
    </row>
    <row r="287" spans="1:10" x14ac:dyDescent="0.25">
      <c r="A287" s="1947" t="s">
        <v>429</v>
      </c>
      <c r="B287" s="1951" t="s">
        <v>430</v>
      </c>
      <c r="C287" s="1892">
        <v>0</v>
      </c>
      <c r="D287" s="1782">
        <v>3460</v>
      </c>
      <c r="E287" s="1857">
        <v>0</v>
      </c>
      <c r="F287" s="1774"/>
      <c r="G287" s="1767"/>
      <c r="H287" s="1767"/>
      <c r="I287" s="1767"/>
      <c r="J287" s="1767"/>
    </row>
    <row r="288" spans="1:10" x14ac:dyDescent="0.25">
      <c r="A288" s="1947" t="s">
        <v>431</v>
      </c>
      <c r="B288" s="1951" t="s">
        <v>432</v>
      </c>
      <c r="C288" s="1892">
        <v>0</v>
      </c>
      <c r="D288" s="1782">
        <v>13050</v>
      </c>
      <c r="E288" s="1857">
        <v>0</v>
      </c>
      <c r="F288" s="1774"/>
      <c r="G288" s="1767"/>
      <c r="H288" s="1767"/>
      <c r="I288" s="1767"/>
      <c r="J288" s="1767"/>
    </row>
    <row r="289" spans="1:7" x14ac:dyDescent="0.25">
      <c r="A289" s="1947" t="s">
        <v>433</v>
      </c>
      <c r="B289" s="1951" t="s">
        <v>434</v>
      </c>
      <c r="C289" s="1892">
        <v>0</v>
      </c>
      <c r="D289" s="1782">
        <v>133780</v>
      </c>
      <c r="E289" s="1857">
        <v>0</v>
      </c>
      <c r="F289" s="1774"/>
      <c r="G289" s="1767"/>
    </row>
    <row r="290" spans="1:7" x14ac:dyDescent="0.25">
      <c r="A290" s="1948" t="s">
        <v>435</v>
      </c>
      <c r="B290" s="1952" t="s">
        <v>436</v>
      </c>
      <c r="C290" s="1907">
        <v>0</v>
      </c>
      <c r="D290" s="1789">
        <v>734780</v>
      </c>
      <c r="E290" s="1862">
        <v>0</v>
      </c>
      <c r="F290" s="1774"/>
      <c r="G290" s="1767"/>
    </row>
    <row r="291" spans="1:7" x14ac:dyDescent="0.25">
      <c r="A291" s="1954"/>
      <c r="B291" s="1953" t="s">
        <v>437</v>
      </c>
      <c r="C291" s="1828">
        <v>0</v>
      </c>
      <c r="D291" s="1800"/>
      <c r="E291" s="1829">
        <v>0</v>
      </c>
      <c r="F291" s="1774"/>
      <c r="G291" s="1767"/>
    </row>
    <row r="292" spans="1:7" x14ac:dyDescent="0.25">
      <c r="A292" s="1874"/>
      <c r="B292" s="1876"/>
      <c r="C292" s="1874"/>
      <c r="D292" s="1874"/>
      <c r="E292" s="1874"/>
      <c r="F292" s="1774"/>
      <c r="G292" s="1767"/>
    </row>
    <row r="293" spans="1:7" x14ac:dyDescent="0.25">
      <c r="A293" s="1874"/>
      <c r="B293" s="1876"/>
      <c r="C293" s="1874"/>
      <c r="D293" s="1874"/>
      <c r="E293" s="1874"/>
      <c r="F293" s="1887"/>
      <c r="G293" s="1775"/>
    </row>
    <row r="294" spans="1:7" x14ac:dyDescent="0.25">
      <c r="A294" s="2484" t="s">
        <v>438</v>
      </c>
      <c r="B294" s="2485"/>
      <c r="C294" s="2485"/>
      <c r="D294" s="2485"/>
      <c r="E294" s="2486"/>
      <c r="F294" s="1888"/>
      <c r="G294" s="1775"/>
    </row>
    <row r="295" spans="1:7" ht="76.5" x14ac:dyDescent="0.25">
      <c r="A295" s="1776" t="s">
        <v>14</v>
      </c>
      <c r="B295" s="1919" t="s">
        <v>438</v>
      </c>
      <c r="C295" s="1920" t="s">
        <v>439</v>
      </c>
      <c r="D295" s="1822" t="s">
        <v>17</v>
      </c>
      <c r="E295" s="1778" t="s">
        <v>18</v>
      </c>
      <c r="F295" s="1888"/>
      <c r="G295" s="1775"/>
    </row>
    <row r="296" spans="1:7" x14ac:dyDescent="0.25">
      <c r="A296" s="1946" t="s">
        <v>440</v>
      </c>
      <c r="B296" s="1941" t="s">
        <v>441</v>
      </c>
      <c r="C296" s="1895">
        <v>0</v>
      </c>
      <c r="D296" s="1787">
        <v>17390</v>
      </c>
      <c r="E296" s="1856">
        <v>0</v>
      </c>
      <c r="F296" s="1774"/>
      <c r="G296" s="1767"/>
    </row>
    <row r="297" spans="1:7" x14ac:dyDescent="0.25">
      <c r="A297" s="1947" t="s">
        <v>442</v>
      </c>
      <c r="B297" s="1942" t="s">
        <v>443</v>
      </c>
      <c r="C297" s="1892">
        <v>0</v>
      </c>
      <c r="D297" s="1782">
        <v>54690</v>
      </c>
      <c r="E297" s="1857">
        <v>0</v>
      </c>
      <c r="F297" s="1774"/>
      <c r="G297" s="1767"/>
    </row>
    <row r="298" spans="1:7" x14ac:dyDescent="0.25">
      <c r="A298" s="1947" t="s">
        <v>444</v>
      </c>
      <c r="B298" s="1942" t="s">
        <v>445</v>
      </c>
      <c r="C298" s="1892">
        <v>0</v>
      </c>
      <c r="D298" s="1782">
        <v>67800</v>
      </c>
      <c r="E298" s="1857">
        <v>0</v>
      </c>
      <c r="F298" s="1774"/>
      <c r="G298" s="1767"/>
    </row>
    <row r="299" spans="1:7" x14ac:dyDescent="0.25">
      <c r="A299" s="1947" t="s">
        <v>446</v>
      </c>
      <c r="B299" s="1942" t="s">
        <v>447</v>
      </c>
      <c r="C299" s="1892">
        <v>0</v>
      </c>
      <c r="D299" s="1782">
        <v>2380</v>
      </c>
      <c r="E299" s="1857">
        <v>0</v>
      </c>
      <c r="F299" s="1774"/>
      <c r="G299" s="1767"/>
    </row>
    <row r="300" spans="1:7" x14ac:dyDescent="0.25">
      <c r="A300" s="1947" t="s">
        <v>448</v>
      </c>
      <c r="B300" s="1942" t="s">
        <v>449</v>
      </c>
      <c r="C300" s="1892">
        <v>0</v>
      </c>
      <c r="D300" s="1782">
        <v>70</v>
      </c>
      <c r="E300" s="1857">
        <v>0</v>
      </c>
      <c r="F300" s="1774"/>
      <c r="G300" s="1767"/>
    </row>
    <row r="301" spans="1:7" x14ac:dyDescent="0.25">
      <c r="A301" s="1947" t="s">
        <v>450</v>
      </c>
      <c r="B301" s="1943" t="s">
        <v>451</v>
      </c>
      <c r="C301" s="1892">
        <v>0</v>
      </c>
      <c r="D301" s="1782">
        <v>143950</v>
      </c>
      <c r="E301" s="1857">
        <v>0</v>
      </c>
      <c r="F301" s="1774"/>
      <c r="G301" s="1767"/>
    </row>
    <row r="302" spans="1:7" x14ac:dyDescent="0.25">
      <c r="A302" s="1948" t="s">
        <v>452</v>
      </c>
      <c r="B302" s="1944" t="s">
        <v>453</v>
      </c>
      <c r="C302" s="1907">
        <v>0</v>
      </c>
      <c r="D302" s="1789">
        <v>9790</v>
      </c>
      <c r="E302" s="1862">
        <v>0</v>
      </c>
      <c r="F302" s="1774"/>
      <c r="G302" s="1767"/>
    </row>
    <row r="303" spans="1:7" x14ac:dyDescent="0.25">
      <c r="A303" s="1949"/>
      <c r="B303" s="2507" t="s">
        <v>454</v>
      </c>
      <c r="C303" s="2508"/>
      <c r="D303" s="1878"/>
      <c r="E303" s="1889">
        <v>0</v>
      </c>
      <c r="F303" s="1774"/>
      <c r="G303" s="1767"/>
    </row>
    <row r="304" spans="1:7" x14ac:dyDescent="0.25">
      <c r="A304" s="1774"/>
      <c r="B304" s="1774"/>
      <c r="C304" s="1774"/>
      <c r="D304" s="1774"/>
      <c r="E304" s="1774"/>
      <c r="F304" s="1871"/>
      <c r="G304" s="1873"/>
    </row>
    <row r="305" spans="1:7" x14ac:dyDescent="0.25">
      <c r="A305" s="1774"/>
      <c r="B305" s="1774"/>
      <c r="C305" s="1774"/>
      <c r="D305" s="1774"/>
      <c r="E305" s="1774"/>
      <c r="F305" s="1871"/>
      <c r="G305" s="1873"/>
    </row>
    <row r="306" spans="1:7" x14ac:dyDescent="0.25">
      <c r="A306" s="2499" t="s">
        <v>455</v>
      </c>
      <c r="B306" s="2500"/>
      <c r="C306" s="2500"/>
      <c r="D306" s="2500"/>
      <c r="E306" s="2501"/>
      <c r="F306" s="1871"/>
      <c r="G306" s="1873"/>
    </row>
    <row r="307" spans="1:7" x14ac:dyDescent="0.25">
      <c r="A307" s="1819"/>
      <c r="B307" s="2504" t="s">
        <v>456</v>
      </c>
      <c r="C307" s="2505"/>
      <c r="D307" s="2506"/>
      <c r="E307" s="1890">
        <v>0</v>
      </c>
      <c r="F307" s="1774"/>
      <c r="G307" s="1767"/>
    </row>
    <row r="308" spans="1:7" x14ac:dyDescent="0.25">
      <c r="A308" s="1774"/>
      <c r="B308" s="1774"/>
      <c r="C308" s="1774"/>
      <c r="D308" s="1774"/>
      <c r="E308" s="1774"/>
      <c r="F308" s="1871"/>
      <c r="G308" s="1873"/>
    </row>
    <row r="309" spans="1:7" x14ac:dyDescent="0.25">
      <c r="A309" s="1774"/>
      <c r="B309" s="1774"/>
      <c r="C309" s="1774"/>
      <c r="D309" s="1774"/>
      <c r="E309" s="1774"/>
      <c r="F309" s="1871"/>
      <c r="G309" s="1873"/>
    </row>
    <row r="310" spans="1:7" x14ac:dyDescent="0.25">
      <c r="A310" s="2499" t="s">
        <v>457</v>
      </c>
      <c r="B310" s="2500"/>
      <c r="C310" s="2500"/>
      <c r="D310" s="2500"/>
      <c r="E310" s="2501"/>
      <c r="F310" s="1871"/>
      <c r="G310" s="1873"/>
    </row>
    <row r="311" spans="1:7" ht="51" x14ac:dyDescent="0.25">
      <c r="A311" s="2484" t="s">
        <v>458</v>
      </c>
      <c r="B311" s="2485"/>
      <c r="C311" s="2485"/>
      <c r="D311" s="2486"/>
      <c r="E311" s="1776" t="s">
        <v>18</v>
      </c>
      <c r="F311" s="1871"/>
      <c r="G311" s="1873"/>
    </row>
    <row r="312" spans="1:7" x14ac:dyDescent="0.25">
      <c r="A312" s="1819"/>
      <c r="B312" s="2504" t="s">
        <v>459</v>
      </c>
      <c r="C312" s="2505"/>
      <c r="D312" s="2506"/>
      <c r="E312" s="1890">
        <v>0</v>
      </c>
      <c r="F312" s="1871"/>
      <c r="G312" s="1873"/>
    </row>
    <row r="313" spans="1:7" x14ac:dyDescent="0.25">
      <c r="A313" s="1774"/>
      <c r="B313" s="1774"/>
      <c r="C313" s="1774"/>
      <c r="D313" s="1774"/>
      <c r="E313" s="1774"/>
      <c r="F313" s="1771"/>
      <c r="G313" s="1767"/>
    </row>
    <row r="314" spans="1:7" x14ac:dyDescent="0.25">
      <c r="A314" s="1774"/>
      <c r="B314" s="1774"/>
      <c r="C314" s="1774"/>
      <c r="D314" s="1774"/>
      <c r="E314" s="1774"/>
      <c r="F314" s="1771"/>
      <c r="G314" s="1767"/>
    </row>
    <row r="315" spans="1:7" x14ac:dyDescent="0.25">
      <c r="A315" s="2499" t="s">
        <v>460</v>
      </c>
      <c r="B315" s="2500"/>
      <c r="C315" s="2501"/>
      <c r="D315" s="1774"/>
      <c r="E315" s="1774"/>
      <c r="F315" s="1771"/>
      <c r="G315" s="1767"/>
    </row>
    <row r="316" spans="1:7" x14ac:dyDescent="0.25">
      <c r="A316" s="2484" t="s">
        <v>461</v>
      </c>
      <c r="B316" s="2485"/>
      <c r="C316" s="2486"/>
      <c r="D316" s="1774"/>
      <c r="E316" s="1774"/>
      <c r="F316" s="1771"/>
      <c r="G316" s="1767"/>
    </row>
    <row r="317" spans="1:7" ht="38.25" x14ac:dyDescent="0.25">
      <c r="A317" s="2499" t="s">
        <v>462</v>
      </c>
      <c r="B317" s="2500"/>
      <c r="C317" s="1776" t="s">
        <v>463</v>
      </c>
      <c r="D317" s="1774"/>
      <c r="E317" s="1774"/>
      <c r="F317" s="1774"/>
      <c r="G317" s="1767"/>
    </row>
    <row r="318" spans="1:7" x14ac:dyDescent="0.25">
      <c r="A318" s="1891" t="s">
        <v>464</v>
      </c>
      <c r="B318" s="1909"/>
      <c r="C318" s="1915"/>
      <c r="D318" s="1774"/>
      <c r="E318" s="1774"/>
      <c r="F318" s="1774"/>
      <c r="G318" s="1767"/>
    </row>
    <row r="319" spans="1:7" x14ac:dyDescent="0.25">
      <c r="A319" s="1892" t="s">
        <v>465</v>
      </c>
      <c r="B319" s="1910"/>
      <c r="C319" s="1916"/>
      <c r="D319" s="1774"/>
      <c r="E319" s="1774"/>
      <c r="F319" s="1774"/>
      <c r="G319" s="1767"/>
    </row>
    <row r="320" spans="1:7" x14ac:dyDescent="0.25">
      <c r="A320" s="1892" t="s">
        <v>466</v>
      </c>
      <c r="B320" s="1910"/>
      <c r="C320" s="1916"/>
      <c r="D320" s="1774"/>
      <c r="E320" s="1774"/>
      <c r="F320" s="1774"/>
      <c r="G320" s="1767"/>
    </row>
    <row r="321" spans="1:6" x14ac:dyDescent="0.25">
      <c r="A321" s="1893" t="s">
        <v>467</v>
      </c>
      <c r="B321" s="1910"/>
      <c r="C321" s="1916"/>
      <c r="D321" s="1774"/>
      <c r="E321" s="1774"/>
      <c r="F321" s="1774"/>
    </row>
    <row r="322" spans="1:6" x14ac:dyDescent="0.25">
      <c r="A322" s="1894" t="s">
        <v>468</v>
      </c>
      <c r="B322" s="1911"/>
      <c r="C322" s="1917">
        <v>0</v>
      </c>
      <c r="D322" s="1774"/>
      <c r="E322" s="1774"/>
      <c r="F322" s="1774"/>
    </row>
    <row r="323" spans="1:6" x14ac:dyDescent="0.25">
      <c r="A323" s="1895" t="s">
        <v>469</v>
      </c>
      <c r="B323" s="1912"/>
      <c r="C323" s="1915"/>
      <c r="D323" s="1774"/>
      <c r="E323" s="1774"/>
      <c r="F323" s="1774"/>
    </row>
    <row r="324" spans="1:6" x14ac:dyDescent="0.25">
      <c r="A324" s="1896" t="s">
        <v>470</v>
      </c>
      <c r="B324" s="1913"/>
      <c r="C324" s="1916"/>
      <c r="D324" s="1774"/>
      <c r="E324" s="1774"/>
      <c r="F324" s="1774"/>
    </row>
    <row r="325" spans="1:6" x14ac:dyDescent="0.25">
      <c r="A325" s="1892" t="s">
        <v>471</v>
      </c>
      <c r="B325" s="1913"/>
      <c r="C325" s="1916"/>
      <c r="D325" s="1774"/>
      <c r="E325" s="1774"/>
      <c r="F325" s="1774"/>
    </row>
    <row r="326" spans="1:6" x14ac:dyDescent="0.25">
      <c r="A326" s="1892" t="s">
        <v>472</v>
      </c>
      <c r="B326" s="1913"/>
      <c r="C326" s="1916"/>
      <c r="D326" s="1774"/>
      <c r="E326" s="1774"/>
      <c r="F326" s="1774"/>
    </row>
    <row r="327" spans="1:6" x14ac:dyDescent="0.25">
      <c r="A327" s="1896" t="s">
        <v>473</v>
      </c>
      <c r="B327" s="1913"/>
      <c r="C327" s="1916"/>
      <c r="D327" s="1774"/>
      <c r="E327" s="1774"/>
      <c r="F327" s="1774"/>
    </row>
    <row r="328" spans="1:6" x14ac:dyDescent="0.25">
      <c r="A328" s="1896" t="s">
        <v>474</v>
      </c>
      <c r="B328" s="1913"/>
      <c r="C328" s="1916"/>
      <c r="D328" s="1774"/>
      <c r="E328" s="1774"/>
      <c r="F328" s="1774"/>
    </row>
    <row r="329" spans="1:6" x14ac:dyDescent="0.25">
      <c r="A329" s="1897" t="s">
        <v>475</v>
      </c>
      <c r="B329" s="1914"/>
      <c r="C329" s="1918"/>
      <c r="D329" s="1774"/>
      <c r="E329" s="1774"/>
      <c r="F329" s="1774"/>
    </row>
    <row r="330" spans="1:6" x14ac:dyDescent="0.25">
      <c r="A330" s="1791"/>
      <c r="B330" s="1908" t="s">
        <v>476</v>
      </c>
      <c r="C330" s="1866">
        <v>0</v>
      </c>
      <c r="D330" s="1774"/>
      <c r="E330" s="1774"/>
      <c r="F330" s="1774"/>
    </row>
    <row r="331" spans="1:6" x14ac:dyDescent="0.25">
      <c r="A331" s="1774"/>
      <c r="B331" s="1774"/>
      <c r="C331" s="1774"/>
      <c r="D331" s="1774"/>
      <c r="E331" s="1774"/>
      <c r="F331" s="1771"/>
    </row>
    <row r="332" spans="1:6" x14ac:dyDescent="0.25">
      <c r="A332" s="1774"/>
      <c r="B332" s="1774"/>
      <c r="C332" s="1774"/>
      <c r="D332" s="1774"/>
      <c r="E332" s="1774"/>
      <c r="F332" s="1771"/>
    </row>
    <row r="333" spans="1:6" x14ac:dyDescent="0.25">
      <c r="A333" s="1774"/>
      <c r="B333" s="1774"/>
      <c r="C333" s="1774"/>
      <c r="D333" s="1774"/>
      <c r="E333" s="1774"/>
      <c r="F333" s="1771"/>
    </row>
    <row r="334" spans="1:6" x14ac:dyDescent="0.25">
      <c r="A334" s="1874"/>
      <c r="B334" s="1874"/>
      <c r="C334" s="1874"/>
      <c r="D334" s="1874"/>
      <c r="E334" s="1874"/>
      <c r="F334" s="1887"/>
    </row>
    <row r="335" spans="1:6" x14ac:dyDescent="0.25">
      <c r="A335" s="1874"/>
      <c r="B335" s="1874"/>
      <c r="C335" s="1874"/>
      <c r="D335" s="1874"/>
      <c r="E335" s="2510">
        <v>0</v>
      </c>
      <c r="F335" s="2510"/>
    </row>
    <row r="336" spans="1:6" x14ac:dyDescent="0.25">
      <c r="A336" s="1874"/>
      <c r="B336" s="1874"/>
      <c r="C336" s="1874"/>
      <c r="D336" s="1876"/>
      <c r="E336" s="2509" t="s">
        <v>478</v>
      </c>
      <c r="F336" s="2509"/>
    </row>
    <row r="337" spans="1:6" x14ac:dyDescent="0.25">
      <c r="A337" s="1874"/>
      <c r="B337" s="1874"/>
      <c r="C337" s="1874"/>
      <c r="D337" s="1874"/>
      <c r="E337" s="1898"/>
      <c r="F337" s="1899"/>
    </row>
    <row r="338" spans="1:6" x14ac:dyDescent="0.25">
      <c r="A338" s="1874"/>
      <c r="B338" s="1874"/>
      <c r="C338" s="1874"/>
      <c r="D338" s="1874"/>
      <c r="E338" s="1899"/>
      <c r="F338" s="1899"/>
    </row>
    <row r="339" spans="1:6" x14ac:dyDescent="0.25">
      <c r="A339" s="1874"/>
      <c r="B339" s="1874"/>
      <c r="C339" s="1874"/>
      <c r="D339" s="1874"/>
      <c r="E339" s="1899"/>
      <c r="F339" s="1899"/>
    </row>
    <row r="340" spans="1:6" x14ac:dyDescent="0.25">
      <c r="A340" s="1874"/>
      <c r="B340" s="1874"/>
      <c r="C340" s="1874"/>
      <c r="D340" s="1874"/>
      <c r="E340" s="1899"/>
      <c r="F340" s="1899"/>
    </row>
    <row r="341" spans="1:6" x14ac:dyDescent="0.25">
      <c r="A341" s="1874"/>
      <c r="B341" s="1874"/>
      <c r="C341" s="1874"/>
      <c r="D341" s="1874"/>
      <c r="E341" s="1899"/>
      <c r="F341" s="1899"/>
    </row>
    <row r="342" spans="1:6" x14ac:dyDescent="0.25">
      <c r="A342" s="1874"/>
      <c r="B342" s="1874"/>
      <c r="C342" s="1874"/>
      <c r="D342" s="1874"/>
      <c r="E342" s="1899"/>
      <c r="F342" s="1899"/>
    </row>
    <row r="343" spans="1:6" x14ac:dyDescent="0.25">
      <c r="A343" s="1874"/>
      <c r="B343" s="1874"/>
      <c r="C343" s="1874"/>
      <c r="D343" s="1874"/>
      <c r="E343" s="1899"/>
      <c r="F343" s="1899"/>
    </row>
    <row r="344" spans="1:6" x14ac:dyDescent="0.25">
      <c r="A344" s="1874"/>
      <c r="B344" s="1874"/>
      <c r="C344" s="1874"/>
      <c r="D344" s="1874"/>
      <c r="E344" s="2510">
        <v>0</v>
      </c>
      <c r="F344" s="2510"/>
    </row>
    <row r="345" spans="1:6" x14ac:dyDescent="0.25">
      <c r="A345" s="1874"/>
      <c r="B345" s="1874"/>
      <c r="C345" s="1874"/>
      <c r="D345" s="1887"/>
      <c r="E345" s="2509" t="s">
        <v>480</v>
      </c>
      <c r="F345" s="2509"/>
    </row>
    <row r="346" spans="1:6" x14ac:dyDescent="0.25">
      <c r="A346" s="1874"/>
      <c r="B346" s="1874"/>
      <c r="C346" s="1874"/>
      <c r="D346" s="1900"/>
      <c r="E346" s="1874"/>
      <c r="F346" s="188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10" workbookViewId="0">
      <selection activeCell="B346" sqref="B346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2511" t="s">
        <v>1</v>
      </c>
      <c r="D1" s="2512"/>
      <c r="E1" s="2513"/>
      <c r="F1" s="4"/>
      <c r="G1" s="1"/>
    </row>
    <row r="2" spans="1:7" x14ac:dyDescent="0.25">
      <c r="A2" s="2" t="s">
        <v>2</v>
      </c>
      <c r="B2" s="3"/>
      <c r="C2" s="2514"/>
      <c r="D2" s="2515"/>
      <c r="E2" s="2516"/>
      <c r="F2" s="5"/>
      <c r="G2" s="6"/>
    </row>
    <row r="3" spans="1:7" x14ac:dyDescent="0.25">
      <c r="A3" s="2" t="s">
        <v>3</v>
      </c>
      <c r="B3" s="3"/>
      <c r="C3" s="2511" t="s">
        <v>4</v>
      </c>
      <c r="D3" s="2512"/>
      <c r="E3" s="2513"/>
      <c r="F3" s="5"/>
      <c r="G3" s="7"/>
    </row>
    <row r="4" spans="1:7" x14ac:dyDescent="0.25">
      <c r="A4" s="2" t="s">
        <v>5</v>
      </c>
      <c r="B4" s="3"/>
      <c r="C4" s="2514" t="s">
        <v>6</v>
      </c>
      <c r="D4" s="2515"/>
      <c r="E4" s="2516"/>
      <c r="F4" s="5"/>
      <c r="G4" s="7"/>
    </row>
    <row r="5" spans="1:7" x14ac:dyDescent="0.25">
      <c r="A5" s="2" t="s">
        <v>7</v>
      </c>
      <c r="B5" s="3"/>
      <c r="C5" s="2511" t="s">
        <v>8</v>
      </c>
      <c r="D5" s="2512"/>
      <c r="E5" s="2513"/>
      <c r="F5" s="5"/>
      <c r="G5" s="7"/>
    </row>
    <row r="6" spans="1:7" x14ac:dyDescent="0.25">
      <c r="A6" s="8"/>
      <c r="B6" s="8"/>
      <c r="C6" s="2514">
        <v>2013</v>
      </c>
      <c r="D6" s="2515"/>
      <c r="E6" s="2516"/>
      <c r="F6" s="5"/>
      <c r="G6" s="7"/>
    </row>
    <row r="7" spans="1:7" ht="15.75" x14ac:dyDescent="0.25">
      <c r="A7" s="2523" t="s">
        <v>9</v>
      </c>
      <c r="B7" s="2524"/>
      <c r="C7" s="2528" t="s">
        <v>10</v>
      </c>
      <c r="D7" s="2529"/>
      <c r="E7" s="2530"/>
      <c r="F7" s="5"/>
      <c r="G7" s="7"/>
    </row>
    <row r="8" spans="1:7" ht="15.75" x14ac:dyDescent="0.25">
      <c r="A8" s="8"/>
      <c r="B8" s="232" t="s">
        <v>11</v>
      </c>
      <c r="C8" s="2514" t="s">
        <v>12</v>
      </c>
      <c r="D8" s="2515"/>
      <c r="E8" s="2516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2517" t="s">
        <v>13</v>
      </c>
      <c r="B11" s="2518"/>
      <c r="C11" s="2518"/>
      <c r="D11" s="2518"/>
      <c r="E11" s="2519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2520" t="s">
        <v>19</v>
      </c>
      <c r="B13" s="2521"/>
      <c r="C13" s="2521"/>
      <c r="D13" s="2521"/>
      <c r="E13" s="2522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2520" t="s">
        <v>46</v>
      </c>
      <c r="B27" s="2521"/>
      <c r="C27" s="2521"/>
      <c r="D27" s="2521"/>
      <c r="E27" s="2522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2525" t="s">
        <v>67</v>
      </c>
      <c r="B38" s="2526"/>
      <c r="C38" s="2526"/>
      <c r="D38" s="2526"/>
      <c r="E38" s="2527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2525" t="s">
        <v>72</v>
      </c>
      <c r="B41" s="2526"/>
      <c r="C41" s="2526"/>
      <c r="D41" s="2526"/>
      <c r="E41" s="2527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2525" t="s">
        <v>81</v>
      </c>
      <c r="B46" s="2526"/>
      <c r="C46" s="2526"/>
      <c r="D46" s="2526"/>
      <c r="E46" s="2527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2525" t="s">
        <v>89</v>
      </c>
      <c r="B53" s="2526"/>
      <c r="C53" s="2526"/>
      <c r="D53" s="2526"/>
      <c r="E53" s="2527"/>
      <c r="F53" s="31"/>
      <c r="G53" s="32"/>
    </row>
    <row r="54" spans="1:7" ht="76.5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2517" t="s">
        <v>130</v>
      </c>
      <c r="B79" s="2518"/>
      <c r="C79" s="2518"/>
      <c r="D79" s="2518"/>
      <c r="E79" s="2519"/>
      <c r="F79" s="31"/>
      <c r="G79" s="32"/>
    </row>
    <row r="80" spans="1:7" ht="76.5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2535" t="s">
        <v>137</v>
      </c>
      <c r="B87" s="2536"/>
      <c r="C87" s="2536"/>
      <c r="D87" s="2536"/>
      <c r="E87" s="2536"/>
      <c r="F87" s="2537"/>
    </row>
    <row r="88" spans="1:6" x14ac:dyDescent="0.25">
      <c r="A88" s="2538" t="s">
        <v>14</v>
      </c>
      <c r="B88" s="2538" t="s">
        <v>15</v>
      </c>
      <c r="C88" s="2520" t="s">
        <v>16</v>
      </c>
      <c r="D88" s="2521"/>
      <c r="E88" s="2521"/>
      <c r="F88" s="2522"/>
    </row>
    <row r="89" spans="1:6" ht="38.25" x14ac:dyDescent="0.25">
      <c r="A89" s="2539"/>
      <c r="B89" s="2539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2517" t="s">
        <v>176</v>
      </c>
      <c r="B112" s="2518"/>
      <c r="C112" s="2518"/>
      <c r="D112" s="2518"/>
      <c r="E112" s="2519"/>
      <c r="F112" s="5"/>
    </row>
    <row r="113" spans="1:6" ht="76.5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2534" t="s">
        <v>182</v>
      </c>
      <c r="B119" s="2534"/>
      <c r="C119" s="2534"/>
      <c r="D119" s="8"/>
      <c r="E119" s="8"/>
      <c r="F119" s="5"/>
    </row>
    <row r="120" spans="1:6" ht="51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2517" t="s">
        <v>185</v>
      </c>
      <c r="B124" s="2518"/>
      <c r="C124" s="2518"/>
      <c r="D124" s="2518"/>
      <c r="E124" s="2519"/>
      <c r="F124" s="5"/>
    </row>
    <row r="125" spans="1:6" ht="76.5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2535" t="s">
        <v>228</v>
      </c>
      <c r="B151" s="2536"/>
      <c r="C151" s="2536"/>
      <c r="D151" s="2536"/>
      <c r="E151" s="2537"/>
      <c r="F151" s="5"/>
    </row>
    <row r="152" spans="1:6" ht="76.5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2535" t="s">
        <v>234</v>
      </c>
      <c r="B158" s="2536"/>
      <c r="C158" s="2536"/>
      <c r="D158" s="2536"/>
      <c r="E158" s="2537"/>
      <c r="F158" s="5"/>
    </row>
    <row r="159" spans="1:6" ht="76.5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2517" t="s">
        <v>251</v>
      </c>
      <c r="B171" s="2518"/>
      <c r="C171" s="2518"/>
      <c r="D171" s="2518"/>
      <c r="E171" s="2519"/>
      <c r="F171" s="5"/>
    </row>
    <row r="172" spans="1:6" ht="76.5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2517" t="s">
        <v>310</v>
      </c>
      <c r="B207" s="2518"/>
      <c r="C207" s="2518"/>
      <c r="D207" s="2518"/>
      <c r="E207" s="2519"/>
      <c r="F207" s="5"/>
    </row>
    <row r="208" spans="1:6" ht="76.5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2531" t="s">
        <v>330</v>
      </c>
      <c r="B221" s="2532"/>
      <c r="C221" s="2533"/>
      <c r="D221" s="8"/>
      <c r="E221" s="8"/>
      <c r="F221" s="5"/>
    </row>
    <row r="222" spans="1:6" ht="51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2517" t="s">
        <v>336</v>
      </c>
      <c r="B228" s="2518"/>
      <c r="C228" s="2518"/>
      <c r="D228" s="2518"/>
      <c r="E228" s="2519"/>
      <c r="F228" s="105"/>
      <c r="G228" s="107"/>
    </row>
    <row r="229" spans="1:7" ht="76.5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2525" t="s">
        <v>342</v>
      </c>
      <c r="B235" s="2518"/>
      <c r="C235" s="2518"/>
      <c r="D235" s="2518"/>
      <c r="E235" s="2519"/>
      <c r="F235" s="8"/>
      <c r="G235" s="1"/>
    </row>
    <row r="236" spans="1:7" ht="76.5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2525" t="s">
        <v>345</v>
      </c>
      <c r="B239" s="2526"/>
      <c r="C239" s="2526"/>
      <c r="D239" s="2526"/>
      <c r="E239" s="2527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2520" t="s">
        <v>376</v>
      </c>
      <c r="B255" s="2521"/>
      <c r="C255" s="2521"/>
      <c r="D255" s="2521"/>
      <c r="E255" s="2522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2520" t="s">
        <v>412</v>
      </c>
      <c r="B274" s="2521"/>
      <c r="C274" s="2521"/>
      <c r="D274" s="2521"/>
      <c r="E274" s="2522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2525" t="s">
        <v>426</v>
      </c>
      <c r="B284" s="2526"/>
      <c r="C284" s="2526"/>
      <c r="D284" s="2526"/>
      <c r="E284" s="2527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2520" t="s">
        <v>438</v>
      </c>
      <c r="B294" s="2521"/>
      <c r="C294" s="2521"/>
      <c r="D294" s="2521"/>
      <c r="E294" s="2522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2543" t="s">
        <v>454</v>
      </c>
      <c r="C303" s="2544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2535" t="s">
        <v>455</v>
      </c>
      <c r="B306" s="2536"/>
      <c r="C306" s="2536"/>
      <c r="D306" s="2536"/>
      <c r="E306" s="2537"/>
      <c r="F306" s="105"/>
      <c r="G306" s="107"/>
    </row>
    <row r="307" spans="1:7" x14ac:dyDescent="0.25">
      <c r="A307" s="53"/>
      <c r="B307" s="2540" t="s">
        <v>456</v>
      </c>
      <c r="C307" s="2541"/>
      <c r="D307" s="2542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2535" t="s">
        <v>457</v>
      </c>
      <c r="B310" s="2536"/>
      <c r="C310" s="2536"/>
      <c r="D310" s="2536"/>
      <c r="E310" s="2537"/>
      <c r="F310" s="105"/>
      <c r="G310" s="107"/>
    </row>
    <row r="311" spans="1:7" ht="51" x14ac:dyDescent="0.25">
      <c r="A311" s="2520" t="s">
        <v>458</v>
      </c>
      <c r="B311" s="2521"/>
      <c r="C311" s="2521"/>
      <c r="D311" s="2522"/>
      <c r="E311" s="10" t="s">
        <v>18</v>
      </c>
      <c r="F311" s="105"/>
      <c r="G311" s="107"/>
    </row>
    <row r="312" spans="1:7" x14ac:dyDescent="0.25">
      <c r="A312" s="53"/>
      <c r="B312" s="2540" t="s">
        <v>459</v>
      </c>
      <c r="C312" s="2541"/>
      <c r="D312" s="2542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2535" t="s">
        <v>460</v>
      </c>
      <c r="B315" s="2536"/>
      <c r="C315" s="2537"/>
      <c r="D315" s="8"/>
      <c r="E315" s="8"/>
      <c r="F315" s="5"/>
      <c r="G315" s="1"/>
    </row>
    <row r="316" spans="1:7" x14ac:dyDescent="0.25">
      <c r="A316" s="2520" t="s">
        <v>461</v>
      </c>
      <c r="B316" s="2521"/>
      <c r="C316" s="2522"/>
      <c r="D316" s="8"/>
      <c r="E316" s="8"/>
      <c r="F316" s="5"/>
      <c r="G316" s="1"/>
    </row>
    <row r="317" spans="1:7" ht="38.25" x14ac:dyDescent="0.25">
      <c r="A317" s="2535" t="s">
        <v>462</v>
      </c>
      <c r="B317" s="2536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2546" t="s">
        <v>477</v>
      </c>
      <c r="F335" s="2546"/>
    </row>
    <row r="336" spans="1:6" x14ac:dyDescent="0.25">
      <c r="A336" s="108"/>
      <c r="B336" s="108"/>
      <c r="C336" s="108"/>
      <c r="D336" s="110"/>
      <c r="E336" s="2545" t="s">
        <v>478</v>
      </c>
      <c r="F336" s="2545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2546" t="s">
        <v>479</v>
      </c>
      <c r="F344" s="2546"/>
    </row>
    <row r="345" spans="1:6" x14ac:dyDescent="0.25">
      <c r="A345" s="108"/>
      <c r="B345" s="108"/>
      <c r="C345" s="108"/>
      <c r="D345" s="121"/>
      <c r="E345" s="2545" t="s">
        <v>480</v>
      </c>
      <c r="F345" s="2545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4" workbookViewId="0">
      <selection activeCell="C331" sqref="C331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2000" t="s">
        <v>0</v>
      </c>
      <c r="B1" s="2001"/>
      <c r="C1" s="2475" t="s">
        <v>1</v>
      </c>
      <c r="D1" s="2476"/>
      <c r="E1" s="2477"/>
      <c r="F1" s="2002"/>
      <c r="G1" s="1999"/>
    </row>
    <row r="2" spans="1:7" x14ac:dyDescent="0.25">
      <c r="A2" s="2000" t="s">
        <v>485</v>
      </c>
      <c r="B2" s="2001"/>
      <c r="C2" s="2478"/>
      <c r="D2" s="2479"/>
      <c r="E2" s="2480"/>
      <c r="F2" s="2003"/>
      <c r="G2" s="2004"/>
    </row>
    <row r="3" spans="1:7" x14ac:dyDescent="0.25">
      <c r="A3" s="2000" t="s">
        <v>486</v>
      </c>
      <c r="B3" s="2001"/>
      <c r="C3" s="2475" t="s">
        <v>4</v>
      </c>
      <c r="D3" s="2476"/>
      <c r="E3" s="2477"/>
      <c r="F3" s="2003"/>
      <c r="G3" s="2005"/>
    </row>
    <row r="4" spans="1:7" x14ac:dyDescent="0.25">
      <c r="A4" s="2000" t="s">
        <v>487</v>
      </c>
      <c r="B4" s="2001"/>
      <c r="C4" s="2478" t="s">
        <v>488</v>
      </c>
      <c r="D4" s="2479"/>
      <c r="E4" s="2480"/>
      <c r="F4" s="2003"/>
      <c r="G4" s="2005"/>
    </row>
    <row r="5" spans="1:7" x14ac:dyDescent="0.25">
      <c r="A5" s="2000" t="s">
        <v>7</v>
      </c>
      <c r="B5" s="2001"/>
      <c r="C5" s="2475" t="s">
        <v>8</v>
      </c>
      <c r="D5" s="2476"/>
      <c r="E5" s="2477"/>
      <c r="F5" s="2003"/>
      <c r="G5" s="2005"/>
    </row>
    <row r="6" spans="1:7" x14ac:dyDescent="0.25">
      <c r="A6" s="2006"/>
      <c r="B6" s="2006"/>
      <c r="C6" s="2478">
        <v>2013</v>
      </c>
      <c r="D6" s="2479"/>
      <c r="E6" s="2480"/>
      <c r="F6" s="2003"/>
      <c r="G6" s="2005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2003"/>
      <c r="G7" s="2005"/>
    </row>
    <row r="8" spans="1:7" ht="15.75" x14ac:dyDescent="0.25">
      <c r="A8" s="2006"/>
      <c r="B8" s="2230" t="s">
        <v>11</v>
      </c>
      <c r="C8" s="2478" t="s">
        <v>489</v>
      </c>
      <c r="D8" s="2479"/>
      <c r="E8" s="2480"/>
      <c r="F8" s="2003"/>
      <c r="G8" s="2005"/>
    </row>
    <row r="9" spans="1:7" x14ac:dyDescent="0.25">
      <c r="A9" s="2006"/>
      <c r="B9" s="2006"/>
      <c r="C9" s="2006"/>
      <c r="D9" s="2006"/>
      <c r="E9" s="2006"/>
      <c r="F9" s="2003"/>
      <c r="G9" s="2005"/>
    </row>
    <row r="10" spans="1:7" x14ac:dyDescent="0.25">
      <c r="A10" s="2006"/>
      <c r="B10" s="2006"/>
      <c r="C10" s="2006"/>
      <c r="D10" s="2006"/>
      <c r="E10" s="2006"/>
      <c r="F10" s="2003"/>
      <c r="G10" s="2007"/>
    </row>
    <row r="11" spans="1:7" x14ac:dyDescent="0.25">
      <c r="A11" s="2481" t="s">
        <v>13</v>
      </c>
      <c r="B11" s="2482"/>
      <c r="C11" s="2482"/>
      <c r="D11" s="2482"/>
      <c r="E11" s="2483"/>
      <c r="F11" s="2003"/>
      <c r="G11" s="1999"/>
    </row>
    <row r="12" spans="1:7" ht="76.5" x14ac:dyDescent="0.25">
      <c r="A12" s="2008" t="s">
        <v>14</v>
      </c>
      <c r="B12" s="2008" t="s">
        <v>15</v>
      </c>
      <c r="C12" s="2009" t="s">
        <v>16</v>
      </c>
      <c r="D12" s="2054" t="s">
        <v>17</v>
      </c>
      <c r="E12" s="2010" t="s">
        <v>18</v>
      </c>
      <c r="F12" s="2006"/>
      <c r="G12" s="1999"/>
    </row>
    <row r="13" spans="1:7" ht="15" customHeight="1" x14ac:dyDescent="0.25">
      <c r="A13" s="2484" t="s">
        <v>19</v>
      </c>
      <c r="B13" s="2485"/>
      <c r="C13" s="2485"/>
      <c r="D13" s="2485"/>
      <c r="E13" s="2486"/>
      <c r="F13" s="2006"/>
      <c r="G13" s="1999"/>
    </row>
    <row r="14" spans="1:7" x14ac:dyDescent="0.25">
      <c r="A14" s="2178" t="s">
        <v>20</v>
      </c>
      <c r="B14" s="2187" t="s">
        <v>21</v>
      </c>
      <c r="C14" s="2124">
        <v>0</v>
      </c>
      <c r="D14" s="2011">
        <v>4050</v>
      </c>
      <c r="E14" s="2012">
        <v>0</v>
      </c>
      <c r="F14" s="2006"/>
      <c r="G14" s="1999"/>
    </row>
    <row r="15" spans="1:7" x14ac:dyDescent="0.25">
      <c r="A15" s="2179" t="s">
        <v>22</v>
      </c>
      <c r="B15" s="2175" t="s">
        <v>23</v>
      </c>
      <c r="C15" s="2124">
        <v>0</v>
      </c>
      <c r="D15" s="2014">
        <v>5090</v>
      </c>
      <c r="E15" s="2015">
        <v>0</v>
      </c>
      <c r="F15" s="2006"/>
      <c r="G15" s="1999"/>
    </row>
    <row r="16" spans="1:7" x14ac:dyDescent="0.25">
      <c r="A16" s="2179" t="s">
        <v>24</v>
      </c>
      <c r="B16" s="2175" t="s">
        <v>25</v>
      </c>
      <c r="C16" s="2124">
        <v>6514</v>
      </c>
      <c r="D16" s="2014">
        <v>10920</v>
      </c>
      <c r="E16" s="2015">
        <v>71132880</v>
      </c>
      <c r="F16" s="2006"/>
      <c r="G16" s="1999"/>
    </row>
    <row r="17" spans="1:6" x14ac:dyDescent="0.25">
      <c r="A17" s="2179" t="s">
        <v>26</v>
      </c>
      <c r="B17" s="2175" t="s">
        <v>27</v>
      </c>
      <c r="C17" s="2124">
        <v>0</v>
      </c>
      <c r="D17" s="2014">
        <v>6520</v>
      </c>
      <c r="E17" s="2015">
        <v>0</v>
      </c>
      <c r="F17" s="2006"/>
    </row>
    <row r="18" spans="1:6" x14ac:dyDescent="0.25">
      <c r="A18" s="2179" t="s">
        <v>28</v>
      </c>
      <c r="B18" s="2175" t="s">
        <v>29</v>
      </c>
      <c r="C18" s="2124">
        <v>0</v>
      </c>
      <c r="D18" s="2014">
        <v>7160</v>
      </c>
      <c r="E18" s="2015">
        <v>0</v>
      </c>
      <c r="F18" s="2006"/>
    </row>
    <row r="19" spans="1:6" ht="25.5" x14ac:dyDescent="0.25">
      <c r="A19" s="2179" t="s">
        <v>30</v>
      </c>
      <c r="B19" s="2229" t="s">
        <v>31</v>
      </c>
      <c r="C19" s="2124">
        <v>0</v>
      </c>
      <c r="D19" s="2014">
        <v>5520</v>
      </c>
      <c r="E19" s="2015">
        <v>0</v>
      </c>
      <c r="F19" s="2006"/>
    </row>
    <row r="20" spans="1:6" ht="25.5" x14ac:dyDescent="0.25">
      <c r="A20" s="2179" t="s">
        <v>32</v>
      </c>
      <c r="B20" s="2229" t="s">
        <v>33</v>
      </c>
      <c r="C20" s="2124">
        <v>0</v>
      </c>
      <c r="D20" s="2014">
        <v>6620</v>
      </c>
      <c r="E20" s="2015">
        <v>0</v>
      </c>
      <c r="F20" s="2006"/>
    </row>
    <row r="21" spans="1:6" ht="25.5" x14ac:dyDescent="0.25">
      <c r="A21" s="2179" t="s">
        <v>34</v>
      </c>
      <c r="B21" s="2229" t="s">
        <v>35</v>
      </c>
      <c r="C21" s="2124">
        <v>0</v>
      </c>
      <c r="D21" s="2014">
        <v>8210</v>
      </c>
      <c r="E21" s="2015">
        <v>0</v>
      </c>
      <c r="F21" s="2006"/>
    </row>
    <row r="22" spans="1:6" ht="25.5" x14ac:dyDescent="0.25">
      <c r="A22" s="2179" t="s">
        <v>36</v>
      </c>
      <c r="B22" s="2229" t="s">
        <v>37</v>
      </c>
      <c r="C22" s="2124">
        <v>1535</v>
      </c>
      <c r="D22" s="2014">
        <v>5520</v>
      </c>
      <c r="E22" s="2015">
        <v>8473200</v>
      </c>
      <c r="F22" s="2006"/>
    </row>
    <row r="23" spans="1:6" ht="38.25" x14ac:dyDescent="0.25">
      <c r="A23" s="2179" t="s">
        <v>38</v>
      </c>
      <c r="B23" s="2229" t="s">
        <v>39</v>
      </c>
      <c r="C23" s="2124">
        <v>824</v>
      </c>
      <c r="D23" s="2014">
        <v>6620</v>
      </c>
      <c r="E23" s="2015">
        <v>5454880</v>
      </c>
      <c r="F23" s="2006"/>
    </row>
    <row r="24" spans="1:6" ht="25.5" x14ac:dyDescent="0.25">
      <c r="A24" s="2179" t="s">
        <v>40</v>
      </c>
      <c r="B24" s="2229" t="s">
        <v>41</v>
      </c>
      <c r="C24" s="2124">
        <v>1152</v>
      </c>
      <c r="D24" s="2014">
        <v>8210</v>
      </c>
      <c r="E24" s="2015">
        <v>9457920</v>
      </c>
      <c r="F24" s="2006"/>
    </row>
    <row r="25" spans="1:6" x14ac:dyDescent="0.25">
      <c r="A25" s="2179" t="s">
        <v>42</v>
      </c>
      <c r="B25" s="2174" t="s">
        <v>43</v>
      </c>
      <c r="C25" s="2124">
        <v>172</v>
      </c>
      <c r="D25" s="2014">
        <v>6700</v>
      </c>
      <c r="E25" s="2015">
        <v>1152400</v>
      </c>
      <c r="F25" s="2006"/>
    </row>
    <row r="26" spans="1:6" x14ac:dyDescent="0.25">
      <c r="A26" s="2180" t="s">
        <v>44</v>
      </c>
      <c r="B26" s="2194" t="s">
        <v>45</v>
      </c>
      <c r="C26" s="2139">
        <v>0</v>
      </c>
      <c r="D26" s="2016">
        <v>27750</v>
      </c>
      <c r="E26" s="2017">
        <v>0</v>
      </c>
      <c r="F26" s="2006"/>
    </row>
    <row r="27" spans="1:6" x14ac:dyDescent="0.25">
      <c r="A27" s="2484" t="s">
        <v>46</v>
      </c>
      <c r="B27" s="2485"/>
      <c r="C27" s="2485"/>
      <c r="D27" s="2485"/>
      <c r="E27" s="2486"/>
      <c r="F27" s="2006"/>
    </row>
    <row r="28" spans="1:6" x14ac:dyDescent="0.25">
      <c r="A28" s="2178" t="s">
        <v>47</v>
      </c>
      <c r="B28" s="2187" t="s">
        <v>48</v>
      </c>
      <c r="C28" s="2127">
        <v>1427</v>
      </c>
      <c r="D28" s="2011">
        <v>1080</v>
      </c>
      <c r="E28" s="2012">
        <v>1541160</v>
      </c>
      <c r="F28" s="2006"/>
    </row>
    <row r="29" spans="1:6" x14ac:dyDescent="0.25">
      <c r="A29" s="2179" t="s">
        <v>49</v>
      </c>
      <c r="B29" s="2193" t="s">
        <v>50</v>
      </c>
      <c r="C29" s="2124">
        <v>0</v>
      </c>
      <c r="D29" s="2014">
        <v>1840</v>
      </c>
      <c r="E29" s="2015">
        <v>0</v>
      </c>
      <c r="F29" s="2006"/>
    </row>
    <row r="30" spans="1:6" x14ac:dyDescent="0.25">
      <c r="A30" s="2179" t="s">
        <v>51</v>
      </c>
      <c r="B30" s="2175" t="s">
        <v>52</v>
      </c>
      <c r="C30" s="2124">
        <v>0</v>
      </c>
      <c r="D30" s="2014">
        <v>590</v>
      </c>
      <c r="E30" s="2015">
        <v>0</v>
      </c>
      <c r="F30" s="2006"/>
    </row>
    <row r="31" spans="1:6" x14ac:dyDescent="0.25">
      <c r="A31" s="2179" t="s">
        <v>53</v>
      </c>
      <c r="B31" s="2175" t="s">
        <v>54</v>
      </c>
      <c r="C31" s="2124">
        <v>17</v>
      </c>
      <c r="D31" s="2014">
        <v>1460</v>
      </c>
      <c r="E31" s="2015">
        <v>24820</v>
      </c>
      <c r="F31" s="2006"/>
    </row>
    <row r="32" spans="1:6" x14ac:dyDescent="0.25">
      <c r="A32" s="2179" t="s">
        <v>55</v>
      </c>
      <c r="B32" s="2175" t="s">
        <v>56</v>
      </c>
      <c r="C32" s="2124">
        <v>762</v>
      </c>
      <c r="D32" s="2014">
        <v>1170</v>
      </c>
      <c r="E32" s="2015">
        <v>891540</v>
      </c>
      <c r="F32" s="2006"/>
    </row>
    <row r="33" spans="1:6" x14ac:dyDescent="0.25">
      <c r="A33" s="2179" t="s">
        <v>57</v>
      </c>
      <c r="B33" s="2193" t="s">
        <v>58</v>
      </c>
      <c r="C33" s="2124">
        <v>0</v>
      </c>
      <c r="D33" s="2014">
        <v>1080</v>
      </c>
      <c r="E33" s="2015">
        <v>0</v>
      </c>
      <c r="F33" s="2006"/>
    </row>
    <row r="34" spans="1:6" x14ac:dyDescent="0.25">
      <c r="A34" s="2179" t="s">
        <v>59</v>
      </c>
      <c r="B34" s="2175" t="s">
        <v>60</v>
      </c>
      <c r="C34" s="2124">
        <v>198</v>
      </c>
      <c r="D34" s="2014">
        <v>2620</v>
      </c>
      <c r="E34" s="2015">
        <v>518760</v>
      </c>
      <c r="F34" s="2006"/>
    </row>
    <row r="35" spans="1:6" x14ac:dyDescent="0.25">
      <c r="A35" s="2179" t="s">
        <v>61</v>
      </c>
      <c r="B35" s="2193" t="s">
        <v>62</v>
      </c>
      <c r="C35" s="2124">
        <v>513</v>
      </c>
      <c r="D35" s="2014">
        <v>2620</v>
      </c>
      <c r="E35" s="2015">
        <v>1344060</v>
      </c>
      <c r="F35" s="2006"/>
    </row>
    <row r="36" spans="1:6" x14ac:dyDescent="0.25">
      <c r="A36" s="2179" t="s">
        <v>63</v>
      </c>
      <c r="B36" s="2193" t="s">
        <v>64</v>
      </c>
      <c r="C36" s="2124">
        <v>0</v>
      </c>
      <c r="D36" s="2014">
        <v>10450</v>
      </c>
      <c r="E36" s="2015">
        <v>0</v>
      </c>
      <c r="F36" s="2006"/>
    </row>
    <row r="37" spans="1:6" x14ac:dyDescent="0.25">
      <c r="A37" s="2180" t="s">
        <v>65</v>
      </c>
      <c r="B37" s="2228" t="s">
        <v>66</v>
      </c>
      <c r="C37" s="2139">
        <v>23</v>
      </c>
      <c r="D37" s="2016">
        <v>12230</v>
      </c>
      <c r="E37" s="2017">
        <v>281290</v>
      </c>
      <c r="F37" s="2006"/>
    </row>
    <row r="38" spans="1:6" x14ac:dyDescent="0.25">
      <c r="A38" s="2489" t="s">
        <v>67</v>
      </c>
      <c r="B38" s="2490"/>
      <c r="C38" s="2490"/>
      <c r="D38" s="2490"/>
      <c r="E38" s="2491"/>
      <c r="F38" s="2006"/>
    </row>
    <row r="39" spans="1:6" x14ac:dyDescent="0.25">
      <c r="A39" s="2178" t="s">
        <v>68</v>
      </c>
      <c r="B39" s="2173" t="s">
        <v>69</v>
      </c>
      <c r="C39" s="2127">
        <v>0</v>
      </c>
      <c r="D39" s="2019">
        <v>3450</v>
      </c>
      <c r="E39" s="2020">
        <v>0</v>
      </c>
      <c r="F39" s="2006"/>
    </row>
    <row r="40" spans="1:6" x14ac:dyDescent="0.25">
      <c r="A40" s="2180" t="s">
        <v>70</v>
      </c>
      <c r="B40" s="2188" t="s">
        <v>71</v>
      </c>
      <c r="C40" s="2139">
        <v>0</v>
      </c>
      <c r="D40" s="2021">
        <v>8909</v>
      </c>
      <c r="E40" s="2022">
        <v>0</v>
      </c>
      <c r="F40" s="2006"/>
    </row>
    <row r="41" spans="1:6" x14ac:dyDescent="0.25">
      <c r="A41" s="2489" t="s">
        <v>72</v>
      </c>
      <c r="B41" s="2490"/>
      <c r="C41" s="2490"/>
      <c r="D41" s="2490"/>
      <c r="E41" s="2491"/>
      <c r="F41" s="2006"/>
    </row>
    <row r="42" spans="1:6" x14ac:dyDescent="0.25">
      <c r="A42" s="2178" t="s">
        <v>73</v>
      </c>
      <c r="B42" s="2195" t="s">
        <v>74</v>
      </c>
      <c r="C42" s="2127">
        <v>0</v>
      </c>
      <c r="D42" s="2019">
        <v>3530</v>
      </c>
      <c r="E42" s="2020">
        <v>0</v>
      </c>
      <c r="F42" s="2006"/>
    </row>
    <row r="43" spans="1:6" x14ac:dyDescent="0.25">
      <c r="A43" s="2179" t="s">
        <v>75</v>
      </c>
      <c r="B43" s="2175" t="s">
        <v>76</v>
      </c>
      <c r="C43" s="2124">
        <v>461</v>
      </c>
      <c r="D43" s="2014">
        <v>1940</v>
      </c>
      <c r="E43" s="2015">
        <v>894340</v>
      </c>
      <c r="F43" s="2006"/>
    </row>
    <row r="44" spans="1:6" x14ac:dyDescent="0.25">
      <c r="A44" s="2179" t="s">
        <v>77</v>
      </c>
      <c r="B44" s="2175" t="s">
        <v>78</v>
      </c>
      <c r="C44" s="2124">
        <v>1</v>
      </c>
      <c r="D44" s="2014">
        <v>1940</v>
      </c>
      <c r="E44" s="2015">
        <v>1940</v>
      </c>
      <c r="F44" s="2006"/>
    </row>
    <row r="45" spans="1:6" x14ac:dyDescent="0.25">
      <c r="A45" s="2180" t="s">
        <v>79</v>
      </c>
      <c r="B45" s="2176" t="s">
        <v>80</v>
      </c>
      <c r="C45" s="2139">
        <v>230</v>
      </c>
      <c r="D45" s="2021">
        <v>590</v>
      </c>
      <c r="E45" s="2022">
        <v>135700</v>
      </c>
      <c r="F45" s="2006"/>
    </row>
    <row r="46" spans="1:6" x14ac:dyDescent="0.25">
      <c r="A46" s="2489" t="s">
        <v>81</v>
      </c>
      <c r="B46" s="2490"/>
      <c r="C46" s="2490"/>
      <c r="D46" s="2490"/>
      <c r="E46" s="2491"/>
      <c r="F46" s="2006"/>
    </row>
    <row r="47" spans="1:6" x14ac:dyDescent="0.25">
      <c r="A47" s="2178" t="s">
        <v>82</v>
      </c>
      <c r="B47" s="2195" t="s">
        <v>83</v>
      </c>
      <c r="C47" s="2127">
        <v>41</v>
      </c>
      <c r="D47" s="2019">
        <v>1680</v>
      </c>
      <c r="E47" s="2020">
        <v>68880</v>
      </c>
      <c r="F47" s="2006"/>
    </row>
    <row r="48" spans="1:6" x14ac:dyDescent="0.25">
      <c r="A48" s="2179" t="s">
        <v>84</v>
      </c>
      <c r="B48" s="2175" t="s">
        <v>85</v>
      </c>
      <c r="C48" s="2124">
        <v>37</v>
      </c>
      <c r="D48" s="2014">
        <v>1680</v>
      </c>
      <c r="E48" s="2015">
        <v>62160</v>
      </c>
      <c r="F48" s="2006"/>
    </row>
    <row r="49" spans="1:7" x14ac:dyDescent="0.25">
      <c r="A49" s="2180" t="s">
        <v>86</v>
      </c>
      <c r="B49" s="2176" t="s">
        <v>87</v>
      </c>
      <c r="C49" s="2139">
        <v>0</v>
      </c>
      <c r="D49" s="2021">
        <v>970</v>
      </c>
      <c r="E49" s="2022">
        <v>0</v>
      </c>
      <c r="F49" s="2006"/>
      <c r="G49" s="1999"/>
    </row>
    <row r="50" spans="1:7" x14ac:dyDescent="0.25">
      <c r="A50" s="2023"/>
      <c r="B50" s="2155" t="s">
        <v>88</v>
      </c>
      <c r="C50" s="2023">
        <v>13907</v>
      </c>
      <c r="D50" s="2024"/>
      <c r="E50" s="2025">
        <v>101435930</v>
      </c>
      <c r="F50" s="2006"/>
      <c r="G50" s="1999"/>
    </row>
    <row r="51" spans="1:7" x14ac:dyDescent="0.25">
      <c r="A51" s="2026"/>
      <c r="B51" s="2026"/>
      <c r="C51" s="2026"/>
      <c r="D51" s="2027"/>
      <c r="E51" s="2028"/>
      <c r="F51" s="2006"/>
      <c r="G51" s="1999"/>
    </row>
    <row r="52" spans="1:7" x14ac:dyDescent="0.25">
      <c r="A52" s="2006"/>
      <c r="B52" s="2006"/>
      <c r="C52" s="2006"/>
      <c r="D52" s="2006"/>
      <c r="E52" s="2006"/>
      <c r="F52" s="2029"/>
      <c r="G52" s="2030"/>
    </row>
    <row r="53" spans="1:7" x14ac:dyDescent="0.25">
      <c r="A53" s="2489" t="s">
        <v>89</v>
      </c>
      <c r="B53" s="2490"/>
      <c r="C53" s="2490"/>
      <c r="D53" s="2490"/>
      <c r="E53" s="2491"/>
      <c r="F53" s="2029"/>
      <c r="G53" s="2030"/>
    </row>
    <row r="54" spans="1:7" ht="51" x14ac:dyDescent="0.25">
      <c r="A54" s="2008" t="s">
        <v>14</v>
      </c>
      <c r="B54" s="2008" t="s">
        <v>90</v>
      </c>
      <c r="C54" s="2009" t="s">
        <v>16</v>
      </c>
      <c r="D54" s="2055"/>
      <c r="E54" s="2010" t="s">
        <v>18</v>
      </c>
      <c r="F54" s="2006"/>
      <c r="G54" s="1999"/>
    </row>
    <row r="55" spans="1:7" x14ac:dyDescent="0.25">
      <c r="A55" s="2136" t="s">
        <v>91</v>
      </c>
      <c r="B55" s="2218" t="s">
        <v>92</v>
      </c>
      <c r="C55" s="2060">
        <v>52841</v>
      </c>
      <c r="D55" s="2032"/>
      <c r="E55" s="2033">
        <v>69056220</v>
      </c>
      <c r="F55" s="2006"/>
      <c r="G55" s="1999"/>
    </row>
    <row r="56" spans="1:7" x14ac:dyDescent="0.25">
      <c r="A56" s="2216" t="s">
        <v>93</v>
      </c>
      <c r="B56" s="2187" t="s">
        <v>94</v>
      </c>
      <c r="C56" s="2170">
        <v>20272</v>
      </c>
      <c r="D56" s="2034"/>
      <c r="E56" s="2035">
        <v>20385490</v>
      </c>
      <c r="F56" s="2006"/>
      <c r="G56" s="1999"/>
    </row>
    <row r="57" spans="1:7" x14ac:dyDescent="0.25">
      <c r="A57" s="2179" t="s">
        <v>95</v>
      </c>
      <c r="B57" s="2174" t="s">
        <v>96</v>
      </c>
      <c r="C57" s="2124">
        <v>24087</v>
      </c>
      <c r="D57" s="2037"/>
      <c r="E57" s="2038">
        <v>27791270</v>
      </c>
      <c r="F57" s="2006"/>
      <c r="G57" s="1999"/>
    </row>
    <row r="58" spans="1:7" x14ac:dyDescent="0.25">
      <c r="A58" s="2179" t="s">
        <v>97</v>
      </c>
      <c r="B58" s="2174" t="s">
        <v>98</v>
      </c>
      <c r="C58" s="2124">
        <v>930</v>
      </c>
      <c r="D58" s="2037"/>
      <c r="E58" s="2038">
        <v>3117980</v>
      </c>
      <c r="F58" s="2006"/>
      <c r="G58" s="1999"/>
    </row>
    <row r="59" spans="1:7" x14ac:dyDescent="0.25">
      <c r="A59" s="2179" t="s">
        <v>99</v>
      </c>
      <c r="B59" s="2174" t="s">
        <v>100</v>
      </c>
      <c r="C59" s="2124">
        <v>0</v>
      </c>
      <c r="D59" s="2037"/>
      <c r="E59" s="2038">
        <v>0</v>
      </c>
      <c r="F59" s="2006"/>
      <c r="G59" s="1999"/>
    </row>
    <row r="60" spans="1:7" x14ac:dyDescent="0.25">
      <c r="A60" s="2211" t="s">
        <v>101</v>
      </c>
      <c r="B60" s="2194" t="s">
        <v>102</v>
      </c>
      <c r="C60" s="2154">
        <v>1272</v>
      </c>
      <c r="D60" s="2039"/>
      <c r="E60" s="2040">
        <v>5788940</v>
      </c>
      <c r="F60" s="2006"/>
      <c r="G60" s="1999"/>
    </row>
    <row r="61" spans="1:7" x14ac:dyDescent="0.25">
      <c r="A61" s="2178" t="s">
        <v>103</v>
      </c>
      <c r="B61" s="2219" t="s">
        <v>104</v>
      </c>
      <c r="C61" s="2156">
        <v>3876</v>
      </c>
      <c r="D61" s="2041"/>
      <c r="E61" s="2042">
        <v>9160110</v>
      </c>
      <c r="F61" s="2006"/>
      <c r="G61" s="1999"/>
    </row>
    <row r="62" spans="1:7" x14ac:dyDescent="0.25">
      <c r="A62" s="2222"/>
      <c r="B62" s="2195" t="s">
        <v>105</v>
      </c>
      <c r="C62" s="2127">
        <v>3383</v>
      </c>
      <c r="D62" s="2043"/>
      <c r="E62" s="2044">
        <v>7361540</v>
      </c>
      <c r="F62" s="2006"/>
      <c r="G62" s="1999"/>
    </row>
    <row r="63" spans="1:7" x14ac:dyDescent="0.25">
      <c r="A63" s="2222"/>
      <c r="B63" s="2174" t="s">
        <v>106</v>
      </c>
      <c r="C63" s="2124">
        <v>110</v>
      </c>
      <c r="D63" s="2037"/>
      <c r="E63" s="2038">
        <v>253780</v>
      </c>
      <c r="F63" s="2006"/>
      <c r="G63" s="1999"/>
    </row>
    <row r="64" spans="1:7" x14ac:dyDescent="0.25">
      <c r="A64" s="2223"/>
      <c r="B64" s="2176" t="s">
        <v>107</v>
      </c>
      <c r="C64" s="2139">
        <v>383</v>
      </c>
      <c r="D64" s="2045"/>
      <c r="E64" s="2046">
        <v>1544790</v>
      </c>
      <c r="F64" s="2006"/>
      <c r="G64" s="1999"/>
    </row>
    <row r="65" spans="1:7" x14ac:dyDescent="0.25">
      <c r="A65" s="2216" t="s">
        <v>108</v>
      </c>
      <c r="B65" s="2215" t="s">
        <v>109</v>
      </c>
      <c r="C65" s="2170">
        <v>0</v>
      </c>
      <c r="D65" s="2034"/>
      <c r="E65" s="2035">
        <v>0</v>
      </c>
      <c r="F65" s="2006"/>
      <c r="G65" s="1999"/>
    </row>
    <row r="66" spans="1:7" x14ac:dyDescent="0.25">
      <c r="A66" s="2179" t="s">
        <v>110</v>
      </c>
      <c r="B66" s="2174" t="s">
        <v>111</v>
      </c>
      <c r="C66" s="2124">
        <v>72</v>
      </c>
      <c r="D66" s="2037"/>
      <c r="E66" s="2038">
        <v>151840</v>
      </c>
      <c r="F66" s="2006"/>
      <c r="G66" s="1999"/>
    </row>
    <row r="67" spans="1:7" x14ac:dyDescent="0.25">
      <c r="A67" s="2211" t="s">
        <v>112</v>
      </c>
      <c r="B67" s="2194" t="s">
        <v>113</v>
      </c>
      <c r="C67" s="2154">
        <v>2332</v>
      </c>
      <c r="D67" s="2039"/>
      <c r="E67" s="2040">
        <v>2660590</v>
      </c>
      <c r="F67" s="2006"/>
      <c r="G67" s="1999"/>
    </row>
    <row r="68" spans="1:7" x14ac:dyDescent="0.25">
      <c r="A68" s="2224" t="s">
        <v>114</v>
      </c>
      <c r="B68" s="2214" t="s">
        <v>115</v>
      </c>
      <c r="C68" s="2171">
        <v>3382</v>
      </c>
      <c r="D68" s="2047"/>
      <c r="E68" s="2048">
        <v>50631520</v>
      </c>
      <c r="F68" s="2006"/>
      <c r="G68" s="1999"/>
    </row>
    <row r="69" spans="1:7" x14ac:dyDescent="0.25">
      <c r="A69" s="2179" t="s">
        <v>116</v>
      </c>
      <c r="B69" s="2174" t="s">
        <v>117</v>
      </c>
      <c r="C69" s="2124">
        <v>2203</v>
      </c>
      <c r="D69" s="2037"/>
      <c r="E69" s="2038">
        <v>17049920</v>
      </c>
      <c r="F69" s="2006"/>
      <c r="G69" s="1999"/>
    </row>
    <row r="70" spans="1:7" x14ac:dyDescent="0.25">
      <c r="A70" s="2179" t="s">
        <v>118</v>
      </c>
      <c r="B70" s="2174" t="s">
        <v>119</v>
      </c>
      <c r="C70" s="2124">
        <v>0</v>
      </c>
      <c r="D70" s="2037"/>
      <c r="E70" s="2038">
        <v>0</v>
      </c>
      <c r="F70" s="2006"/>
      <c r="G70" s="1999"/>
    </row>
    <row r="71" spans="1:7" x14ac:dyDescent="0.25">
      <c r="A71" s="2179" t="s">
        <v>120</v>
      </c>
      <c r="B71" s="2174" t="s">
        <v>121</v>
      </c>
      <c r="C71" s="2124">
        <v>502</v>
      </c>
      <c r="D71" s="2037"/>
      <c r="E71" s="2038">
        <v>24904170</v>
      </c>
      <c r="F71" s="2006"/>
      <c r="G71" s="1999"/>
    </row>
    <row r="72" spans="1:7" x14ac:dyDescent="0.25">
      <c r="A72" s="2179" t="s">
        <v>122</v>
      </c>
      <c r="B72" s="2174" t="s">
        <v>123</v>
      </c>
      <c r="C72" s="2124">
        <v>495</v>
      </c>
      <c r="D72" s="2037"/>
      <c r="E72" s="2038">
        <v>7778350</v>
      </c>
      <c r="F72" s="2006"/>
      <c r="G72" s="1999"/>
    </row>
    <row r="73" spans="1:7" x14ac:dyDescent="0.25">
      <c r="A73" s="2225"/>
      <c r="B73" s="2174" t="s">
        <v>124</v>
      </c>
      <c r="C73" s="2124">
        <v>182</v>
      </c>
      <c r="D73" s="2037"/>
      <c r="E73" s="2038">
        <v>899080</v>
      </c>
      <c r="F73" s="2006"/>
      <c r="G73" s="1999"/>
    </row>
    <row r="74" spans="1:7" x14ac:dyDescent="0.25">
      <c r="A74" s="2226" t="s">
        <v>125</v>
      </c>
      <c r="B74" s="2220" t="s">
        <v>126</v>
      </c>
      <c r="C74" s="2161">
        <v>0</v>
      </c>
      <c r="D74" s="2133"/>
      <c r="E74" s="2134">
        <v>0</v>
      </c>
      <c r="F74" s="2006"/>
      <c r="G74" s="1999"/>
    </row>
    <row r="75" spans="1:7" x14ac:dyDescent="0.25">
      <c r="A75" s="2227" t="s">
        <v>127</v>
      </c>
      <c r="B75" s="2221" t="s">
        <v>128</v>
      </c>
      <c r="C75" s="2172">
        <v>0</v>
      </c>
      <c r="D75" s="2049"/>
      <c r="E75" s="2050">
        <v>0</v>
      </c>
      <c r="F75" s="2006"/>
      <c r="G75" s="1999"/>
    </row>
    <row r="76" spans="1:7" x14ac:dyDescent="0.25">
      <c r="A76" s="2181"/>
      <c r="B76" s="2177" t="s">
        <v>129</v>
      </c>
      <c r="C76" s="2060">
        <v>56223</v>
      </c>
      <c r="D76" s="2032"/>
      <c r="E76" s="2052">
        <v>119687740</v>
      </c>
      <c r="F76" s="2006"/>
      <c r="G76" s="1999"/>
    </row>
    <row r="77" spans="1:7" x14ac:dyDescent="0.25">
      <c r="A77" s="2006"/>
      <c r="B77" s="2006"/>
      <c r="C77" s="2006"/>
      <c r="D77" s="2006"/>
      <c r="E77" s="2006"/>
      <c r="F77" s="2029"/>
      <c r="G77" s="2030"/>
    </row>
    <row r="78" spans="1:7" x14ac:dyDescent="0.25">
      <c r="A78" s="2006"/>
      <c r="B78" s="2006"/>
      <c r="C78" s="2006"/>
      <c r="D78" s="2006"/>
      <c r="E78" s="2006"/>
      <c r="F78" s="2029"/>
      <c r="G78" s="2030"/>
    </row>
    <row r="79" spans="1:7" x14ac:dyDescent="0.25">
      <c r="A79" s="2481" t="s">
        <v>130</v>
      </c>
      <c r="B79" s="2482"/>
      <c r="C79" s="2482"/>
      <c r="D79" s="2482"/>
      <c r="E79" s="2483"/>
      <c r="F79" s="2029"/>
      <c r="G79" s="2030"/>
    </row>
    <row r="80" spans="1:7" ht="51" x14ac:dyDescent="0.25">
      <c r="A80" s="2008" t="s">
        <v>14</v>
      </c>
      <c r="B80" s="2135" t="s">
        <v>15</v>
      </c>
      <c r="C80" s="2053" t="s">
        <v>16</v>
      </c>
      <c r="D80" s="2055"/>
      <c r="E80" s="2056" t="s">
        <v>18</v>
      </c>
      <c r="F80" s="2029"/>
      <c r="G80" s="2030"/>
    </row>
    <row r="81" spans="1:6" x14ac:dyDescent="0.25">
      <c r="A81" s="2217" t="s">
        <v>131</v>
      </c>
      <c r="B81" s="2187" t="s">
        <v>132</v>
      </c>
      <c r="C81" s="2127">
        <v>0</v>
      </c>
      <c r="D81" s="2034"/>
      <c r="E81" s="2057">
        <v>0</v>
      </c>
      <c r="F81" s="2006"/>
    </row>
    <row r="82" spans="1:6" x14ac:dyDescent="0.25">
      <c r="A82" s="2201">
        <v>2001</v>
      </c>
      <c r="B82" s="2174" t="s">
        <v>133</v>
      </c>
      <c r="C82" s="2124">
        <v>1434</v>
      </c>
      <c r="D82" s="2037"/>
      <c r="E82" s="2058">
        <v>11704880</v>
      </c>
      <c r="F82" s="2006"/>
    </row>
    <row r="83" spans="1:6" x14ac:dyDescent="0.25">
      <c r="A83" s="2211" t="s">
        <v>134</v>
      </c>
      <c r="B83" s="2194" t="s">
        <v>135</v>
      </c>
      <c r="C83" s="2154">
        <v>24</v>
      </c>
      <c r="D83" s="2039"/>
      <c r="E83" s="2059">
        <v>1455220</v>
      </c>
      <c r="F83" s="2006"/>
    </row>
    <row r="84" spans="1:6" x14ac:dyDescent="0.25">
      <c r="A84" s="2181"/>
      <c r="B84" s="2177" t="s">
        <v>136</v>
      </c>
      <c r="C84" s="2060">
        <v>1458</v>
      </c>
      <c r="D84" s="2032"/>
      <c r="E84" s="2061">
        <v>13160100</v>
      </c>
      <c r="F84" s="2006"/>
    </row>
    <row r="85" spans="1:6" x14ac:dyDescent="0.25">
      <c r="A85" s="2006"/>
      <c r="B85" s="2006"/>
      <c r="C85" s="2006"/>
      <c r="D85" s="2006"/>
      <c r="E85" s="2006"/>
      <c r="F85" s="2006"/>
    </row>
    <row r="86" spans="1:6" x14ac:dyDescent="0.25">
      <c r="A86" s="2006"/>
      <c r="B86" s="2006"/>
      <c r="C86" s="2006"/>
      <c r="D86" s="2006"/>
      <c r="E86" s="2006"/>
      <c r="F86" s="2003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38.25" x14ac:dyDescent="0.25">
      <c r="A89" s="2503"/>
      <c r="B89" s="2503"/>
      <c r="C89" s="2135" t="s">
        <v>138</v>
      </c>
      <c r="D89" s="2138" t="s">
        <v>139</v>
      </c>
      <c r="E89" s="2054" t="s">
        <v>140</v>
      </c>
      <c r="F89" s="2010" t="s">
        <v>18</v>
      </c>
    </row>
    <row r="90" spans="1:6" x14ac:dyDescent="0.25">
      <c r="A90" s="2178" t="s">
        <v>141</v>
      </c>
      <c r="B90" s="2173" t="s">
        <v>142</v>
      </c>
      <c r="C90" s="2164">
        <v>3</v>
      </c>
      <c r="D90" s="2062">
        <v>0</v>
      </c>
      <c r="E90" s="2063">
        <v>0</v>
      </c>
      <c r="F90" s="2064">
        <v>435210</v>
      </c>
    </row>
    <row r="91" spans="1:6" x14ac:dyDescent="0.25">
      <c r="A91" s="2179" t="s">
        <v>143</v>
      </c>
      <c r="B91" s="2174" t="s">
        <v>144</v>
      </c>
      <c r="C91" s="2165">
        <v>104</v>
      </c>
      <c r="D91" s="2065">
        <v>0</v>
      </c>
      <c r="E91" s="2066">
        <v>0</v>
      </c>
      <c r="F91" s="2067">
        <v>43374620</v>
      </c>
    </row>
    <row r="92" spans="1:6" x14ac:dyDescent="0.25">
      <c r="A92" s="2179" t="s">
        <v>145</v>
      </c>
      <c r="B92" s="2174" t="s">
        <v>146</v>
      </c>
      <c r="C92" s="2165">
        <v>14</v>
      </c>
      <c r="D92" s="2065">
        <v>1</v>
      </c>
      <c r="E92" s="2066">
        <v>0</v>
      </c>
      <c r="F92" s="2067">
        <v>1310235</v>
      </c>
    </row>
    <row r="93" spans="1:6" x14ac:dyDescent="0.25">
      <c r="A93" s="2179" t="s">
        <v>147</v>
      </c>
      <c r="B93" s="2174" t="s">
        <v>148</v>
      </c>
      <c r="C93" s="2165">
        <v>4</v>
      </c>
      <c r="D93" s="2065">
        <v>0</v>
      </c>
      <c r="E93" s="2066">
        <v>0</v>
      </c>
      <c r="F93" s="2067">
        <v>338530</v>
      </c>
    </row>
    <row r="94" spans="1:6" x14ac:dyDescent="0.25">
      <c r="A94" s="2179" t="s">
        <v>149</v>
      </c>
      <c r="B94" s="2174" t="s">
        <v>150</v>
      </c>
      <c r="C94" s="2165">
        <v>103</v>
      </c>
      <c r="D94" s="2065">
        <v>4</v>
      </c>
      <c r="E94" s="2066">
        <v>0</v>
      </c>
      <c r="F94" s="2067">
        <v>5847635</v>
      </c>
    </row>
    <row r="95" spans="1:6" x14ac:dyDescent="0.25">
      <c r="A95" s="2179" t="s">
        <v>151</v>
      </c>
      <c r="B95" s="2174" t="s">
        <v>152</v>
      </c>
      <c r="C95" s="2165">
        <v>175</v>
      </c>
      <c r="D95" s="2065">
        <v>1</v>
      </c>
      <c r="E95" s="2066">
        <v>0</v>
      </c>
      <c r="F95" s="2067">
        <v>4365320</v>
      </c>
    </row>
    <row r="96" spans="1:6" x14ac:dyDescent="0.25">
      <c r="A96" s="2179" t="s">
        <v>153</v>
      </c>
      <c r="B96" s="2174" t="s">
        <v>154</v>
      </c>
      <c r="C96" s="2165">
        <v>2</v>
      </c>
      <c r="D96" s="2065">
        <v>1</v>
      </c>
      <c r="E96" s="2066">
        <v>0</v>
      </c>
      <c r="F96" s="2067">
        <v>392115</v>
      </c>
    </row>
    <row r="97" spans="1:6" x14ac:dyDescent="0.25">
      <c r="A97" s="2179" t="s">
        <v>155</v>
      </c>
      <c r="B97" s="2174" t="s">
        <v>156</v>
      </c>
      <c r="C97" s="2165">
        <v>8</v>
      </c>
      <c r="D97" s="2065">
        <v>0</v>
      </c>
      <c r="E97" s="2066">
        <v>0</v>
      </c>
      <c r="F97" s="2067">
        <v>466830</v>
      </c>
    </row>
    <row r="98" spans="1:6" x14ac:dyDescent="0.25">
      <c r="A98" s="2179" t="s">
        <v>157</v>
      </c>
      <c r="B98" s="2174" t="s">
        <v>158</v>
      </c>
      <c r="C98" s="2165">
        <v>114</v>
      </c>
      <c r="D98" s="2065">
        <v>16</v>
      </c>
      <c r="E98" s="2066">
        <v>0</v>
      </c>
      <c r="F98" s="2067">
        <v>27920720</v>
      </c>
    </row>
    <row r="99" spans="1:6" x14ac:dyDescent="0.25">
      <c r="A99" s="2179" t="s">
        <v>159</v>
      </c>
      <c r="B99" s="2174" t="s">
        <v>160</v>
      </c>
      <c r="C99" s="2165">
        <v>9</v>
      </c>
      <c r="D99" s="2065">
        <v>0</v>
      </c>
      <c r="E99" s="2066">
        <v>0</v>
      </c>
      <c r="F99" s="2067">
        <v>619010</v>
      </c>
    </row>
    <row r="100" spans="1:6" x14ac:dyDescent="0.25">
      <c r="A100" s="2179" t="s">
        <v>161</v>
      </c>
      <c r="B100" s="2174" t="s">
        <v>162</v>
      </c>
      <c r="C100" s="2165">
        <v>18</v>
      </c>
      <c r="D100" s="2065">
        <v>0</v>
      </c>
      <c r="E100" s="2066">
        <v>0</v>
      </c>
      <c r="F100" s="2067">
        <v>3217750</v>
      </c>
    </row>
    <row r="101" spans="1:6" x14ac:dyDescent="0.25">
      <c r="A101" s="2179" t="s">
        <v>163</v>
      </c>
      <c r="B101" s="2174" t="s">
        <v>164</v>
      </c>
      <c r="C101" s="2165">
        <v>4</v>
      </c>
      <c r="D101" s="2065">
        <v>0</v>
      </c>
      <c r="E101" s="2066">
        <v>0</v>
      </c>
      <c r="F101" s="2067">
        <v>685140</v>
      </c>
    </row>
    <row r="102" spans="1:6" x14ac:dyDescent="0.25">
      <c r="A102" s="2211" t="s">
        <v>165</v>
      </c>
      <c r="B102" s="2194" t="s">
        <v>166</v>
      </c>
      <c r="C102" s="2166">
        <v>25</v>
      </c>
      <c r="D102" s="2068">
        <v>1</v>
      </c>
      <c r="E102" s="2069">
        <v>0</v>
      </c>
      <c r="F102" s="2070">
        <v>3637920</v>
      </c>
    </row>
    <row r="103" spans="1:6" x14ac:dyDescent="0.25">
      <c r="A103" s="2178" t="s">
        <v>167</v>
      </c>
      <c r="B103" s="2173" t="s">
        <v>168</v>
      </c>
      <c r="C103" s="2164">
        <v>51</v>
      </c>
      <c r="D103" s="2062">
        <v>0</v>
      </c>
      <c r="E103" s="2063">
        <v>0</v>
      </c>
      <c r="F103" s="2064">
        <v>5895730</v>
      </c>
    </row>
    <row r="104" spans="1:6" x14ac:dyDescent="0.25">
      <c r="A104" s="2179"/>
      <c r="B104" s="2174" t="s">
        <v>169</v>
      </c>
      <c r="C104" s="2165">
        <v>0</v>
      </c>
      <c r="D104" s="2065">
        <v>0</v>
      </c>
      <c r="E104" s="2066">
        <v>0</v>
      </c>
      <c r="F104" s="2067">
        <v>0</v>
      </c>
    </row>
    <row r="105" spans="1:6" x14ac:dyDescent="0.25">
      <c r="A105" s="2179"/>
      <c r="B105" s="2174" t="s">
        <v>170</v>
      </c>
      <c r="C105" s="2165">
        <v>35</v>
      </c>
      <c r="D105" s="2065">
        <v>0</v>
      </c>
      <c r="E105" s="2066">
        <v>0</v>
      </c>
      <c r="F105" s="2067">
        <v>4381650</v>
      </c>
    </row>
    <row r="106" spans="1:6" x14ac:dyDescent="0.25">
      <c r="A106" s="2180"/>
      <c r="B106" s="2188" t="s">
        <v>171</v>
      </c>
      <c r="C106" s="2167">
        <v>16</v>
      </c>
      <c r="D106" s="2072">
        <v>0</v>
      </c>
      <c r="E106" s="2073">
        <v>0</v>
      </c>
      <c r="F106" s="2074">
        <v>1514080</v>
      </c>
    </row>
    <row r="107" spans="1:6" x14ac:dyDescent="0.25">
      <c r="A107" s="2216" t="s">
        <v>172</v>
      </c>
      <c r="B107" s="2215" t="s">
        <v>173</v>
      </c>
      <c r="C107" s="2168">
        <v>43</v>
      </c>
      <c r="D107" s="2075">
        <v>2</v>
      </c>
      <c r="E107" s="2076">
        <v>0</v>
      </c>
      <c r="F107" s="2077">
        <v>8224945</v>
      </c>
    </row>
    <row r="108" spans="1:6" x14ac:dyDescent="0.25">
      <c r="A108" s="2212">
        <v>2106</v>
      </c>
      <c r="B108" s="2188" t="s">
        <v>174</v>
      </c>
      <c r="C108" s="2167">
        <v>2</v>
      </c>
      <c r="D108" s="2072">
        <v>0</v>
      </c>
      <c r="E108" s="2073">
        <v>0</v>
      </c>
      <c r="F108" s="2074">
        <v>104720</v>
      </c>
    </row>
    <row r="109" spans="1:6" x14ac:dyDescent="0.25">
      <c r="A109" s="2186"/>
      <c r="B109" s="2185" t="s">
        <v>175</v>
      </c>
      <c r="C109" s="2169">
        <v>679</v>
      </c>
      <c r="D109" s="2079">
        <v>26</v>
      </c>
      <c r="E109" s="2080">
        <v>0</v>
      </c>
      <c r="F109" s="2081">
        <v>106836430</v>
      </c>
    </row>
    <row r="110" spans="1:6" x14ac:dyDescent="0.25">
      <c r="A110" s="2006"/>
      <c r="B110" s="2006"/>
      <c r="C110" s="2006"/>
      <c r="D110" s="2006"/>
      <c r="E110" s="2006"/>
      <c r="F110" s="2003"/>
    </row>
    <row r="111" spans="1:6" x14ac:dyDescent="0.25">
      <c r="A111" s="2006"/>
      <c r="B111" s="2006"/>
      <c r="C111" s="2006"/>
      <c r="D111" s="2006"/>
      <c r="E111" s="2006"/>
      <c r="F111" s="2003"/>
    </row>
    <row r="112" spans="1:6" x14ac:dyDescent="0.25">
      <c r="A112" s="2481" t="s">
        <v>176</v>
      </c>
      <c r="B112" s="2482"/>
      <c r="C112" s="2482"/>
      <c r="D112" s="2482"/>
      <c r="E112" s="2483"/>
      <c r="F112" s="2003"/>
    </row>
    <row r="113" spans="1:6" ht="51" x14ac:dyDescent="0.25">
      <c r="A113" s="2008" t="s">
        <v>14</v>
      </c>
      <c r="B113" s="2008" t="s">
        <v>15</v>
      </c>
      <c r="C113" s="2009" t="s">
        <v>16</v>
      </c>
      <c r="D113" s="2054" t="s">
        <v>17</v>
      </c>
      <c r="E113" s="2010" t="s">
        <v>18</v>
      </c>
      <c r="F113" s="2003"/>
    </row>
    <row r="114" spans="1:6" x14ac:dyDescent="0.25">
      <c r="A114" s="2178" t="s">
        <v>177</v>
      </c>
      <c r="B114" s="2173" t="s">
        <v>178</v>
      </c>
      <c r="C114" s="2127">
        <v>109</v>
      </c>
      <c r="D114" s="2082">
        <v>125180</v>
      </c>
      <c r="E114" s="2083">
        <v>13644620</v>
      </c>
      <c r="F114" s="2006"/>
    </row>
    <row r="115" spans="1:6" x14ac:dyDescent="0.25">
      <c r="A115" s="2180" t="s">
        <v>179</v>
      </c>
      <c r="B115" s="2209" t="s">
        <v>180</v>
      </c>
      <c r="C115" s="2154">
        <v>5</v>
      </c>
      <c r="D115" s="2084">
        <v>131720</v>
      </c>
      <c r="E115" s="2059">
        <v>658600</v>
      </c>
      <c r="F115" s="2006"/>
    </row>
    <row r="116" spans="1:6" x14ac:dyDescent="0.25">
      <c r="A116" s="2060"/>
      <c r="B116" s="2137" t="s">
        <v>181</v>
      </c>
      <c r="C116" s="2060">
        <v>114</v>
      </c>
      <c r="D116" s="2032"/>
      <c r="E116" s="2061">
        <v>14303220</v>
      </c>
      <c r="F116" s="2006"/>
    </row>
    <row r="117" spans="1:6" x14ac:dyDescent="0.25">
      <c r="A117" s="2006"/>
      <c r="B117" s="2006"/>
      <c r="C117" s="2006"/>
      <c r="D117" s="2006"/>
      <c r="E117" s="2006"/>
      <c r="F117" s="2006"/>
    </row>
    <row r="118" spans="1:6" x14ac:dyDescent="0.25">
      <c r="A118" s="2006"/>
      <c r="B118" s="2006"/>
      <c r="C118" s="2006"/>
      <c r="D118" s="2006"/>
      <c r="E118" s="2006"/>
      <c r="F118" s="2003"/>
    </row>
    <row r="119" spans="1:6" x14ac:dyDescent="0.25">
      <c r="A119" s="2498" t="s">
        <v>182</v>
      </c>
      <c r="B119" s="2498"/>
      <c r="C119" s="2498"/>
      <c r="D119" s="2006"/>
      <c r="E119" s="2006"/>
      <c r="F119" s="2003"/>
    </row>
    <row r="120" spans="1:6" ht="38.25" x14ac:dyDescent="0.25">
      <c r="A120" s="2008" t="s">
        <v>14</v>
      </c>
      <c r="B120" s="2008" t="s">
        <v>16</v>
      </c>
      <c r="C120" s="2008" t="s">
        <v>18</v>
      </c>
      <c r="D120" s="2006"/>
      <c r="E120" s="2006"/>
      <c r="F120" s="2006"/>
    </row>
    <row r="121" spans="1:6" x14ac:dyDescent="0.25">
      <c r="A121" s="2085" t="s">
        <v>183</v>
      </c>
      <c r="B121" s="2086" t="s">
        <v>184</v>
      </c>
      <c r="C121" s="2087">
        <v>7403280</v>
      </c>
      <c r="D121" s="2006"/>
      <c r="E121" s="2006"/>
      <c r="F121" s="2006"/>
    </row>
    <row r="122" spans="1:6" x14ac:dyDescent="0.25">
      <c r="A122" s="2006"/>
      <c r="B122" s="2006"/>
      <c r="C122" s="2006"/>
      <c r="D122" s="2006"/>
      <c r="E122" s="2003"/>
      <c r="F122" s="2006"/>
    </row>
    <row r="123" spans="1:6" x14ac:dyDescent="0.25">
      <c r="A123" s="2006"/>
      <c r="B123" s="2006"/>
      <c r="C123" s="2006"/>
      <c r="D123" s="2006"/>
      <c r="E123" s="2003"/>
      <c r="F123" s="2006"/>
    </row>
    <row r="124" spans="1:6" x14ac:dyDescent="0.25">
      <c r="A124" s="2481" t="s">
        <v>185</v>
      </c>
      <c r="B124" s="2482"/>
      <c r="C124" s="2482"/>
      <c r="D124" s="2482"/>
      <c r="E124" s="2483"/>
      <c r="F124" s="2003"/>
    </row>
    <row r="125" spans="1:6" ht="51" x14ac:dyDescent="0.25">
      <c r="A125" s="2008" t="s">
        <v>14</v>
      </c>
      <c r="B125" s="2008" t="s">
        <v>15</v>
      </c>
      <c r="C125" s="2009" t="s">
        <v>16</v>
      </c>
      <c r="D125" s="2054" t="s">
        <v>17</v>
      </c>
      <c r="E125" s="2010" t="s">
        <v>18</v>
      </c>
      <c r="F125" s="2003"/>
    </row>
    <row r="126" spans="1:6" x14ac:dyDescent="0.25">
      <c r="A126" s="2178" t="s">
        <v>186</v>
      </c>
      <c r="B126" s="2195" t="s">
        <v>187</v>
      </c>
      <c r="C126" s="2127">
        <v>4390</v>
      </c>
      <c r="D126" s="2019">
        <v>32060</v>
      </c>
      <c r="E126" s="2088">
        <v>140743400</v>
      </c>
      <c r="F126" s="2006"/>
    </row>
    <row r="127" spans="1:6" x14ac:dyDescent="0.25">
      <c r="A127" s="2179" t="s">
        <v>188</v>
      </c>
      <c r="B127" s="2175" t="s">
        <v>189</v>
      </c>
      <c r="C127" s="2124">
        <v>0</v>
      </c>
      <c r="D127" s="2014">
        <v>29510</v>
      </c>
      <c r="E127" s="2089">
        <v>0</v>
      </c>
      <c r="F127" s="2006"/>
    </row>
    <row r="128" spans="1:6" x14ac:dyDescent="0.25">
      <c r="A128" s="2179" t="s">
        <v>190</v>
      </c>
      <c r="B128" s="2175" t="s">
        <v>191</v>
      </c>
      <c r="C128" s="2124">
        <v>0</v>
      </c>
      <c r="D128" s="2014">
        <v>24600</v>
      </c>
      <c r="E128" s="2089">
        <v>0</v>
      </c>
      <c r="F128" s="2006"/>
    </row>
    <row r="129" spans="1:6" x14ac:dyDescent="0.25">
      <c r="A129" s="2179" t="s">
        <v>192</v>
      </c>
      <c r="B129" s="2175" t="s">
        <v>193</v>
      </c>
      <c r="C129" s="2124">
        <v>178</v>
      </c>
      <c r="D129" s="2014">
        <v>133290</v>
      </c>
      <c r="E129" s="2089">
        <v>23725620</v>
      </c>
      <c r="F129" s="2006"/>
    </row>
    <row r="130" spans="1:6" x14ac:dyDescent="0.25">
      <c r="A130" s="2179" t="s">
        <v>194</v>
      </c>
      <c r="B130" s="2175" t="s">
        <v>195</v>
      </c>
      <c r="C130" s="2124">
        <v>241</v>
      </c>
      <c r="D130" s="2014">
        <v>64370</v>
      </c>
      <c r="E130" s="2089">
        <v>15513170</v>
      </c>
      <c r="F130" s="2006"/>
    </row>
    <row r="131" spans="1:6" x14ac:dyDescent="0.25">
      <c r="A131" s="2179" t="s">
        <v>196</v>
      </c>
      <c r="B131" s="2175" t="s">
        <v>197</v>
      </c>
      <c r="C131" s="2124">
        <v>155</v>
      </c>
      <c r="D131" s="2014">
        <v>57760</v>
      </c>
      <c r="E131" s="2089">
        <v>8952800</v>
      </c>
      <c r="F131" s="2006"/>
    </row>
    <row r="132" spans="1:6" x14ac:dyDescent="0.25">
      <c r="A132" s="2179" t="s">
        <v>198</v>
      </c>
      <c r="B132" s="2175" t="s">
        <v>199</v>
      </c>
      <c r="C132" s="2124">
        <v>0</v>
      </c>
      <c r="D132" s="2014">
        <v>16390</v>
      </c>
      <c r="E132" s="2089">
        <v>0</v>
      </c>
      <c r="F132" s="2006"/>
    </row>
    <row r="133" spans="1:6" x14ac:dyDescent="0.25">
      <c r="A133" s="2179" t="s">
        <v>200</v>
      </c>
      <c r="B133" s="2175" t="s">
        <v>201</v>
      </c>
      <c r="C133" s="2124">
        <v>0</v>
      </c>
      <c r="D133" s="2014">
        <v>25680</v>
      </c>
      <c r="E133" s="2089">
        <v>0</v>
      </c>
      <c r="F133" s="2006"/>
    </row>
    <row r="134" spans="1:6" x14ac:dyDescent="0.25">
      <c r="A134" s="2179" t="s">
        <v>202</v>
      </c>
      <c r="B134" s="2175" t="s">
        <v>203</v>
      </c>
      <c r="C134" s="2124">
        <v>0</v>
      </c>
      <c r="D134" s="2014">
        <v>25890</v>
      </c>
      <c r="E134" s="2089">
        <v>0</v>
      </c>
      <c r="F134" s="2006"/>
    </row>
    <row r="135" spans="1:6" x14ac:dyDescent="0.25">
      <c r="A135" s="2179" t="s">
        <v>204</v>
      </c>
      <c r="B135" s="2175" t="s">
        <v>205</v>
      </c>
      <c r="C135" s="2124">
        <v>0</v>
      </c>
      <c r="D135" s="2014">
        <v>26730</v>
      </c>
      <c r="E135" s="2089">
        <v>0</v>
      </c>
      <c r="F135" s="2006"/>
    </row>
    <row r="136" spans="1:6" x14ac:dyDescent="0.25">
      <c r="A136" s="2179" t="s">
        <v>206</v>
      </c>
      <c r="B136" s="2175" t="s">
        <v>207</v>
      </c>
      <c r="C136" s="2124">
        <v>0</v>
      </c>
      <c r="D136" s="2014">
        <v>32060</v>
      </c>
      <c r="E136" s="2089">
        <v>0</v>
      </c>
      <c r="F136" s="2006"/>
    </row>
    <row r="137" spans="1:6" x14ac:dyDescent="0.25">
      <c r="A137" s="2179" t="s">
        <v>208</v>
      </c>
      <c r="B137" s="2174" t="s">
        <v>209</v>
      </c>
      <c r="C137" s="2124">
        <v>32</v>
      </c>
      <c r="D137" s="2014">
        <v>6220</v>
      </c>
      <c r="E137" s="2089">
        <v>199040</v>
      </c>
      <c r="F137" s="2006"/>
    </row>
    <row r="138" spans="1:6" x14ac:dyDescent="0.25">
      <c r="A138" s="2179" t="s">
        <v>210</v>
      </c>
      <c r="B138" s="2174" t="s">
        <v>211</v>
      </c>
      <c r="C138" s="2124">
        <v>0</v>
      </c>
      <c r="D138" s="2014">
        <v>44930</v>
      </c>
      <c r="E138" s="2089">
        <v>0</v>
      </c>
      <c r="F138" s="2006"/>
    </row>
    <row r="139" spans="1:6" x14ac:dyDescent="0.25">
      <c r="A139" s="2180"/>
      <c r="B139" s="2213" t="s">
        <v>212</v>
      </c>
      <c r="C139" s="2163">
        <v>4996</v>
      </c>
      <c r="D139" s="2090"/>
      <c r="E139" s="2091">
        <v>189134030</v>
      </c>
      <c r="F139" s="2006"/>
    </row>
    <row r="140" spans="1:6" x14ac:dyDescent="0.25">
      <c r="A140" s="2178"/>
      <c r="B140" s="2214" t="s">
        <v>213</v>
      </c>
      <c r="C140" s="2127"/>
      <c r="D140" s="2019"/>
      <c r="E140" s="2088"/>
      <c r="F140" s="2006"/>
    </row>
    <row r="141" spans="1:6" x14ac:dyDescent="0.25">
      <c r="A141" s="2179" t="s">
        <v>214</v>
      </c>
      <c r="B141" s="2175" t="s">
        <v>215</v>
      </c>
      <c r="C141" s="2124">
        <v>0</v>
      </c>
      <c r="D141" s="2014">
        <v>10780</v>
      </c>
      <c r="E141" s="2089">
        <v>0</v>
      </c>
      <c r="F141" s="2006"/>
    </row>
    <row r="142" spans="1:6" x14ac:dyDescent="0.25">
      <c r="A142" s="2179" t="s">
        <v>216</v>
      </c>
      <c r="B142" s="2175" t="s">
        <v>217</v>
      </c>
      <c r="C142" s="2124">
        <v>0</v>
      </c>
      <c r="D142" s="2014">
        <v>10780</v>
      </c>
      <c r="E142" s="2089">
        <v>0</v>
      </c>
      <c r="F142" s="2006"/>
    </row>
    <row r="143" spans="1:6" x14ac:dyDescent="0.25">
      <c r="A143" s="2179" t="s">
        <v>218</v>
      </c>
      <c r="B143" s="2175" t="s">
        <v>219</v>
      </c>
      <c r="C143" s="2124">
        <v>0</v>
      </c>
      <c r="D143" s="2014">
        <v>4750</v>
      </c>
      <c r="E143" s="2089">
        <v>0</v>
      </c>
      <c r="F143" s="2006"/>
    </row>
    <row r="144" spans="1:6" x14ac:dyDescent="0.25">
      <c r="A144" s="2179" t="s">
        <v>220</v>
      </c>
      <c r="B144" s="2175" t="s">
        <v>221</v>
      </c>
      <c r="C144" s="2124">
        <v>0</v>
      </c>
      <c r="D144" s="2014">
        <v>86670</v>
      </c>
      <c r="E144" s="2089">
        <v>0</v>
      </c>
      <c r="F144" s="2006"/>
    </row>
    <row r="145" spans="1:6" x14ac:dyDescent="0.25">
      <c r="A145" s="2179" t="s">
        <v>222</v>
      </c>
      <c r="B145" s="2175" t="s">
        <v>223</v>
      </c>
      <c r="C145" s="2124">
        <v>0</v>
      </c>
      <c r="D145" s="2014">
        <v>10230</v>
      </c>
      <c r="E145" s="2089">
        <v>0</v>
      </c>
      <c r="F145" s="2006"/>
    </row>
    <row r="146" spans="1:6" x14ac:dyDescent="0.25">
      <c r="A146" s="2179" t="s">
        <v>224</v>
      </c>
      <c r="B146" s="2175" t="s">
        <v>225</v>
      </c>
      <c r="C146" s="2124">
        <v>0</v>
      </c>
      <c r="D146" s="2014">
        <v>7880</v>
      </c>
      <c r="E146" s="2089">
        <v>0</v>
      </c>
      <c r="F146" s="2006"/>
    </row>
    <row r="147" spans="1:6" x14ac:dyDescent="0.25">
      <c r="A147" s="2180"/>
      <c r="B147" s="2213" t="s">
        <v>226</v>
      </c>
      <c r="C147" s="2163">
        <v>0</v>
      </c>
      <c r="D147" s="2090"/>
      <c r="E147" s="2091">
        <v>0</v>
      </c>
      <c r="F147" s="2006"/>
    </row>
    <row r="148" spans="1:6" x14ac:dyDescent="0.25">
      <c r="A148" s="2186"/>
      <c r="B148" s="2185" t="s">
        <v>227</v>
      </c>
      <c r="C148" s="2023">
        <v>4996</v>
      </c>
      <c r="D148" s="2092"/>
      <c r="E148" s="2093">
        <v>189134030</v>
      </c>
      <c r="F148" s="2006"/>
    </row>
    <row r="149" spans="1:6" x14ac:dyDescent="0.25">
      <c r="A149" s="2006"/>
      <c r="B149" s="2006"/>
      <c r="C149" s="2006"/>
      <c r="D149" s="2006"/>
      <c r="E149" s="2006"/>
      <c r="F149" s="2006"/>
    </row>
    <row r="150" spans="1:6" x14ac:dyDescent="0.25">
      <c r="A150" s="2006"/>
      <c r="B150" s="2006"/>
      <c r="C150" s="2006"/>
      <c r="D150" s="2006"/>
      <c r="E150" s="2006"/>
      <c r="F150" s="2003"/>
    </row>
    <row r="151" spans="1:6" x14ac:dyDescent="0.25">
      <c r="A151" s="2499" t="s">
        <v>228</v>
      </c>
      <c r="B151" s="2500"/>
      <c r="C151" s="2500"/>
      <c r="D151" s="2500"/>
      <c r="E151" s="2501"/>
      <c r="F151" s="2003"/>
    </row>
    <row r="152" spans="1:6" ht="51" x14ac:dyDescent="0.25">
      <c r="A152" s="2008" t="s">
        <v>14</v>
      </c>
      <c r="B152" s="2008" t="s">
        <v>15</v>
      </c>
      <c r="C152" s="2009" t="s">
        <v>16</v>
      </c>
      <c r="D152" s="2054" t="s">
        <v>17</v>
      </c>
      <c r="E152" s="2010" t="s">
        <v>18</v>
      </c>
      <c r="F152" s="2006"/>
    </row>
    <row r="153" spans="1:6" x14ac:dyDescent="0.25">
      <c r="A153" s="2178" t="s">
        <v>229</v>
      </c>
      <c r="B153" s="2195" t="s">
        <v>230</v>
      </c>
      <c r="C153" s="2127">
        <v>293</v>
      </c>
      <c r="D153" s="2019">
        <v>740</v>
      </c>
      <c r="E153" s="2088">
        <v>216820</v>
      </c>
      <c r="F153" s="2006"/>
    </row>
    <row r="154" spans="1:6" x14ac:dyDescent="0.25">
      <c r="A154" s="2180" t="s">
        <v>231</v>
      </c>
      <c r="B154" s="2176" t="s">
        <v>232</v>
      </c>
      <c r="C154" s="2139">
        <v>0</v>
      </c>
      <c r="D154" s="2021">
        <v>100</v>
      </c>
      <c r="E154" s="2094">
        <v>0</v>
      </c>
      <c r="F154" s="2006"/>
    </row>
    <row r="155" spans="1:6" x14ac:dyDescent="0.25">
      <c r="A155" s="2186"/>
      <c r="B155" s="2185" t="s">
        <v>233</v>
      </c>
      <c r="C155" s="2023">
        <v>293</v>
      </c>
      <c r="D155" s="2092"/>
      <c r="E155" s="2093">
        <v>216820</v>
      </c>
      <c r="F155" s="2006"/>
    </row>
    <row r="156" spans="1:6" x14ac:dyDescent="0.25">
      <c r="A156" s="2006"/>
      <c r="B156" s="2006"/>
      <c r="C156" s="2006"/>
      <c r="D156" s="2006"/>
      <c r="E156" s="2006"/>
      <c r="F156" s="2006"/>
    </row>
    <row r="157" spans="1:6" x14ac:dyDescent="0.25">
      <c r="A157" s="2006"/>
      <c r="B157" s="2006"/>
      <c r="C157" s="2006"/>
      <c r="D157" s="2006"/>
      <c r="E157" s="2006"/>
      <c r="F157" s="2006"/>
    </row>
    <row r="158" spans="1:6" x14ac:dyDescent="0.25">
      <c r="A158" s="2499" t="s">
        <v>234</v>
      </c>
      <c r="B158" s="2500"/>
      <c r="C158" s="2500"/>
      <c r="D158" s="2500"/>
      <c r="E158" s="2501"/>
      <c r="F158" s="2003"/>
    </row>
    <row r="159" spans="1:6" ht="51" x14ac:dyDescent="0.25">
      <c r="A159" s="2008" t="s">
        <v>14</v>
      </c>
      <c r="B159" s="2008" t="s">
        <v>15</v>
      </c>
      <c r="C159" s="2009" t="s">
        <v>16</v>
      </c>
      <c r="D159" s="2054" t="s">
        <v>17</v>
      </c>
      <c r="E159" s="2010" t="s">
        <v>18</v>
      </c>
      <c r="F159" s="2006"/>
    </row>
    <row r="160" spans="1:6" x14ac:dyDescent="0.25">
      <c r="A160" s="2178" t="s">
        <v>235</v>
      </c>
      <c r="B160" s="2173" t="s">
        <v>236</v>
      </c>
      <c r="C160" s="2158">
        <v>0</v>
      </c>
      <c r="D160" s="2019">
        <v>40370</v>
      </c>
      <c r="E160" s="2088">
        <v>0</v>
      </c>
      <c r="F160" s="2006"/>
    </row>
    <row r="161" spans="1:6" x14ac:dyDescent="0.25">
      <c r="A161" s="2179" t="s">
        <v>237</v>
      </c>
      <c r="B161" s="2175" t="s">
        <v>238</v>
      </c>
      <c r="C161" s="2162">
        <v>0</v>
      </c>
      <c r="D161" s="2014">
        <v>25390</v>
      </c>
      <c r="E161" s="2089">
        <v>0</v>
      </c>
      <c r="F161" s="2006"/>
    </row>
    <row r="162" spans="1:6" x14ac:dyDescent="0.25">
      <c r="A162" s="2179" t="s">
        <v>239</v>
      </c>
      <c r="B162" s="2174" t="s">
        <v>240</v>
      </c>
      <c r="C162" s="2162">
        <v>0</v>
      </c>
      <c r="D162" s="2014">
        <v>26150</v>
      </c>
      <c r="E162" s="2089">
        <v>0</v>
      </c>
      <c r="F162" s="2006"/>
    </row>
    <row r="163" spans="1:6" x14ac:dyDescent="0.25">
      <c r="A163" s="2179" t="s">
        <v>241</v>
      </c>
      <c r="B163" s="2175" t="s">
        <v>242</v>
      </c>
      <c r="C163" s="2162">
        <v>0</v>
      </c>
      <c r="D163" s="2014">
        <v>784500</v>
      </c>
      <c r="E163" s="2089">
        <v>0</v>
      </c>
      <c r="F163" s="2006"/>
    </row>
    <row r="164" spans="1:6" x14ac:dyDescent="0.25">
      <c r="A164" s="2179" t="s">
        <v>243</v>
      </c>
      <c r="B164" s="2175" t="s">
        <v>244</v>
      </c>
      <c r="C164" s="2162">
        <v>0</v>
      </c>
      <c r="D164" s="2014">
        <v>356330</v>
      </c>
      <c r="E164" s="2089">
        <v>0</v>
      </c>
      <c r="F164" s="2006"/>
    </row>
    <row r="165" spans="1:6" x14ac:dyDescent="0.25">
      <c r="A165" s="2179" t="s">
        <v>245</v>
      </c>
      <c r="B165" s="2175" t="s">
        <v>246</v>
      </c>
      <c r="C165" s="2162">
        <v>0</v>
      </c>
      <c r="D165" s="2014">
        <v>544860</v>
      </c>
      <c r="E165" s="2089">
        <v>0</v>
      </c>
      <c r="F165" s="2006"/>
    </row>
    <row r="166" spans="1:6" x14ac:dyDescent="0.25">
      <c r="A166" s="2211" t="s">
        <v>247</v>
      </c>
      <c r="B166" s="2209" t="s">
        <v>248</v>
      </c>
      <c r="C166" s="2162">
        <v>0</v>
      </c>
      <c r="D166" s="2014">
        <v>49130</v>
      </c>
      <c r="E166" s="2089">
        <v>0</v>
      </c>
      <c r="F166" s="2006"/>
    </row>
    <row r="167" spans="1:6" x14ac:dyDescent="0.25">
      <c r="A167" s="2212">
        <v>1901029</v>
      </c>
      <c r="B167" s="2210" t="s">
        <v>249</v>
      </c>
      <c r="C167" s="2159">
        <v>0</v>
      </c>
      <c r="D167" s="2021">
        <v>638670</v>
      </c>
      <c r="E167" s="2094">
        <v>0</v>
      </c>
      <c r="F167" s="2006"/>
    </row>
    <row r="168" spans="1:6" x14ac:dyDescent="0.25">
      <c r="A168" s="2078"/>
      <c r="B168" s="2095" t="s">
        <v>250</v>
      </c>
      <c r="C168" s="2096">
        <v>0</v>
      </c>
      <c r="D168" s="2097"/>
      <c r="E168" s="2098">
        <v>0</v>
      </c>
      <c r="F168" s="2006"/>
    </row>
    <row r="169" spans="1:6" x14ac:dyDescent="0.25">
      <c r="A169" s="2006"/>
      <c r="B169" s="2006"/>
      <c r="C169" s="2006"/>
      <c r="D169" s="2006"/>
      <c r="E169" s="2006"/>
      <c r="F169" s="2006"/>
    </row>
    <row r="170" spans="1:6" x14ac:dyDescent="0.25">
      <c r="A170" s="2006"/>
      <c r="B170" s="2006"/>
      <c r="C170" s="2006"/>
      <c r="D170" s="2006"/>
      <c r="E170" s="2006"/>
      <c r="F170" s="2006"/>
    </row>
    <row r="171" spans="1:6" x14ac:dyDescent="0.25">
      <c r="A171" s="2481" t="s">
        <v>251</v>
      </c>
      <c r="B171" s="2482"/>
      <c r="C171" s="2482"/>
      <c r="D171" s="2482"/>
      <c r="E171" s="2483"/>
      <c r="F171" s="2003"/>
    </row>
    <row r="172" spans="1:6" ht="51" x14ac:dyDescent="0.25">
      <c r="A172" s="2008" t="s">
        <v>14</v>
      </c>
      <c r="B172" s="2008" t="s">
        <v>15</v>
      </c>
      <c r="C172" s="2009" t="s">
        <v>16</v>
      </c>
      <c r="D172" s="2054" t="s">
        <v>17</v>
      </c>
      <c r="E172" s="2010" t="s">
        <v>18</v>
      </c>
      <c r="F172" s="2006"/>
    </row>
    <row r="173" spans="1:6" x14ac:dyDescent="0.25">
      <c r="A173" s="2207">
        <v>1101004</v>
      </c>
      <c r="B173" s="2202" t="s">
        <v>252</v>
      </c>
      <c r="C173" s="2127">
        <v>5</v>
      </c>
      <c r="D173" s="2019">
        <v>13840</v>
      </c>
      <c r="E173" s="2088">
        <v>69200</v>
      </c>
      <c r="F173" s="2006"/>
    </row>
    <row r="174" spans="1:6" x14ac:dyDescent="0.25">
      <c r="A174" s="2201">
        <v>1101006</v>
      </c>
      <c r="B174" s="2203" t="s">
        <v>253</v>
      </c>
      <c r="C174" s="2124">
        <v>0</v>
      </c>
      <c r="D174" s="2014">
        <v>11070</v>
      </c>
      <c r="E174" s="2089">
        <v>0</v>
      </c>
      <c r="F174" s="2006"/>
    </row>
    <row r="175" spans="1:6" x14ac:dyDescent="0.25">
      <c r="A175" s="2201" t="s">
        <v>254</v>
      </c>
      <c r="B175" s="2204" t="s">
        <v>255</v>
      </c>
      <c r="C175" s="2124">
        <v>531</v>
      </c>
      <c r="D175" s="2014">
        <v>4740</v>
      </c>
      <c r="E175" s="2089">
        <v>2516940</v>
      </c>
      <c r="F175" s="2006"/>
    </row>
    <row r="176" spans="1:6" ht="26.25" x14ac:dyDescent="0.25">
      <c r="A176" s="2201" t="s">
        <v>256</v>
      </c>
      <c r="B176" s="2204" t="s">
        <v>257</v>
      </c>
      <c r="C176" s="2124">
        <v>0</v>
      </c>
      <c r="D176" s="2014">
        <v>13370</v>
      </c>
      <c r="E176" s="2089">
        <v>0</v>
      </c>
      <c r="F176" s="2006"/>
    </row>
    <row r="177" spans="1:6" ht="26.25" x14ac:dyDescent="0.25">
      <c r="A177" s="2201" t="s">
        <v>258</v>
      </c>
      <c r="B177" s="2204" t="s">
        <v>259</v>
      </c>
      <c r="C177" s="2124">
        <v>25</v>
      </c>
      <c r="D177" s="2014">
        <v>22670</v>
      </c>
      <c r="E177" s="2089">
        <v>566750</v>
      </c>
      <c r="F177" s="2006"/>
    </row>
    <row r="178" spans="1:6" x14ac:dyDescent="0.25">
      <c r="A178" s="2201" t="s">
        <v>260</v>
      </c>
      <c r="B178" s="2204" t="s">
        <v>261</v>
      </c>
      <c r="C178" s="2124">
        <v>0</v>
      </c>
      <c r="D178" s="2014">
        <v>43280</v>
      </c>
      <c r="E178" s="2089">
        <v>0</v>
      </c>
      <c r="F178" s="2006"/>
    </row>
    <row r="179" spans="1:6" x14ac:dyDescent="0.25">
      <c r="A179" s="2201" t="s">
        <v>262</v>
      </c>
      <c r="B179" s="2204" t="s">
        <v>263</v>
      </c>
      <c r="C179" s="2124">
        <v>19</v>
      </c>
      <c r="D179" s="2014">
        <v>48240</v>
      </c>
      <c r="E179" s="2089">
        <v>916560</v>
      </c>
      <c r="F179" s="2006"/>
    </row>
    <row r="180" spans="1:6" ht="26.25" x14ac:dyDescent="0.25">
      <c r="A180" s="2201" t="s">
        <v>264</v>
      </c>
      <c r="B180" s="2204" t="s">
        <v>265</v>
      </c>
      <c r="C180" s="2124">
        <v>0</v>
      </c>
      <c r="D180" s="2014">
        <v>27060</v>
      </c>
      <c r="E180" s="2089">
        <v>0</v>
      </c>
      <c r="F180" s="2006"/>
    </row>
    <row r="181" spans="1:6" x14ac:dyDescent="0.25">
      <c r="A181" s="2201" t="s">
        <v>266</v>
      </c>
      <c r="B181" s="2205" t="s">
        <v>267</v>
      </c>
      <c r="C181" s="2124">
        <v>0</v>
      </c>
      <c r="D181" s="2014">
        <v>209350</v>
      </c>
      <c r="E181" s="2089">
        <v>0</v>
      </c>
      <c r="F181" s="2006"/>
    </row>
    <row r="182" spans="1:6" x14ac:dyDescent="0.25">
      <c r="A182" s="2201" t="s">
        <v>268</v>
      </c>
      <c r="B182" s="2204" t="s">
        <v>269</v>
      </c>
      <c r="C182" s="2124">
        <v>0</v>
      </c>
      <c r="D182" s="2014">
        <v>238000</v>
      </c>
      <c r="E182" s="2089">
        <v>0</v>
      </c>
      <c r="F182" s="2006"/>
    </row>
    <row r="183" spans="1:6" x14ac:dyDescent="0.25">
      <c r="A183" s="2201" t="s">
        <v>270</v>
      </c>
      <c r="B183" s="2204" t="s">
        <v>271</v>
      </c>
      <c r="C183" s="2124">
        <v>0</v>
      </c>
      <c r="D183" s="2014">
        <v>194080</v>
      </c>
      <c r="E183" s="2089">
        <v>0</v>
      </c>
      <c r="F183" s="2006"/>
    </row>
    <row r="184" spans="1:6" ht="26.25" x14ac:dyDescent="0.25">
      <c r="A184" s="2201" t="s">
        <v>272</v>
      </c>
      <c r="B184" s="2205" t="s">
        <v>273</v>
      </c>
      <c r="C184" s="2124">
        <v>0</v>
      </c>
      <c r="D184" s="2014">
        <v>249290</v>
      </c>
      <c r="E184" s="2089">
        <v>0</v>
      </c>
      <c r="F184" s="2006"/>
    </row>
    <row r="185" spans="1:6" ht="26.25" x14ac:dyDescent="0.25">
      <c r="A185" s="2201" t="s">
        <v>274</v>
      </c>
      <c r="B185" s="2205" t="s">
        <v>275</v>
      </c>
      <c r="C185" s="2124">
        <v>0</v>
      </c>
      <c r="D185" s="2014">
        <v>255080</v>
      </c>
      <c r="E185" s="2089">
        <v>0</v>
      </c>
      <c r="F185" s="2006"/>
    </row>
    <row r="186" spans="1:6" ht="26.25" x14ac:dyDescent="0.25">
      <c r="A186" s="2201" t="s">
        <v>276</v>
      </c>
      <c r="B186" s="2205" t="s">
        <v>277</v>
      </c>
      <c r="C186" s="2124">
        <v>0</v>
      </c>
      <c r="D186" s="2014">
        <v>215710</v>
      </c>
      <c r="E186" s="2089">
        <v>0</v>
      </c>
      <c r="F186" s="2006"/>
    </row>
    <row r="187" spans="1:6" x14ac:dyDescent="0.25">
      <c r="A187" s="2201" t="s">
        <v>278</v>
      </c>
      <c r="B187" s="2205" t="s">
        <v>279</v>
      </c>
      <c r="C187" s="2124">
        <v>0</v>
      </c>
      <c r="D187" s="2014">
        <v>230250</v>
      </c>
      <c r="E187" s="2089">
        <v>0</v>
      </c>
      <c r="F187" s="2006"/>
    </row>
    <row r="188" spans="1:6" x14ac:dyDescent="0.25">
      <c r="A188" s="2201" t="s">
        <v>280</v>
      </c>
      <c r="B188" s="2205" t="s">
        <v>281</v>
      </c>
      <c r="C188" s="2124">
        <v>0</v>
      </c>
      <c r="D188" s="2014">
        <v>275320</v>
      </c>
      <c r="E188" s="2089">
        <v>0</v>
      </c>
      <c r="F188" s="2006"/>
    </row>
    <row r="189" spans="1:6" ht="26.25" x14ac:dyDescent="0.25">
      <c r="A189" s="2201" t="s">
        <v>282</v>
      </c>
      <c r="B189" s="2204" t="s">
        <v>283</v>
      </c>
      <c r="C189" s="2124">
        <v>0</v>
      </c>
      <c r="D189" s="2014">
        <v>244150</v>
      </c>
      <c r="E189" s="2089">
        <v>0</v>
      </c>
      <c r="F189" s="2006"/>
    </row>
    <row r="190" spans="1:6" ht="26.25" x14ac:dyDescent="0.25">
      <c r="A190" s="2201" t="s">
        <v>284</v>
      </c>
      <c r="B190" s="2205" t="s">
        <v>285</v>
      </c>
      <c r="C190" s="2124">
        <v>0</v>
      </c>
      <c r="D190" s="2014">
        <v>1786710</v>
      </c>
      <c r="E190" s="2089">
        <v>0</v>
      </c>
      <c r="F190" s="2006"/>
    </row>
    <row r="191" spans="1:6" x14ac:dyDescent="0.25">
      <c r="A191" s="2201" t="s">
        <v>286</v>
      </c>
      <c r="B191" s="2205" t="s">
        <v>287</v>
      </c>
      <c r="C191" s="2124">
        <v>0</v>
      </c>
      <c r="D191" s="2014">
        <v>1115980</v>
      </c>
      <c r="E191" s="2089">
        <v>0</v>
      </c>
      <c r="F191" s="2006"/>
    </row>
    <row r="192" spans="1:6" x14ac:dyDescent="0.25">
      <c r="A192" s="2179" t="s">
        <v>288</v>
      </c>
      <c r="B192" s="2205" t="s">
        <v>289</v>
      </c>
      <c r="C192" s="2124">
        <v>0</v>
      </c>
      <c r="D192" s="2014">
        <v>1080140</v>
      </c>
      <c r="E192" s="2089">
        <v>0</v>
      </c>
      <c r="F192" s="2006"/>
    </row>
    <row r="193" spans="1:6" ht="26.25" x14ac:dyDescent="0.25">
      <c r="A193" s="2201" t="s">
        <v>290</v>
      </c>
      <c r="B193" s="2205" t="s">
        <v>291</v>
      </c>
      <c r="C193" s="2124">
        <v>0</v>
      </c>
      <c r="D193" s="2014">
        <v>1131580</v>
      </c>
      <c r="E193" s="2089">
        <v>0</v>
      </c>
      <c r="F193" s="2006"/>
    </row>
    <row r="194" spans="1:6" x14ac:dyDescent="0.25">
      <c r="A194" s="2179" t="s">
        <v>292</v>
      </c>
      <c r="B194" s="2205" t="s">
        <v>293</v>
      </c>
      <c r="C194" s="2124">
        <v>0</v>
      </c>
      <c r="D194" s="2014">
        <v>160130</v>
      </c>
      <c r="E194" s="2089">
        <v>0</v>
      </c>
      <c r="F194" s="2006"/>
    </row>
    <row r="195" spans="1:6" x14ac:dyDescent="0.25">
      <c r="A195" s="2179" t="s">
        <v>294</v>
      </c>
      <c r="B195" s="2205" t="s">
        <v>295</v>
      </c>
      <c r="C195" s="2124">
        <v>0</v>
      </c>
      <c r="D195" s="2014">
        <v>365410</v>
      </c>
      <c r="E195" s="2089">
        <v>0</v>
      </c>
      <c r="F195" s="2006"/>
    </row>
    <row r="196" spans="1:6" x14ac:dyDescent="0.25">
      <c r="A196" s="2201" t="s">
        <v>296</v>
      </c>
      <c r="B196" s="2205" t="s">
        <v>297</v>
      </c>
      <c r="C196" s="2124">
        <v>0</v>
      </c>
      <c r="D196" s="2014">
        <v>135470</v>
      </c>
      <c r="E196" s="2089">
        <v>0</v>
      </c>
      <c r="F196" s="2006"/>
    </row>
    <row r="197" spans="1:6" x14ac:dyDescent="0.25">
      <c r="A197" s="2201" t="s">
        <v>298</v>
      </c>
      <c r="B197" s="2205" t="s">
        <v>299</v>
      </c>
      <c r="C197" s="2124">
        <v>0</v>
      </c>
      <c r="D197" s="2014">
        <v>1097590</v>
      </c>
      <c r="E197" s="2089">
        <v>0</v>
      </c>
      <c r="F197" s="2006"/>
    </row>
    <row r="198" spans="1:6" x14ac:dyDescent="0.25">
      <c r="A198" s="2201" t="s">
        <v>300</v>
      </c>
      <c r="B198" s="2205" t="s">
        <v>301</v>
      </c>
      <c r="C198" s="2124">
        <v>0</v>
      </c>
      <c r="D198" s="2014">
        <v>1097590</v>
      </c>
      <c r="E198" s="2089">
        <v>0</v>
      </c>
      <c r="F198" s="2006"/>
    </row>
    <row r="199" spans="1:6" x14ac:dyDescent="0.25">
      <c r="A199" s="2201">
        <v>1801001</v>
      </c>
      <c r="B199" s="2203" t="s">
        <v>302</v>
      </c>
      <c r="C199" s="2124">
        <v>18</v>
      </c>
      <c r="D199" s="2014">
        <v>32740</v>
      </c>
      <c r="E199" s="2089">
        <v>589320</v>
      </c>
      <c r="F199" s="2006"/>
    </row>
    <row r="200" spans="1:6" x14ac:dyDescent="0.25">
      <c r="A200" s="2201">
        <v>1801003</v>
      </c>
      <c r="B200" s="2205" t="s">
        <v>303</v>
      </c>
      <c r="C200" s="2124">
        <v>0</v>
      </c>
      <c r="D200" s="2014">
        <v>39490</v>
      </c>
      <c r="E200" s="2089">
        <v>0</v>
      </c>
      <c r="F200" s="2006"/>
    </row>
    <row r="201" spans="1:6" x14ac:dyDescent="0.25">
      <c r="A201" s="2201">
        <v>1801006</v>
      </c>
      <c r="B201" s="2203" t="s">
        <v>304</v>
      </c>
      <c r="C201" s="2124">
        <v>2</v>
      </c>
      <c r="D201" s="2014">
        <v>42060</v>
      </c>
      <c r="E201" s="2089">
        <v>84120</v>
      </c>
      <c r="F201" s="2006"/>
    </row>
    <row r="202" spans="1:6" ht="26.25" x14ac:dyDescent="0.25">
      <c r="A202" s="2201" t="s">
        <v>305</v>
      </c>
      <c r="B202" s="2203" t="s">
        <v>306</v>
      </c>
      <c r="C202" s="2124">
        <v>0</v>
      </c>
      <c r="D202" s="2014">
        <v>8850</v>
      </c>
      <c r="E202" s="2089">
        <v>0</v>
      </c>
      <c r="F202" s="2006"/>
    </row>
    <row r="203" spans="1:6" ht="26.25" x14ac:dyDescent="0.25">
      <c r="A203" s="2208" t="s">
        <v>307</v>
      </c>
      <c r="B203" s="2206" t="s">
        <v>308</v>
      </c>
      <c r="C203" s="2161">
        <v>0</v>
      </c>
      <c r="D203" s="2099">
        <v>375680</v>
      </c>
      <c r="E203" s="2100">
        <v>0</v>
      </c>
      <c r="F203" s="2006"/>
    </row>
    <row r="204" spans="1:6" x14ac:dyDescent="0.25">
      <c r="A204" s="2186"/>
      <c r="B204" s="2185" t="s">
        <v>309</v>
      </c>
      <c r="C204" s="2023">
        <v>600</v>
      </c>
      <c r="D204" s="2092"/>
      <c r="E204" s="2093">
        <v>4742890</v>
      </c>
      <c r="F204" s="2006"/>
    </row>
    <row r="205" spans="1:6" x14ac:dyDescent="0.25">
      <c r="A205" s="2006"/>
      <c r="B205" s="2006"/>
      <c r="C205" s="2006"/>
      <c r="D205" s="2006"/>
      <c r="E205" s="2006"/>
      <c r="F205" s="2006"/>
    </row>
    <row r="206" spans="1:6" x14ac:dyDescent="0.25">
      <c r="A206" s="2006"/>
      <c r="B206" s="2006"/>
      <c r="C206" s="2006"/>
      <c r="D206" s="2006"/>
      <c r="E206" s="2006"/>
      <c r="F206" s="2006"/>
    </row>
    <row r="207" spans="1:6" x14ac:dyDescent="0.25">
      <c r="A207" s="2481" t="s">
        <v>310</v>
      </c>
      <c r="B207" s="2482"/>
      <c r="C207" s="2482"/>
      <c r="D207" s="2482"/>
      <c r="E207" s="2483"/>
      <c r="F207" s="2003"/>
    </row>
    <row r="208" spans="1:6" ht="51" x14ac:dyDescent="0.25">
      <c r="A208" s="2008" t="s">
        <v>14</v>
      </c>
      <c r="B208" s="2008" t="s">
        <v>15</v>
      </c>
      <c r="C208" s="2009" t="s">
        <v>16</v>
      </c>
      <c r="D208" s="2054" t="s">
        <v>17</v>
      </c>
      <c r="E208" s="2010" t="s">
        <v>18</v>
      </c>
      <c r="F208" s="2003"/>
    </row>
    <row r="209" spans="1:6" x14ac:dyDescent="0.25">
      <c r="A209" s="2178" t="s">
        <v>311</v>
      </c>
      <c r="B209" s="2195" t="s">
        <v>312</v>
      </c>
      <c r="C209" s="2127">
        <v>0</v>
      </c>
      <c r="D209" s="2019">
        <v>13700</v>
      </c>
      <c r="E209" s="2088">
        <v>0</v>
      </c>
      <c r="F209" s="2006"/>
    </row>
    <row r="210" spans="1:6" x14ac:dyDescent="0.25">
      <c r="A210" s="2179" t="s">
        <v>313</v>
      </c>
      <c r="B210" s="2175" t="s">
        <v>314</v>
      </c>
      <c r="C210" s="2124">
        <v>48</v>
      </c>
      <c r="D210" s="2014">
        <v>13700</v>
      </c>
      <c r="E210" s="2089">
        <v>657600</v>
      </c>
      <c r="F210" s="2006"/>
    </row>
    <row r="211" spans="1:6" x14ac:dyDescent="0.25">
      <c r="A211" s="2179" t="s">
        <v>315</v>
      </c>
      <c r="B211" s="2174" t="s">
        <v>316</v>
      </c>
      <c r="C211" s="2124">
        <v>0</v>
      </c>
      <c r="D211" s="2014">
        <v>1310</v>
      </c>
      <c r="E211" s="2089">
        <v>0</v>
      </c>
      <c r="F211" s="2006"/>
    </row>
    <row r="212" spans="1:6" x14ac:dyDescent="0.25">
      <c r="A212" s="2179" t="s">
        <v>317</v>
      </c>
      <c r="B212" s="2174" t="s">
        <v>318</v>
      </c>
      <c r="C212" s="2124">
        <v>504</v>
      </c>
      <c r="D212" s="2014">
        <v>640</v>
      </c>
      <c r="E212" s="2089">
        <v>322560</v>
      </c>
      <c r="F212" s="2006"/>
    </row>
    <row r="213" spans="1:6" x14ac:dyDescent="0.25">
      <c r="A213" s="2179" t="s">
        <v>319</v>
      </c>
      <c r="B213" s="2175" t="s">
        <v>320</v>
      </c>
      <c r="C213" s="2124">
        <v>288</v>
      </c>
      <c r="D213" s="2014">
        <v>1940</v>
      </c>
      <c r="E213" s="2089">
        <v>558720</v>
      </c>
      <c r="F213" s="2006"/>
    </row>
    <row r="214" spans="1:6" x14ac:dyDescent="0.25">
      <c r="A214" s="2179" t="s">
        <v>321</v>
      </c>
      <c r="B214" s="2175" t="s">
        <v>322</v>
      </c>
      <c r="C214" s="2124">
        <v>38</v>
      </c>
      <c r="D214" s="2014">
        <v>14590</v>
      </c>
      <c r="E214" s="2089">
        <v>554420</v>
      </c>
      <c r="F214" s="2006"/>
    </row>
    <row r="215" spans="1:6" x14ac:dyDescent="0.25">
      <c r="A215" s="2179" t="s">
        <v>323</v>
      </c>
      <c r="B215" s="2174" t="s">
        <v>324</v>
      </c>
      <c r="C215" s="2124">
        <v>79</v>
      </c>
      <c r="D215" s="2014">
        <v>33500</v>
      </c>
      <c r="E215" s="2089">
        <v>2646500</v>
      </c>
      <c r="F215" s="2006"/>
    </row>
    <row r="216" spans="1:6" x14ac:dyDescent="0.25">
      <c r="A216" s="2201" t="s">
        <v>325</v>
      </c>
      <c r="B216" s="2174" t="s">
        <v>326</v>
      </c>
      <c r="C216" s="2124">
        <v>0</v>
      </c>
      <c r="D216" s="2101"/>
      <c r="E216" s="2089">
        <v>0</v>
      </c>
      <c r="F216" s="2006"/>
    </row>
    <row r="217" spans="1:6" x14ac:dyDescent="0.25">
      <c r="A217" s="2180" t="s">
        <v>327</v>
      </c>
      <c r="B217" s="2176" t="s">
        <v>328</v>
      </c>
      <c r="C217" s="2139">
        <v>44</v>
      </c>
      <c r="D217" s="2021">
        <v>27160</v>
      </c>
      <c r="E217" s="2094">
        <v>1195040</v>
      </c>
      <c r="F217" s="2006"/>
    </row>
    <row r="218" spans="1:6" x14ac:dyDescent="0.25">
      <c r="A218" s="2186"/>
      <c r="B218" s="2185" t="s">
        <v>329</v>
      </c>
      <c r="C218" s="2023">
        <v>1001</v>
      </c>
      <c r="D218" s="2092"/>
      <c r="E218" s="2100">
        <v>5934840</v>
      </c>
      <c r="F218" s="2006"/>
    </row>
    <row r="219" spans="1:6" x14ac:dyDescent="0.25">
      <c r="A219" s="2006"/>
      <c r="B219" s="2006"/>
      <c r="C219" s="2006"/>
      <c r="D219" s="2006"/>
      <c r="E219" s="2006"/>
      <c r="F219" s="2006"/>
    </row>
    <row r="220" spans="1:6" x14ac:dyDescent="0.25">
      <c r="A220" s="2006"/>
      <c r="B220" s="2006"/>
      <c r="C220" s="2006"/>
      <c r="D220" s="2006"/>
      <c r="E220" s="2006"/>
      <c r="F220" s="2006"/>
    </row>
    <row r="221" spans="1:6" x14ac:dyDescent="0.25">
      <c r="A221" s="2495" t="s">
        <v>330</v>
      </c>
      <c r="B221" s="2496"/>
      <c r="C221" s="2497"/>
      <c r="D221" s="2006"/>
      <c r="E221" s="2006"/>
      <c r="F221" s="2003"/>
    </row>
    <row r="222" spans="1:6" ht="38.25" x14ac:dyDescent="0.25">
      <c r="A222" s="2008" t="s">
        <v>14</v>
      </c>
      <c r="B222" s="2008" t="s">
        <v>16</v>
      </c>
      <c r="C222" s="2008" t="s">
        <v>18</v>
      </c>
      <c r="D222" s="2003"/>
      <c r="E222" s="2006"/>
      <c r="F222" s="2006"/>
    </row>
    <row r="223" spans="1:6" x14ac:dyDescent="0.25">
      <c r="A223" s="2178" t="s">
        <v>331</v>
      </c>
      <c r="B223" s="2196" t="s">
        <v>332</v>
      </c>
      <c r="C223" s="2102"/>
      <c r="D223" s="2103"/>
      <c r="E223" s="2006"/>
      <c r="F223" s="2006"/>
    </row>
    <row r="224" spans="1:6" x14ac:dyDescent="0.25">
      <c r="A224" s="2199" t="s">
        <v>333</v>
      </c>
      <c r="B224" s="2197" t="s">
        <v>334</v>
      </c>
      <c r="C224" s="2104"/>
      <c r="D224" s="2103"/>
      <c r="E224" s="2006"/>
      <c r="F224" s="2006"/>
    </row>
    <row r="225" spans="1:7" x14ac:dyDescent="0.25">
      <c r="A225" s="2200"/>
      <c r="B225" s="2198" t="s">
        <v>335</v>
      </c>
      <c r="C225" s="2160">
        <v>0</v>
      </c>
      <c r="D225" s="2103"/>
      <c r="E225" s="2006"/>
      <c r="F225" s="2006"/>
      <c r="G225" s="1999"/>
    </row>
    <row r="226" spans="1:7" x14ac:dyDescent="0.25">
      <c r="A226" s="2006"/>
      <c r="B226" s="2006"/>
      <c r="C226" s="2006"/>
      <c r="D226" s="2103"/>
      <c r="E226" s="2103"/>
      <c r="F226" s="2103"/>
      <c r="G226" s="1999"/>
    </row>
    <row r="227" spans="1:7" x14ac:dyDescent="0.25">
      <c r="A227" s="2006"/>
      <c r="B227" s="2006"/>
      <c r="C227" s="2006"/>
      <c r="D227" s="2006"/>
      <c r="E227" s="2006"/>
      <c r="F227" s="2103"/>
      <c r="G227" s="2105"/>
    </row>
    <row r="228" spans="1:7" x14ac:dyDescent="0.25">
      <c r="A228" s="2481" t="s">
        <v>336</v>
      </c>
      <c r="B228" s="2482"/>
      <c r="C228" s="2482"/>
      <c r="D228" s="2482"/>
      <c r="E228" s="2483"/>
      <c r="F228" s="2103"/>
      <c r="G228" s="2105"/>
    </row>
    <row r="229" spans="1:7" ht="51" x14ac:dyDescent="0.25">
      <c r="A229" s="2008" t="s">
        <v>14</v>
      </c>
      <c r="B229" s="2008" t="s">
        <v>15</v>
      </c>
      <c r="C229" s="2009" t="s">
        <v>16</v>
      </c>
      <c r="D229" s="2054" t="s">
        <v>17</v>
      </c>
      <c r="E229" s="2010" t="s">
        <v>18</v>
      </c>
      <c r="F229" s="2103"/>
      <c r="G229" s="2105"/>
    </row>
    <row r="230" spans="1:7" x14ac:dyDescent="0.25">
      <c r="A230" s="2178" t="s">
        <v>337</v>
      </c>
      <c r="B230" s="2195" t="s">
        <v>338</v>
      </c>
      <c r="C230" s="2158">
        <v>91</v>
      </c>
      <c r="D230" s="2019">
        <v>18750</v>
      </c>
      <c r="E230" s="2088">
        <v>1706250</v>
      </c>
      <c r="F230" s="2006"/>
      <c r="G230" s="1999"/>
    </row>
    <row r="231" spans="1:7" x14ac:dyDescent="0.25">
      <c r="A231" s="2180" t="s">
        <v>339</v>
      </c>
      <c r="B231" s="2176" t="s">
        <v>340</v>
      </c>
      <c r="C231" s="2159">
        <v>0</v>
      </c>
      <c r="D231" s="2021">
        <v>235010</v>
      </c>
      <c r="E231" s="2094">
        <v>0</v>
      </c>
      <c r="F231" s="2006"/>
      <c r="G231" s="1999"/>
    </row>
    <row r="232" spans="1:7" x14ac:dyDescent="0.25">
      <c r="A232" s="2186"/>
      <c r="B232" s="2185" t="s">
        <v>341</v>
      </c>
      <c r="C232" s="2023">
        <v>91</v>
      </c>
      <c r="D232" s="2092"/>
      <c r="E232" s="2093">
        <v>1706250</v>
      </c>
      <c r="F232" s="2006"/>
      <c r="G232" s="1999"/>
    </row>
    <row r="233" spans="1:7" x14ac:dyDescent="0.25">
      <c r="A233" s="2106"/>
      <c r="B233" s="2107"/>
      <c r="C233" s="2108"/>
      <c r="D233" s="2106"/>
      <c r="E233" s="2106"/>
      <c r="F233" s="2006"/>
      <c r="G233" s="1999"/>
    </row>
    <row r="234" spans="1:7" x14ac:dyDescent="0.25">
      <c r="A234" s="2106"/>
      <c r="B234" s="2107"/>
      <c r="C234" s="2108"/>
      <c r="D234" s="2106"/>
      <c r="E234" s="2106"/>
      <c r="F234" s="2006"/>
      <c r="G234" s="1999"/>
    </row>
    <row r="235" spans="1:7" x14ac:dyDescent="0.25">
      <c r="A235" s="2489" t="s">
        <v>342</v>
      </c>
      <c r="B235" s="2482"/>
      <c r="C235" s="2482"/>
      <c r="D235" s="2482"/>
      <c r="E235" s="2483"/>
      <c r="F235" s="2006"/>
      <c r="G235" s="1999"/>
    </row>
    <row r="236" spans="1:7" ht="51" x14ac:dyDescent="0.25">
      <c r="A236" s="2008" t="s">
        <v>14</v>
      </c>
      <c r="B236" s="2008" t="s">
        <v>15</v>
      </c>
      <c r="C236" s="2009" t="s">
        <v>16</v>
      </c>
      <c r="D236" s="2054" t="s">
        <v>17</v>
      </c>
      <c r="E236" s="2010" t="s">
        <v>18</v>
      </c>
      <c r="F236" s="2006"/>
      <c r="G236" s="1999"/>
    </row>
    <row r="237" spans="1:7" x14ac:dyDescent="0.25">
      <c r="A237" s="2085" t="s">
        <v>343</v>
      </c>
      <c r="B237" s="2031" t="s">
        <v>344</v>
      </c>
      <c r="C237" s="2109">
        <v>669</v>
      </c>
      <c r="D237" s="2110"/>
      <c r="E237" s="2111">
        <v>4545510</v>
      </c>
      <c r="F237" s="2006"/>
      <c r="G237" s="1999"/>
    </row>
    <row r="238" spans="1:7" x14ac:dyDescent="0.25">
      <c r="A238" s="2106"/>
      <c r="B238" s="2107"/>
      <c r="C238" s="2108"/>
      <c r="D238" s="2106"/>
      <c r="E238" s="2106"/>
      <c r="F238" s="2006"/>
      <c r="G238" s="1999"/>
    </row>
    <row r="239" spans="1:7" x14ac:dyDescent="0.25">
      <c r="A239" s="2489" t="s">
        <v>345</v>
      </c>
      <c r="B239" s="2490"/>
      <c r="C239" s="2490"/>
      <c r="D239" s="2490"/>
      <c r="E239" s="2491"/>
      <c r="F239" s="2006"/>
      <c r="G239" s="1999"/>
    </row>
    <row r="240" spans="1:7" ht="38.25" x14ac:dyDescent="0.25">
      <c r="A240" s="2008" t="s">
        <v>14</v>
      </c>
      <c r="B240" s="2009" t="s">
        <v>346</v>
      </c>
      <c r="C240" s="2053" t="s">
        <v>347</v>
      </c>
      <c r="D240" s="2054" t="s">
        <v>17</v>
      </c>
      <c r="E240" s="2010" t="s">
        <v>18</v>
      </c>
      <c r="F240" s="2006"/>
      <c r="G240" s="1999"/>
    </row>
    <row r="241" spans="1:6" x14ac:dyDescent="0.25">
      <c r="A241" s="2018" t="s">
        <v>348</v>
      </c>
      <c r="B241" s="2141" t="s">
        <v>349</v>
      </c>
      <c r="C241" s="2127">
        <v>0</v>
      </c>
      <c r="D241" s="2019">
        <v>240030</v>
      </c>
      <c r="E241" s="2088">
        <v>0</v>
      </c>
      <c r="F241" s="2006"/>
    </row>
    <row r="242" spans="1:6" x14ac:dyDescent="0.25">
      <c r="A242" s="2013" t="s">
        <v>350</v>
      </c>
      <c r="B242" s="2142" t="s">
        <v>351</v>
      </c>
      <c r="C242" s="2124">
        <v>0</v>
      </c>
      <c r="D242" s="2014">
        <v>34110</v>
      </c>
      <c r="E242" s="2089">
        <v>0</v>
      </c>
      <c r="F242" s="2006"/>
    </row>
    <row r="243" spans="1:6" x14ac:dyDescent="0.25">
      <c r="A243" s="2013" t="s">
        <v>352</v>
      </c>
      <c r="B243" s="2142" t="s">
        <v>353</v>
      </c>
      <c r="C243" s="2124">
        <v>0</v>
      </c>
      <c r="D243" s="2014">
        <v>128660</v>
      </c>
      <c r="E243" s="2089">
        <v>0</v>
      </c>
      <c r="F243" s="2006"/>
    </row>
    <row r="244" spans="1:6" x14ac:dyDescent="0.25">
      <c r="A244" s="2013" t="s">
        <v>354</v>
      </c>
      <c r="B244" s="2142" t="s">
        <v>355</v>
      </c>
      <c r="C244" s="2124">
        <v>0</v>
      </c>
      <c r="D244" s="2014">
        <v>128660</v>
      </c>
      <c r="E244" s="2089">
        <v>0</v>
      </c>
      <c r="F244" s="2006"/>
    </row>
    <row r="245" spans="1:6" x14ac:dyDescent="0.25">
      <c r="A245" s="2013" t="s">
        <v>356</v>
      </c>
      <c r="B245" s="2142" t="s">
        <v>357</v>
      </c>
      <c r="C245" s="2124">
        <v>0</v>
      </c>
      <c r="D245" s="2014">
        <v>234230</v>
      </c>
      <c r="E245" s="2089">
        <v>0</v>
      </c>
      <c r="F245" s="2006"/>
    </row>
    <row r="246" spans="1:6" x14ac:dyDescent="0.25">
      <c r="A246" s="2013" t="s">
        <v>358</v>
      </c>
      <c r="B246" s="2142" t="s">
        <v>359</v>
      </c>
      <c r="C246" s="2124">
        <v>0</v>
      </c>
      <c r="D246" s="2014">
        <v>359460</v>
      </c>
      <c r="E246" s="2089">
        <v>0</v>
      </c>
      <c r="F246" s="2006"/>
    </row>
    <row r="247" spans="1:6" x14ac:dyDescent="0.25">
      <c r="A247" s="2013" t="s">
        <v>360</v>
      </c>
      <c r="B247" s="2142" t="s">
        <v>361</v>
      </c>
      <c r="C247" s="2124">
        <v>0</v>
      </c>
      <c r="D247" s="2014">
        <v>613210</v>
      </c>
      <c r="E247" s="2089">
        <v>0</v>
      </c>
      <c r="F247" s="2006"/>
    </row>
    <row r="248" spans="1:6" x14ac:dyDescent="0.25">
      <c r="A248" s="2036" t="s">
        <v>362</v>
      </c>
      <c r="B248" s="2142" t="s">
        <v>363</v>
      </c>
      <c r="C248" s="2124">
        <v>0</v>
      </c>
      <c r="D248" s="2014">
        <v>127720</v>
      </c>
      <c r="E248" s="2089">
        <v>0</v>
      </c>
      <c r="F248" s="2006"/>
    </row>
    <row r="249" spans="1:6" x14ac:dyDescent="0.25">
      <c r="A249" s="2036" t="s">
        <v>364</v>
      </c>
      <c r="B249" s="2142" t="s">
        <v>365</v>
      </c>
      <c r="C249" s="2124">
        <v>0</v>
      </c>
      <c r="D249" s="2014">
        <v>344230</v>
      </c>
      <c r="E249" s="2089">
        <v>0</v>
      </c>
      <c r="F249" s="2006"/>
    </row>
    <row r="250" spans="1:6" x14ac:dyDescent="0.25">
      <c r="A250" s="2036" t="s">
        <v>366</v>
      </c>
      <c r="B250" s="2142" t="s">
        <v>367</v>
      </c>
      <c r="C250" s="2154">
        <v>0</v>
      </c>
      <c r="D250" s="2016">
        <v>144940</v>
      </c>
      <c r="E250" s="2112">
        <v>0</v>
      </c>
      <c r="F250" s="2006"/>
    </row>
    <row r="251" spans="1:6" x14ac:dyDescent="0.25">
      <c r="A251" s="2036" t="s">
        <v>368</v>
      </c>
      <c r="B251" s="2142" t="s">
        <v>369</v>
      </c>
      <c r="C251" s="2154">
        <v>0</v>
      </c>
      <c r="D251" s="2016">
        <v>125950</v>
      </c>
      <c r="E251" s="2112">
        <v>0</v>
      </c>
      <c r="F251" s="2006"/>
    </row>
    <row r="252" spans="1:6" x14ac:dyDescent="0.25">
      <c r="A252" s="2036" t="s">
        <v>370</v>
      </c>
      <c r="B252" s="2142" t="s">
        <v>371</v>
      </c>
      <c r="C252" s="2154">
        <v>0</v>
      </c>
      <c r="D252" s="2016">
        <v>191490</v>
      </c>
      <c r="E252" s="2112">
        <v>0</v>
      </c>
      <c r="F252" s="2006"/>
    </row>
    <row r="253" spans="1:6" x14ac:dyDescent="0.25">
      <c r="A253" s="2036" t="s">
        <v>372</v>
      </c>
      <c r="B253" s="2142" t="s">
        <v>373</v>
      </c>
      <c r="C253" s="2154">
        <v>0</v>
      </c>
      <c r="D253" s="2016">
        <v>50390</v>
      </c>
      <c r="E253" s="2112">
        <v>0</v>
      </c>
      <c r="F253" s="2006"/>
    </row>
    <row r="254" spans="1:6" x14ac:dyDescent="0.25">
      <c r="A254" s="2071" t="s">
        <v>374</v>
      </c>
      <c r="B254" s="2153" t="s">
        <v>375</v>
      </c>
      <c r="C254" s="2139">
        <v>0</v>
      </c>
      <c r="D254" s="2021">
        <v>37660</v>
      </c>
      <c r="E254" s="2094">
        <v>0</v>
      </c>
      <c r="F254" s="2006"/>
    </row>
    <row r="255" spans="1:6" x14ac:dyDescent="0.25">
      <c r="A255" s="2484" t="s">
        <v>376</v>
      </c>
      <c r="B255" s="2485"/>
      <c r="C255" s="2485"/>
      <c r="D255" s="2485"/>
      <c r="E255" s="2486"/>
      <c r="F255" s="2006"/>
    </row>
    <row r="256" spans="1:6" x14ac:dyDescent="0.25">
      <c r="A256" s="2178" t="s">
        <v>377</v>
      </c>
      <c r="B256" s="2192" t="s">
        <v>349</v>
      </c>
      <c r="C256" s="2127">
        <v>0</v>
      </c>
      <c r="D256" s="2019">
        <v>206500</v>
      </c>
      <c r="E256" s="2088">
        <v>0</v>
      </c>
      <c r="F256" s="2006"/>
    </row>
    <row r="257" spans="1:6" x14ac:dyDescent="0.25">
      <c r="A257" s="2179" t="s">
        <v>378</v>
      </c>
      <c r="B257" s="2193" t="s">
        <v>379</v>
      </c>
      <c r="C257" s="2124">
        <v>0</v>
      </c>
      <c r="D257" s="2014">
        <v>1228440</v>
      </c>
      <c r="E257" s="2089">
        <v>0</v>
      </c>
      <c r="F257" s="2006"/>
    </row>
    <row r="258" spans="1:6" x14ac:dyDescent="0.25">
      <c r="A258" s="2179" t="s">
        <v>380</v>
      </c>
      <c r="B258" s="2193" t="s">
        <v>381</v>
      </c>
      <c r="C258" s="2124">
        <v>0</v>
      </c>
      <c r="D258" s="2014">
        <v>185340</v>
      </c>
      <c r="E258" s="2089">
        <v>0</v>
      </c>
      <c r="F258" s="2006"/>
    </row>
    <row r="259" spans="1:6" x14ac:dyDescent="0.25">
      <c r="A259" s="2179" t="s">
        <v>382</v>
      </c>
      <c r="B259" s="2193" t="s">
        <v>383</v>
      </c>
      <c r="C259" s="2124">
        <v>0</v>
      </c>
      <c r="D259" s="2014">
        <v>163900</v>
      </c>
      <c r="E259" s="2089">
        <v>0</v>
      </c>
      <c r="F259" s="2006"/>
    </row>
    <row r="260" spans="1:6" x14ac:dyDescent="0.25">
      <c r="A260" s="2179" t="s">
        <v>384</v>
      </c>
      <c r="B260" s="2193" t="s">
        <v>385</v>
      </c>
      <c r="C260" s="2124">
        <v>0</v>
      </c>
      <c r="D260" s="2014">
        <v>332720</v>
      </c>
      <c r="E260" s="2089">
        <v>0</v>
      </c>
      <c r="F260" s="2006"/>
    </row>
    <row r="261" spans="1:6" x14ac:dyDescent="0.25">
      <c r="A261" s="2179" t="s">
        <v>386</v>
      </c>
      <c r="B261" s="2193" t="s">
        <v>387</v>
      </c>
      <c r="C261" s="2124">
        <v>0</v>
      </c>
      <c r="D261" s="2014">
        <v>1106400</v>
      </c>
      <c r="E261" s="2089">
        <v>0</v>
      </c>
      <c r="F261" s="2006"/>
    </row>
    <row r="262" spans="1:6" x14ac:dyDescent="0.25">
      <c r="A262" s="2179" t="s">
        <v>388</v>
      </c>
      <c r="B262" s="2193" t="s">
        <v>389</v>
      </c>
      <c r="C262" s="2124">
        <v>0</v>
      </c>
      <c r="D262" s="2014">
        <v>1137010</v>
      </c>
      <c r="E262" s="2089">
        <v>0</v>
      </c>
      <c r="F262" s="2006"/>
    </row>
    <row r="263" spans="1:6" x14ac:dyDescent="0.25">
      <c r="A263" s="2179" t="s">
        <v>390</v>
      </c>
      <c r="B263" s="2193" t="s">
        <v>391</v>
      </c>
      <c r="C263" s="2124">
        <v>0</v>
      </c>
      <c r="D263" s="2014">
        <v>900260</v>
      </c>
      <c r="E263" s="2089">
        <v>0</v>
      </c>
      <c r="F263" s="2006"/>
    </row>
    <row r="264" spans="1:6" x14ac:dyDescent="0.25">
      <c r="A264" s="2179" t="s">
        <v>392</v>
      </c>
      <c r="B264" s="2193" t="s">
        <v>393</v>
      </c>
      <c r="C264" s="2124">
        <v>0</v>
      </c>
      <c r="D264" s="2014">
        <v>948790</v>
      </c>
      <c r="E264" s="2089">
        <v>0</v>
      </c>
      <c r="F264" s="2006"/>
    </row>
    <row r="265" spans="1:6" x14ac:dyDescent="0.25">
      <c r="A265" s="2179" t="s">
        <v>394</v>
      </c>
      <c r="B265" s="2193" t="s">
        <v>395</v>
      </c>
      <c r="C265" s="2124">
        <v>0</v>
      </c>
      <c r="D265" s="2014">
        <v>374290</v>
      </c>
      <c r="E265" s="2089">
        <v>0</v>
      </c>
      <c r="F265" s="2006"/>
    </row>
    <row r="266" spans="1:6" x14ac:dyDescent="0.25">
      <c r="A266" s="2179" t="s">
        <v>396</v>
      </c>
      <c r="B266" s="2193" t="s">
        <v>397</v>
      </c>
      <c r="C266" s="2124">
        <v>0</v>
      </c>
      <c r="D266" s="2014">
        <v>89640</v>
      </c>
      <c r="E266" s="2089">
        <v>0</v>
      </c>
      <c r="F266" s="2006"/>
    </row>
    <row r="267" spans="1:6" x14ac:dyDescent="0.25">
      <c r="A267" s="2179" t="s">
        <v>398</v>
      </c>
      <c r="B267" s="2193" t="s">
        <v>399</v>
      </c>
      <c r="C267" s="2124">
        <v>0</v>
      </c>
      <c r="D267" s="2014">
        <v>267430</v>
      </c>
      <c r="E267" s="2089">
        <v>0</v>
      </c>
      <c r="F267" s="2006"/>
    </row>
    <row r="268" spans="1:6" x14ac:dyDescent="0.25">
      <c r="A268" s="2179" t="s">
        <v>400</v>
      </c>
      <c r="B268" s="2175" t="s">
        <v>401</v>
      </c>
      <c r="C268" s="2124">
        <v>0</v>
      </c>
      <c r="D268" s="2014">
        <v>75610</v>
      </c>
      <c r="E268" s="2089">
        <v>0</v>
      </c>
      <c r="F268" s="2006"/>
    </row>
    <row r="269" spans="1:6" x14ac:dyDescent="0.25">
      <c r="A269" s="2179" t="s">
        <v>402</v>
      </c>
      <c r="B269" s="2175" t="s">
        <v>403</v>
      </c>
      <c r="C269" s="2124">
        <v>0</v>
      </c>
      <c r="D269" s="2014">
        <v>1299270</v>
      </c>
      <c r="E269" s="2089">
        <v>0</v>
      </c>
      <c r="F269" s="2006"/>
    </row>
    <row r="270" spans="1:6" x14ac:dyDescent="0.25">
      <c r="A270" s="2179" t="s">
        <v>404</v>
      </c>
      <c r="B270" s="2175" t="s">
        <v>405</v>
      </c>
      <c r="C270" s="2124">
        <v>0</v>
      </c>
      <c r="D270" s="2014">
        <v>303800</v>
      </c>
      <c r="E270" s="2089">
        <v>0</v>
      </c>
      <c r="F270" s="2006"/>
    </row>
    <row r="271" spans="1:6" x14ac:dyDescent="0.25">
      <c r="A271" s="2179" t="s">
        <v>406</v>
      </c>
      <c r="B271" s="2175" t="s">
        <v>407</v>
      </c>
      <c r="C271" s="2124">
        <v>0</v>
      </c>
      <c r="D271" s="2014">
        <v>1017740</v>
      </c>
      <c r="E271" s="2089">
        <v>0</v>
      </c>
      <c r="F271" s="2006"/>
    </row>
    <row r="272" spans="1:6" x14ac:dyDescent="0.25">
      <c r="A272" s="2179" t="s">
        <v>408</v>
      </c>
      <c r="B272" s="2194" t="s">
        <v>409</v>
      </c>
      <c r="C272" s="2124">
        <v>0</v>
      </c>
      <c r="D272" s="2014">
        <v>623060</v>
      </c>
      <c r="E272" s="2089">
        <v>0</v>
      </c>
      <c r="F272" s="2006"/>
    </row>
    <row r="273" spans="1:10" x14ac:dyDescent="0.25">
      <c r="A273" s="2180" t="s">
        <v>410</v>
      </c>
      <c r="B273" s="2194" t="s">
        <v>411</v>
      </c>
      <c r="C273" s="2139">
        <v>0</v>
      </c>
      <c r="D273" s="2016">
        <v>508460</v>
      </c>
      <c r="E273" s="2112">
        <v>0</v>
      </c>
      <c r="F273" s="2006"/>
      <c r="G273" s="1999"/>
      <c r="H273" s="1999"/>
      <c r="I273" s="1999"/>
      <c r="J273" s="1999"/>
    </row>
    <row r="274" spans="1:10" x14ac:dyDescent="0.25">
      <c r="A274" s="2484" t="s">
        <v>412</v>
      </c>
      <c r="B274" s="2485"/>
      <c r="C274" s="2485"/>
      <c r="D274" s="2485"/>
      <c r="E274" s="2486"/>
      <c r="F274" s="2006"/>
      <c r="G274" s="1999"/>
      <c r="H274" s="1999"/>
      <c r="I274" s="1999"/>
      <c r="J274" s="1999"/>
    </row>
    <row r="275" spans="1:10" x14ac:dyDescent="0.25">
      <c r="A275" s="2178" t="s">
        <v>413</v>
      </c>
      <c r="B275" s="2187" t="s">
        <v>414</v>
      </c>
      <c r="C275" s="2156">
        <v>0</v>
      </c>
      <c r="D275" s="2011">
        <v>274090</v>
      </c>
      <c r="E275" s="2113">
        <v>0</v>
      </c>
      <c r="F275" s="2006"/>
      <c r="G275" s="1999"/>
      <c r="H275" s="1999"/>
      <c r="I275" s="1999"/>
      <c r="J275" s="1999"/>
    </row>
    <row r="276" spans="1:10" x14ac:dyDescent="0.25">
      <c r="A276" s="2179" t="s">
        <v>415</v>
      </c>
      <c r="B276" s="2175" t="s">
        <v>416</v>
      </c>
      <c r="C276" s="2124">
        <v>0</v>
      </c>
      <c r="D276" s="2014">
        <v>159800</v>
      </c>
      <c r="E276" s="2089">
        <v>0</v>
      </c>
      <c r="F276" s="2006"/>
      <c r="G276" s="1999"/>
      <c r="H276" s="1999"/>
      <c r="I276" s="1999"/>
      <c r="J276" s="1999"/>
    </row>
    <row r="277" spans="1:10" x14ac:dyDescent="0.25">
      <c r="A277" s="2179" t="s">
        <v>417</v>
      </c>
      <c r="B277" s="2175" t="s">
        <v>418</v>
      </c>
      <c r="C277" s="2124">
        <v>0</v>
      </c>
      <c r="D277" s="2014">
        <v>386120</v>
      </c>
      <c r="E277" s="2089">
        <v>0</v>
      </c>
      <c r="F277" s="2006"/>
      <c r="G277" s="1999"/>
      <c r="H277" s="1999"/>
      <c r="I277" s="1999"/>
      <c r="J277" s="1999"/>
    </row>
    <row r="278" spans="1:10" x14ac:dyDescent="0.25">
      <c r="A278" s="2179" t="s">
        <v>419</v>
      </c>
      <c r="B278" s="2175" t="s">
        <v>420</v>
      </c>
      <c r="C278" s="2124">
        <v>0</v>
      </c>
      <c r="D278" s="2014">
        <v>400140</v>
      </c>
      <c r="E278" s="2089">
        <v>0</v>
      </c>
      <c r="F278" s="2006"/>
      <c r="G278" s="1999"/>
      <c r="H278" s="1999"/>
      <c r="I278" s="1999"/>
      <c r="J278" s="1999"/>
    </row>
    <row r="279" spans="1:10" x14ac:dyDescent="0.25">
      <c r="A279" s="2180" t="s">
        <v>421</v>
      </c>
      <c r="B279" s="2188" t="s">
        <v>422</v>
      </c>
      <c r="C279" s="2139">
        <v>0</v>
      </c>
      <c r="D279" s="2021">
        <v>250030</v>
      </c>
      <c r="E279" s="2094">
        <v>0</v>
      </c>
      <c r="F279" s="2114"/>
      <c r="G279" s="1999"/>
      <c r="H279" s="1999"/>
      <c r="I279" s="1999"/>
      <c r="J279" s="1999"/>
    </row>
    <row r="280" spans="1:10" x14ac:dyDescent="0.25">
      <c r="A280" s="2191" t="s">
        <v>423</v>
      </c>
      <c r="B280" s="2189" t="s">
        <v>424</v>
      </c>
      <c r="C280" s="2157">
        <v>90</v>
      </c>
      <c r="D280" s="2115">
        <v>34000</v>
      </c>
      <c r="E280" s="2111">
        <v>3060000</v>
      </c>
      <c r="F280" s="2114"/>
      <c r="G280" s="1999"/>
      <c r="H280" s="1999"/>
      <c r="I280" s="1999"/>
      <c r="J280" s="1999"/>
    </row>
    <row r="281" spans="1:10" x14ac:dyDescent="0.25">
      <c r="A281" s="2186"/>
      <c r="B281" s="2190" t="s">
        <v>425</v>
      </c>
      <c r="C281" s="2023">
        <v>90</v>
      </c>
      <c r="D281" s="2092"/>
      <c r="E281" s="2093">
        <v>3060000</v>
      </c>
      <c r="F281" s="2114"/>
      <c r="G281" s="1999"/>
      <c r="H281" s="1999"/>
      <c r="I281" s="1999"/>
      <c r="J281" s="1999"/>
    </row>
    <row r="282" spans="1:10" x14ac:dyDescent="0.25">
      <c r="A282" s="2106"/>
      <c r="B282" s="2006"/>
      <c r="C282" s="2006"/>
      <c r="D282" s="2106"/>
      <c r="E282" s="2106"/>
      <c r="F282" s="2006"/>
      <c r="G282" s="1999"/>
      <c r="H282" s="1999"/>
      <c r="I282" s="1999"/>
      <c r="J282" s="1999"/>
    </row>
    <row r="283" spans="1:10" x14ac:dyDescent="0.25">
      <c r="A283" s="2106"/>
      <c r="B283" s="2108"/>
      <c r="C283" s="2108"/>
      <c r="D283" s="2106"/>
      <c r="E283" s="2106"/>
      <c r="F283" s="2116"/>
      <c r="G283" s="2117"/>
      <c r="H283" s="1999"/>
      <c r="I283" s="1999"/>
      <c r="J283" s="2118"/>
    </row>
    <row r="284" spans="1:10" x14ac:dyDescent="0.25">
      <c r="A284" s="2489" t="s">
        <v>426</v>
      </c>
      <c r="B284" s="2490"/>
      <c r="C284" s="2490"/>
      <c r="D284" s="2490"/>
      <c r="E284" s="2491"/>
      <c r="F284" s="2006"/>
      <c r="G284" s="1999"/>
      <c r="H284" s="1999"/>
      <c r="I284" s="1999"/>
      <c r="J284" s="1999"/>
    </row>
    <row r="285" spans="1:10" ht="38.25" x14ac:dyDescent="0.25">
      <c r="A285" s="2008" t="s">
        <v>14</v>
      </c>
      <c r="B285" s="2008" t="s">
        <v>426</v>
      </c>
      <c r="C285" s="2009" t="s">
        <v>347</v>
      </c>
      <c r="D285" s="2054" t="s">
        <v>17</v>
      </c>
      <c r="E285" s="2010" t="s">
        <v>18</v>
      </c>
      <c r="F285" s="2114"/>
      <c r="G285" s="1999"/>
      <c r="H285" s="1999"/>
      <c r="I285" s="1999"/>
      <c r="J285" s="1999"/>
    </row>
    <row r="286" spans="1:10" x14ac:dyDescent="0.25">
      <c r="A286" s="2178" t="s">
        <v>427</v>
      </c>
      <c r="B286" s="2182" t="s">
        <v>428</v>
      </c>
      <c r="C286" s="2127">
        <v>4</v>
      </c>
      <c r="D286" s="2019">
        <v>6690</v>
      </c>
      <c r="E286" s="2088">
        <v>26760</v>
      </c>
      <c r="F286" s="2006"/>
      <c r="G286" s="1999"/>
      <c r="H286" s="1999"/>
      <c r="I286" s="1999"/>
      <c r="J286" s="1999"/>
    </row>
    <row r="287" spans="1:10" x14ac:dyDescent="0.25">
      <c r="A287" s="2179" t="s">
        <v>429</v>
      </c>
      <c r="B287" s="2183" t="s">
        <v>430</v>
      </c>
      <c r="C287" s="2124">
        <v>0</v>
      </c>
      <c r="D287" s="2014">
        <v>3560</v>
      </c>
      <c r="E287" s="2089">
        <v>0</v>
      </c>
      <c r="F287" s="2006"/>
      <c r="G287" s="1999"/>
      <c r="H287" s="1999"/>
      <c r="I287" s="1999"/>
      <c r="J287" s="1999"/>
    </row>
    <row r="288" spans="1:10" x14ac:dyDescent="0.25">
      <c r="A288" s="2179" t="s">
        <v>431</v>
      </c>
      <c r="B288" s="2183" t="s">
        <v>432</v>
      </c>
      <c r="C288" s="2124">
        <v>1</v>
      </c>
      <c r="D288" s="2014">
        <v>13430</v>
      </c>
      <c r="E288" s="2089">
        <v>13430</v>
      </c>
      <c r="F288" s="2006"/>
      <c r="G288" s="1999"/>
      <c r="H288" s="1999"/>
      <c r="I288" s="1999"/>
      <c r="J288" s="1999"/>
    </row>
    <row r="289" spans="1:7" x14ac:dyDescent="0.25">
      <c r="A289" s="2179" t="s">
        <v>433</v>
      </c>
      <c r="B289" s="2183" t="s">
        <v>434</v>
      </c>
      <c r="C289" s="2124">
        <v>0</v>
      </c>
      <c r="D289" s="2014">
        <v>137660</v>
      </c>
      <c r="E289" s="2089">
        <v>0</v>
      </c>
      <c r="F289" s="2006"/>
      <c r="G289" s="1999"/>
    </row>
    <row r="290" spans="1:7" x14ac:dyDescent="0.25">
      <c r="A290" s="2180" t="s">
        <v>435</v>
      </c>
      <c r="B290" s="2184" t="s">
        <v>436</v>
      </c>
      <c r="C290" s="2139">
        <v>0</v>
      </c>
      <c r="D290" s="2021">
        <v>756090</v>
      </c>
      <c r="E290" s="2094">
        <v>0</v>
      </c>
      <c r="F290" s="2006"/>
      <c r="G290" s="1999"/>
    </row>
    <row r="291" spans="1:7" x14ac:dyDescent="0.25">
      <c r="A291" s="2186"/>
      <c r="B291" s="2185" t="s">
        <v>437</v>
      </c>
      <c r="C291" s="2060">
        <v>5</v>
      </c>
      <c r="D291" s="2032"/>
      <c r="E291" s="2061">
        <v>40190</v>
      </c>
      <c r="F291" s="2006"/>
      <c r="G291" s="1999"/>
    </row>
    <row r="292" spans="1:7" x14ac:dyDescent="0.25">
      <c r="A292" s="2106"/>
      <c r="B292" s="2108"/>
      <c r="C292" s="2106"/>
      <c r="D292" s="2106"/>
      <c r="E292" s="2106"/>
      <c r="F292" s="2006"/>
      <c r="G292" s="1999"/>
    </row>
    <row r="293" spans="1:7" x14ac:dyDescent="0.25">
      <c r="A293" s="2106"/>
      <c r="B293" s="2108"/>
      <c r="C293" s="2106"/>
      <c r="D293" s="2106"/>
      <c r="E293" s="2106"/>
      <c r="F293" s="2119"/>
      <c r="G293" s="2007"/>
    </row>
    <row r="294" spans="1:7" x14ac:dyDescent="0.25">
      <c r="A294" s="2484" t="s">
        <v>438</v>
      </c>
      <c r="B294" s="2485"/>
      <c r="C294" s="2485"/>
      <c r="D294" s="2485"/>
      <c r="E294" s="2486"/>
      <c r="F294" s="2120"/>
      <c r="G294" s="2007"/>
    </row>
    <row r="295" spans="1:7" ht="51" x14ac:dyDescent="0.25">
      <c r="A295" s="2008" t="s">
        <v>14</v>
      </c>
      <c r="B295" s="2151" t="s">
        <v>438</v>
      </c>
      <c r="C295" s="2152" t="s">
        <v>439</v>
      </c>
      <c r="D295" s="2054" t="s">
        <v>17</v>
      </c>
      <c r="E295" s="2010" t="s">
        <v>18</v>
      </c>
      <c r="F295" s="2120"/>
      <c r="G295" s="2007"/>
    </row>
    <row r="296" spans="1:7" x14ac:dyDescent="0.25">
      <c r="A296" s="2178" t="s">
        <v>440</v>
      </c>
      <c r="B296" s="2173" t="s">
        <v>441</v>
      </c>
      <c r="C296" s="2127">
        <v>173</v>
      </c>
      <c r="D296" s="2019">
        <v>17890</v>
      </c>
      <c r="E296" s="2088">
        <v>3094970</v>
      </c>
      <c r="F296" s="2006"/>
      <c r="G296" s="1999"/>
    </row>
    <row r="297" spans="1:7" x14ac:dyDescent="0.25">
      <c r="A297" s="2179" t="s">
        <v>442</v>
      </c>
      <c r="B297" s="2174" t="s">
        <v>443</v>
      </c>
      <c r="C297" s="2124">
        <v>169</v>
      </c>
      <c r="D297" s="2014">
        <v>56280</v>
      </c>
      <c r="E297" s="2089">
        <v>9511320</v>
      </c>
      <c r="F297" s="2006"/>
      <c r="G297" s="1999"/>
    </row>
    <row r="298" spans="1:7" x14ac:dyDescent="0.25">
      <c r="A298" s="2179" t="s">
        <v>444</v>
      </c>
      <c r="B298" s="2174" t="s">
        <v>445</v>
      </c>
      <c r="C298" s="2124">
        <v>0</v>
      </c>
      <c r="D298" s="2014">
        <v>69770</v>
      </c>
      <c r="E298" s="2089">
        <v>0</v>
      </c>
      <c r="F298" s="2006"/>
      <c r="G298" s="1999"/>
    </row>
    <row r="299" spans="1:7" x14ac:dyDescent="0.25">
      <c r="A299" s="2179" t="s">
        <v>446</v>
      </c>
      <c r="B299" s="2174" t="s">
        <v>447</v>
      </c>
      <c r="C299" s="2124">
        <v>130</v>
      </c>
      <c r="D299" s="2014">
        <v>2450</v>
      </c>
      <c r="E299" s="2089">
        <v>318500</v>
      </c>
      <c r="F299" s="2006"/>
      <c r="G299" s="1999"/>
    </row>
    <row r="300" spans="1:7" x14ac:dyDescent="0.25">
      <c r="A300" s="2179" t="s">
        <v>448</v>
      </c>
      <c r="B300" s="2174" t="s">
        <v>449</v>
      </c>
      <c r="C300" s="2124">
        <v>0</v>
      </c>
      <c r="D300" s="2014">
        <v>70</v>
      </c>
      <c r="E300" s="2089">
        <v>0</v>
      </c>
      <c r="F300" s="2006"/>
      <c r="G300" s="1999"/>
    </row>
    <row r="301" spans="1:7" x14ac:dyDescent="0.25">
      <c r="A301" s="2179" t="s">
        <v>450</v>
      </c>
      <c r="B301" s="2175" t="s">
        <v>451</v>
      </c>
      <c r="C301" s="2124">
        <v>0</v>
      </c>
      <c r="D301" s="2014">
        <v>148120</v>
      </c>
      <c r="E301" s="2089">
        <v>0</v>
      </c>
      <c r="F301" s="2006"/>
      <c r="G301" s="1999"/>
    </row>
    <row r="302" spans="1:7" x14ac:dyDescent="0.25">
      <c r="A302" s="2180" t="s">
        <v>452</v>
      </c>
      <c r="B302" s="2176" t="s">
        <v>453</v>
      </c>
      <c r="C302" s="2139">
        <v>0</v>
      </c>
      <c r="D302" s="2021">
        <v>10070</v>
      </c>
      <c r="E302" s="2094">
        <v>0</v>
      </c>
      <c r="F302" s="2006"/>
      <c r="G302" s="1999"/>
    </row>
    <row r="303" spans="1:7" x14ac:dyDescent="0.25">
      <c r="A303" s="2181"/>
      <c r="B303" s="2507" t="s">
        <v>454</v>
      </c>
      <c r="C303" s="2508"/>
      <c r="D303" s="2110"/>
      <c r="E303" s="2121">
        <v>12924790</v>
      </c>
      <c r="F303" s="2006"/>
      <c r="G303" s="1999"/>
    </row>
    <row r="304" spans="1:7" x14ac:dyDescent="0.25">
      <c r="A304" s="2006"/>
      <c r="B304" s="2006"/>
      <c r="C304" s="2006"/>
      <c r="D304" s="2006"/>
      <c r="E304" s="2006"/>
      <c r="F304" s="2103"/>
      <c r="G304" s="2105"/>
    </row>
    <row r="305" spans="1:7" x14ac:dyDescent="0.25">
      <c r="A305" s="2006"/>
      <c r="B305" s="2006"/>
      <c r="C305" s="2006"/>
      <c r="D305" s="2006"/>
      <c r="E305" s="2006"/>
      <c r="F305" s="2103"/>
      <c r="G305" s="2105"/>
    </row>
    <row r="306" spans="1:7" x14ac:dyDescent="0.25">
      <c r="A306" s="2499" t="s">
        <v>455</v>
      </c>
      <c r="B306" s="2500"/>
      <c r="C306" s="2500"/>
      <c r="D306" s="2500"/>
      <c r="E306" s="2501"/>
      <c r="F306" s="2103"/>
      <c r="G306" s="2105"/>
    </row>
    <row r="307" spans="1:7" x14ac:dyDescent="0.25">
      <c r="A307" s="2051"/>
      <c r="B307" s="2504" t="s">
        <v>456</v>
      </c>
      <c r="C307" s="2505"/>
      <c r="D307" s="2506"/>
      <c r="E307" s="2122">
        <v>22276740</v>
      </c>
      <c r="F307" s="2006"/>
      <c r="G307" s="1999"/>
    </row>
    <row r="308" spans="1:7" x14ac:dyDescent="0.25">
      <c r="A308" s="2006"/>
      <c r="B308" s="2006"/>
      <c r="C308" s="2006"/>
      <c r="D308" s="2006"/>
      <c r="E308" s="2006"/>
      <c r="F308" s="2103"/>
      <c r="G308" s="2105"/>
    </row>
    <row r="309" spans="1:7" x14ac:dyDescent="0.25">
      <c r="A309" s="2006"/>
      <c r="B309" s="2006"/>
      <c r="C309" s="2006"/>
      <c r="D309" s="2006"/>
      <c r="E309" s="2006"/>
      <c r="F309" s="2103"/>
      <c r="G309" s="2105"/>
    </row>
    <row r="310" spans="1:7" x14ac:dyDescent="0.25">
      <c r="A310" s="2499" t="s">
        <v>457</v>
      </c>
      <c r="B310" s="2500"/>
      <c r="C310" s="2500"/>
      <c r="D310" s="2500"/>
      <c r="E310" s="2501"/>
      <c r="F310" s="2103"/>
      <c r="G310" s="2105"/>
    </row>
    <row r="311" spans="1:7" ht="38.25" x14ac:dyDescent="0.25">
      <c r="A311" s="2484" t="s">
        <v>458</v>
      </c>
      <c r="B311" s="2485"/>
      <c r="C311" s="2485"/>
      <c r="D311" s="2486"/>
      <c r="E311" s="2008" t="s">
        <v>18</v>
      </c>
      <c r="F311" s="2103"/>
      <c r="G311" s="2105"/>
    </row>
    <row r="312" spans="1:7" x14ac:dyDescent="0.25">
      <c r="A312" s="2051"/>
      <c r="B312" s="2504" t="s">
        <v>459</v>
      </c>
      <c r="C312" s="2505"/>
      <c r="D312" s="2506"/>
      <c r="E312" s="2122">
        <v>585132020</v>
      </c>
      <c r="F312" s="2103"/>
      <c r="G312" s="2105"/>
    </row>
    <row r="313" spans="1:7" x14ac:dyDescent="0.25">
      <c r="A313" s="2006"/>
      <c r="B313" s="2006"/>
      <c r="C313" s="2006"/>
      <c r="D313" s="2006"/>
      <c r="E313" s="2006"/>
      <c r="F313" s="2003"/>
      <c r="G313" s="1999"/>
    </row>
    <row r="314" spans="1:7" x14ac:dyDescent="0.25">
      <c r="A314" s="2006"/>
      <c r="B314" s="2006"/>
      <c r="C314" s="2006"/>
      <c r="D314" s="2006"/>
      <c r="E314" s="2006"/>
      <c r="F314" s="2003"/>
      <c r="G314" s="1999"/>
    </row>
    <row r="315" spans="1:7" x14ac:dyDescent="0.25">
      <c r="A315" s="2499" t="s">
        <v>460</v>
      </c>
      <c r="B315" s="2500"/>
      <c r="C315" s="2501"/>
      <c r="D315" s="2006"/>
      <c r="E315" s="2006"/>
      <c r="F315" s="2003"/>
      <c r="G315" s="1999"/>
    </row>
    <row r="316" spans="1:7" x14ac:dyDescent="0.25">
      <c r="A316" s="2484" t="s">
        <v>461</v>
      </c>
      <c r="B316" s="2485"/>
      <c r="C316" s="2486"/>
      <c r="D316" s="2006"/>
      <c r="E316" s="2006"/>
      <c r="F316" s="2003"/>
      <c r="G316" s="1999"/>
    </row>
    <row r="317" spans="1:7" ht="38.25" x14ac:dyDescent="0.25">
      <c r="A317" s="2499" t="s">
        <v>462</v>
      </c>
      <c r="B317" s="2500"/>
      <c r="C317" s="2008" t="s">
        <v>463</v>
      </c>
      <c r="D317" s="2006"/>
      <c r="E317" s="2006"/>
      <c r="F317" s="2006"/>
      <c r="G317" s="1999"/>
    </row>
    <row r="318" spans="1:7" x14ac:dyDescent="0.25">
      <c r="A318" s="2123" t="s">
        <v>464</v>
      </c>
      <c r="B318" s="2141"/>
      <c r="C318" s="2147"/>
      <c r="D318" s="2006"/>
      <c r="E318" s="2006"/>
      <c r="F318" s="2006"/>
      <c r="G318" s="1999"/>
    </row>
    <row r="319" spans="1:7" x14ac:dyDescent="0.25">
      <c r="A319" s="2124" t="s">
        <v>465</v>
      </c>
      <c r="B319" s="2142"/>
      <c r="C319" s="2148"/>
      <c r="D319" s="2006"/>
      <c r="E319" s="2006"/>
      <c r="F319" s="2006"/>
      <c r="G319" s="1999"/>
    </row>
    <row r="320" spans="1:7" x14ac:dyDescent="0.25">
      <c r="A320" s="2124" t="s">
        <v>466</v>
      </c>
      <c r="B320" s="2142"/>
      <c r="C320" s="2148"/>
      <c r="D320" s="2006"/>
      <c r="E320" s="2006"/>
      <c r="F320" s="2006"/>
      <c r="G320" s="1999"/>
    </row>
    <row r="321" spans="1:6" x14ac:dyDescent="0.25">
      <c r="A321" s="2125" t="s">
        <v>467</v>
      </c>
      <c r="B321" s="2142"/>
      <c r="C321" s="2148"/>
      <c r="D321" s="2006"/>
      <c r="E321" s="2006"/>
      <c r="F321" s="2006"/>
    </row>
    <row r="322" spans="1:6" x14ac:dyDescent="0.25">
      <c r="A322" s="2126" t="s">
        <v>468</v>
      </c>
      <c r="B322" s="2143"/>
      <c r="C322" s="2149">
        <v>0</v>
      </c>
      <c r="D322" s="2006"/>
      <c r="E322" s="2006"/>
      <c r="F322" s="2006"/>
    </row>
    <row r="323" spans="1:6" x14ac:dyDescent="0.25">
      <c r="A323" s="2127" t="s">
        <v>469</v>
      </c>
      <c r="B323" s="2144"/>
      <c r="C323" s="2147">
        <v>4291642</v>
      </c>
      <c r="D323" s="2006"/>
      <c r="E323" s="2006"/>
      <c r="F323" s="2006"/>
    </row>
    <row r="324" spans="1:6" x14ac:dyDescent="0.25">
      <c r="A324" s="2128" t="s">
        <v>470</v>
      </c>
      <c r="B324" s="2145"/>
      <c r="C324" s="2148"/>
      <c r="D324" s="2006"/>
      <c r="E324" s="2006"/>
      <c r="F324" s="2006"/>
    </row>
    <row r="325" spans="1:6" x14ac:dyDescent="0.25">
      <c r="A325" s="2124" t="s">
        <v>471</v>
      </c>
      <c r="B325" s="2145"/>
      <c r="C325" s="2148"/>
      <c r="D325" s="2006"/>
      <c r="E325" s="2006"/>
      <c r="F325" s="2006"/>
    </row>
    <row r="326" spans="1:6" x14ac:dyDescent="0.25">
      <c r="A326" s="2124" t="s">
        <v>472</v>
      </c>
      <c r="B326" s="2145"/>
      <c r="C326" s="2148"/>
      <c r="D326" s="2006"/>
      <c r="E326" s="2006"/>
      <c r="F326" s="2006"/>
    </row>
    <row r="327" spans="1:6" x14ac:dyDescent="0.25">
      <c r="A327" s="2128" t="s">
        <v>473</v>
      </c>
      <c r="B327" s="2145"/>
      <c r="C327" s="2148"/>
      <c r="D327" s="2006"/>
      <c r="E327" s="2006"/>
      <c r="F327" s="2006"/>
    </row>
    <row r="328" spans="1:6" x14ac:dyDescent="0.25">
      <c r="A328" s="2128" t="s">
        <v>474</v>
      </c>
      <c r="B328" s="2145"/>
      <c r="C328" s="2148"/>
      <c r="D328" s="2006"/>
      <c r="E328" s="2006"/>
      <c r="F328" s="2006"/>
    </row>
    <row r="329" spans="1:6" x14ac:dyDescent="0.25">
      <c r="A329" s="2129" t="s">
        <v>475</v>
      </c>
      <c r="B329" s="2146"/>
      <c r="C329" s="2150">
        <v>55794536</v>
      </c>
      <c r="D329" s="2006"/>
      <c r="E329" s="2006"/>
      <c r="F329" s="2006"/>
    </row>
    <row r="330" spans="1:6" x14ac:dyDescent="0.25">
      <c r="A330" s="2023"/>
      <c r="B330" s="2140" t="s">
        <v>476</v>
      </c>
      <c r="C330" s="2098">
        <v>60086178</v>
      </c>
      <c r="D330" s="2006"/>
      <c r="E330" s="2006"/>
      <c r="F330" s="2006"/>
    </row>
    <row r="331" spans="1:6" x14ac:dyDescent="0.25">
      <c r="A331" s="2006"/>
      <c r="B331" s="2006"/>
      <c r="C331" s="2006"/>
      <c r="D331" s="2006"/>
      <c r="E331" s="2006"/>
      <c r="F331" s="2003"/>
    </row>
    <row r="332" spans="1:6" x14ac:dyDescent="0.25">
      <c r="A332" s="2006"/>
      <c r="B332" s="2006"/>
      <c r="C332" s="2006"/>
      <c r="D332" s="2006"/>
      <c r="E332" s="2006"/>
      <c r="F332" s="2003"/>
    </row>
    <row r="333" spans="1:6" x14ac:dyDescent="0.25">
      <c r="A333" s="2006"/>
      <c r="B333" s="2006"/>
      <c r="C333" s="2006"/>
      <c r="D333" s="2006"/>
      <c r="E333" s="2006"/>
      <c r="F333" s="2003"/>
    </row>
    <row r="334" spans="1:6" x14ac:dyDescent="0.25">
      <c r="A334" s="2106"/>
      <c r="B334" s="2106"/>
      <c r="C334" s="2106"/>
      <c r="D334" s="2106"/>
      <c r="E334" s="2106"/>
      <c r="F334" s="2119"/>
    </row>
    <row r="335" spans="1:6" x14ac:dyDescent="0.25">
      <c r="A335" s="2106"/>
      <c r="B335" s="2106"/>
      <c r="C335" s="2106"/>
      <c r="D335" s="2106"/>
      <c r="E335" s="2510" t="s">
        <v>490</v>
      </c>
      <c r="F335" s="2510"/>
    </row>
    <row r="336" spans="1:6" x14ac:dyDescent="0.25">
      <c r="A336" s="2106"/>
      <c r="B336" s="2106"/>
      <c r="C336" s="2106"/>
      <c r="D336" s="2108"/>
      <c r="E336" s="2509" t="s">
        <v>478</v>
      </c>
      <c r="F336" s="2509"/>
    </row>
    <row r="337" spans="1:6" x14ac:dyDescent="0.25">
      <c r="A337" s="2106"/>
      <c r="B337" s="2106"/>
      <c r="C337" s="2106"/>
      <c r="D337" s="2106"/>
      <c r="E337" s="2130"/>
      <c r="F337" s="2131"/>
    </row>
    <row r="338" spans="1:6" x14ac:dyDescent="0.25">
      <c r="A338" s="2106"/>
      <c r="B338" s="2106"/>
      <c r="C338" s="2106"/>
      <c r="D338" s="2106"/>
      <c r="E338" s="2131"/>
      <c r="F338" s="2131"/>
    </row>
    <row r="339" spans="1:6" x14ac:dyDescent="0.25">
      <c r="A339" s="2106"/>
      <c r="B339" s="2106"/>
      <c r="C339" s="2106"/>
      <c r="D339" s="2106"/>
      <c r="E339" s="2131"/>
      <c r="F339" s="2131"/>
    </row>
    <row r="340" spans="1:6" x14ac:dyDescent="0.25">
      <c r="A340" s="2106"/>
      <c r="B340" s="2106"/>
      <c r="C340" s="2106"/>
      <c r="D340" s="2106"/>
      <c r="E340" s="2131"/>
      <c r="F340" s="2131"/>
    </row>
    <row r="341" spans="1:6" x14ac:dyDescent="0.25">
      <c r="A341" s="2106"/>
      <c r="B341" s="2106"/>
      <c r="C341" s="2106"/>
      <c r="D341" s="2106"/>
      <c r="E341" s="2131"/>
      <c r="F341" s="2131"/>
    </row>
    <row r="342" spans="1:6" x14ac:dyDescent="0.25">
      <c r="A342" s="2106"/>
      <c r="B342" s="2106"/>
      <c r="C342" s="2106"/>
      <c r="D342" s="2106"/>
      <c r="E342" s="2131"/>
      <c r="F342" s="2131"/>
    </row>
    <row r="343" spans="1:6" x14ac:dyDescent="0.25">
      <c r="A343" s="2106"/>
      <c r="B343" s="2106"/>
      <c r="C343" s="2106"/>
      <c r="D343" s="2106"/>
      <c r="E343" s="2131"/>
      <c r="F343" s="2131"/>
    </row>
    <row r="344" spans="1:6" x14ac:dyDescent="0.25">
      <c r="A344" s="2106"/>
      <c r="B344" s="2106"/>
      <c r="C344" s="2106"/>
      <c r="D344" s="2106"/>
      <c r="E344" s="2510" t="s">
        <v>479</v>
      </c>
      <c r="F344" s="2510"/>
    </row>
    <row r="345" spans="1:6" x14ac:dyDescent="0.25">
      <c r="A345" s="2106"/>
      <c r="B345" s="2106"/>
      <c r="C345" s="2106"/>
      <c r="D345" s="2119"/>
      <c r="E345" s="2509" t="s">
        <v>480</v>
      </c>
      <c r="F345" s="2509"/>
    </row>
    <row r="346" spans="1:6" x14ac:dyDescent="0.25">
      <c r="A346" s="2106"/>
      <c r="B346" s="2106"/>
      <c r="C346" s="2106"/>
      <c r="D346" s="2132"/>
      <c r="E346" s="2106"/>
      <c r="F346" s="2119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A87:F87"/>
    <mergeCell ref="A88:A89"/>
    <mergeCell ref="B88:B89"/>
    <mergeCell ref="A112:E112"/>
    <mergeCell ref="A119:C119"/>
    <mergeCell ref="C88:F88"/>
    <mergeCell ref="A13:E13"/>
    <mergeCell ref="A38:E38"/>
    <mergeCell ref="A41:E41"/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7" workbookViewId="0">
      <selection activeCell="B343" sqref="B343"/>
    </sheetView>
  </sheetViews>
  <sheetFormatPr baseColWidth="10" defaultRowHeight="15" x14ac:dyDescent="0.25"/>
  <cols>
    <col min="1" max="1" width="54.28515625" style="2445" customWidth="1"/>
    <col min="2" max="2" width="73.42578125" style="2445" customWidth="1"/>
    <col min="3" max="3" width="16.42578125" style="2445" bestFit="1" customWidth="1"/>
    <col min="4" max="4" width="13.5703125" style="2445" bestFit="1" customWidth="1"/>
    <col min="5" max="5" width="17.7109375" style="2445" bestFit="1" customWidth="1"/>
    <col min="6" max="6" width="23.42578125" style="2445" customWidth="1"/>
    <col min="7" max="16384" width="11.42578125" style="2445"/>
  </cols>
  <sheetData>
    <row r="1" spans="1:7" x14ac:dyDescent="0.25">
      <c r="A1" s="2231" t="s">
        <v>0</v>
      </c>
      <c r="B1" s="2232"/>
      <c r="C1" s="2475" t="s">
        <v>1</v>
      </c>
      <c r="D1" s="2476"/>
      <c r="E1" s="2477"/>
      <c r="F1" s="2233"/>
      <c r="G1" s="2355"/>
    </row>
    <row r="2" spans="1:7" x14ac:dyDescent="0.25">
      <c r="A2" s="2231" t="s">
        <v>485</v>
      </c>
      <c r="B2" s="2232"/>
      <c r="C2" s="2478"/>
      <c r="D2" s="2479"/>
      <c r="E2" s="2480"/>
      <c r="F2" s="2234"/>
      <c r="G2" s="2235"/>
    </row>
    <row r="3" spans="1:7" x14ac:dyDescent="0.25">
      <c r="A3" s="2231" t="s">
        <v>491</v>
      </c>
      <c r="B3" s="2232"/>
      <c r="C3" s="2475" t="s">
        <v>4</v>
      </c>
      <c r="D3" s="2476"/>
      <c r="E3" s="2477"/>
      <c r="F3" s="2234"/>
      <c r="G3" s="2236"/>
    </row>
    <row r="4" spans="1:7" x14ac:dyDescent="0.25">
      <c r="A4" s="2231" t="s">
        <v>492</v>
      </c>
      <c r="B4" s="2232"/>
      <c r="C4" s="2478" t="s">
        <v>493</v>
      </c>
      <c r="D4" s="2479"/>
      <c r="E4" s="2480"/>
      <c r="F4" s="2234"/>
      <c r="G4" s="2236"/>
    </row>
    <row r="5" spans="1:7" x14ac:dyDescent="0.25">
      <c r="A5" s="2231" t="s">
        <v>7</v>
      </c>
      <c r="B5" s="2232"/>
      <c r="C5" s="2475" t="s">
        <v>8</v>
      </c>
      <c r="D5" s="2476"/>
      <c r="E5" s="2477"/>
      <c r="F5" s="2234"/>
      <c r="G5" s="2236"/>
    </row>
    <row r="6" spans="1:7" x14ac:dyDescent="0.25">
      <c r="A6" s="2237"/>
      <c r="B6" s="2237"/>
      <c r="C6" s="2478">
        <v>2013</v>
      </c>
      <c r="D6" s="2479"/>
      <c r="E6" s="2480"/>
      <c r="F6" s="2234"/>
      <c r="G6" s="2236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2234"/>
      <c r="G7" s="2236"/>
    </row>
    <row r="8" spans="1:7" ht="15.75" x14ac:dyDescent="0.25">
      <c r="A8" s="2237"/>
      <c r="B8" s="2444" t="s">
        <v>11</v>
      </c>
      <c r="C8" s="2478" t="s">
        <v>494</v>
      </c>
      <c r="D8" s="2479"/>
      <c r="E8" s="2480"/>
      <c r="F8" s="2234"/>
      <c r="G8" s="2236"/>
    </row>
    <row r="9" spans="1:7" x14ac:dyDescent="0.25">
      <c r="A9" s="2237"/>
      <c r="B9" s="2237"/>
      <c r="C9" s="2237"/>
      <c r="D9" s="2237"/>
      <c r="E9" s="2237"/>
      <c r="F9" s="2234"/>
      <c r="G9" s="2236"/>
    </row>
    <row r="10" spans="1:7" x14ac:dyDescent="0.25">
      <c r="A10" s="2237"/>
      <c r="B10" s="2237"/>
      <c r="C10" s="2237"/>
      <c r="D10" s="2237"/>
      <c r="E10" s="2237"/>
      <c r="F10" s="2234"/>
      <c r="G10" s="2238"/>
    </row>
    <row r="11" spans="1:7" x14ac:dyDescent="0.25">
      <c r="A11" s="2481" t="s">
        <v>13</v>
      </c>
      <c r="B11" s="2482"/>
      <c r="C11" s="2482"/>
      <c r="D11" s="2482"/>
      <c r="E11" s="2483"/>
      <c r="F11" s="2234"/>
      <c r="G11" s="2355"/>
    </row>
    <row r="12" spans="1:7" x14ac:dyDescent="0.25">
      <c r="A12" s="2446" t="s">
        <v>14</v>
      </c>
      <c r="B12" s="2446" t="s">
        <v>15</v>
      </c>
      <c r="C12" s="2447" t="s">
        <v>16</v>
      </c>
      <c r="D12" s="2448" t="s">
        <v>17</v>
      </c>
      <c r="E12" s="2449" t="s">
        <v>18</v>
      </c>
      <c r="F12" s="2237"/>
      <c r="G12" s="2355"/>
    </row>
    <row r="13" spans="1:7" x14ac:dyDescent="0.25">
      <c r="A13" s="2551" t="s">
        <v>19</v>
      </c>
      <c r="B13" s="2552"/>
      <c r="C13" s="2552"/>
      <c r="D13" s="2552"/>
      <c r="E13" s="2553"/>
      <c r="F13" s="2237"/>
      <c r="G13" s="2355"/>
    </row>
    <row r="14" spans="1:7" x14ac:dyDescent="0.25">
      <c r="A14" s="2398" t="s">
        <v>20</v>
      </c>
      <c r="B14" s="2407" t="s">
        <v>21</v>
      </c>
      <c r="C14" s="2348">
        <v>0</v>
      </c>
      <c r="D14" s="2239">
        <v>4050</v>
      </c>
      <c r="E14" s="2240">
        <v>0</v>
      </c>
      <c r="F14" s="2237"/>
      <c r="G14" s="2355"/>
    </row>
    <row r="15" spans="1:7" x14ac:dyDescent="0.25">
      <c r="A15" s="2399" t="s">
        <v>22</v>
      </c>
      <c r="B15" s="2395" t="s">
        <v>23</v>
      </c>
      <c r="C15" s="2348">
        <v>0</v>
      </c>
      <c r="D15" s="2242">
        <v>5090</v>
      </c>
      <c r="E15" s="2243">
        <v>0</v>
      </c>
      <c r="F15" s="2237"/>
      <c r="G15" s="2355"/>
    </row>
    <row r="16" spans="1:7" x14ac:dyDescent="0.25">
      <c r="A16" s="2399" t="s">
        <v>24</v>
      </c>
      <c r="B16" s="2395" t="s">
        <v>25</v>
      </c>
      <c r="C16" s="2348">
        <v>7617</v>
      </c>
      <c r="D16" s="2242">
        <v>10920</v>
      </c>
      <c r="E16" s="2243">
        <v>83177640</v>
      </c>
      <c r="F16" s="2237"/>
      <c r="G16" s="2355"/>
    </row>
    <row r="17" spans="1:6" x14ac:dyDescent="0.25">
      <c r="A17" s="2399" t="s">
        <v>26</v>
      </c>
      <c r="B17" s="2395" t="s">
        <v>27</v>
      </c>
      <c r="C17" s="2348">
        <v>0</v>
      </c>
      <c r="D17" s="2242">
        <v>6520</v>
      </c>
      <c r="E17" s="2243">
        <v>0</v>
      </c>
      <c r="F17" s="2237"/>
    </row>
    <row r="18" spans="1:6" x14ac:dyDescent="0.25">
      <c r="A18" s="2399" t="s">
        <v>28</v>
      </c>
      <c r="B18" s="2395" t="s">
        <v>29</v>
      </c>
      <c r="C18" s="2348">
        <v>0</v>
      </c>
      <c r="D18" s="2242">
        <v>7160</v>
      </c>
      <c r="E18" s="2243">
        <v>0</v>
      </c>
      <c r="F18" s="2237"/>
    </row>
    <row r="19" spans="1:6" x14ac:dyDescent="0.25">
      <c r="A19" s="2399" t="s">
        <v>30</v>
      </c>
      <c r="B19" s="2450" t="s">
        <v>31</v>
      </c>
      <c r="C19" s="2348">
        <v>0</v>
      </c>
      <c r="D19" s="2242">
        <v>5520</v>
      </c>
      <c r="E19" s="2243">
        <v>0</v>
      </c>
      <c r="F19" s="2237"/>
    </row>
    <row r="20" spans="1:6" x14ac:dyDescent="0.25">
      <c r="A20" s="2399" t="s">
        <v>32</v>
      </c>
      <c r="B20" s="2450" t="s">
        <v>33</v>
      </c>
      <c r="C20" s="2348">
        <v>0</v>
      </c>
      <c r="D20" s="2242">
        <v>6620</v>
      </c>
      <c r="E20" s="2243">
        <v>0</v>
      </c>
      <c r="F20" s="2237"/>
    </row>
    <row r="21" spans="1:6" x14ac:dyDescent="0.25">
      <c r="A21" s="2399" t="s">
        <v>34</v>
      </c>
      <c r="B21" s="2450" t="s">
        <v>35</v>
      </c>
      <c r="C21" s="2348">
        <v>0</v>
      </c>
      <c r="D21" s="2242">
        <v>8210</v>
      </c>
      <c r="E21" s="2243">
        <v>0</v>
      </c>
      <c r="F21" s="2237"/>
    </row>
    <row r="22" spans="1:6" x14ac:dyDescent="0.25">
      <c r="A22" s="2399" t="s">
        <v>36</v>
      </c>
      <c r="B22" s="2450" t="s">
        <v>37</v>
      </c>
      <c r="C22" s="2348">
        <v>1794</v>
      </c>
      <c r="D22" s="2242">
        <v>5520</v>
      </c>
      <c r="E22" s="2243">
        <v>9902880</v>
      </c>
      <c r="F22" s="2237"/>
    </row>
    <row r="23" spans="1:6" x14ac:dyDescent="0.25">
      <c r="A23" s="2399" t="s">
        <v>38</v>
      </c>
      <c r="B23" s="2450" t="s">
        <v>39</v>
      </c>
      <c r="C23" s="2348">
        <v>887</v>
      </c>
      <c r="D23" s="2242">
        <v>6620</v>
      </c>
      <c r="E23" s="2243">
        <v>5871940</v>
      </c>
      <c r="F23" s="2237"/>
    </row>
    <row r="24" spans="1:6" x14ac:dyDescent="0.25">
      <c r="A24" s="2399" t="s">
        <v>40</v>
      </c>
      <c r="B24" s="2450" t="s">
        <v>41</v>
      </c>
      <c r="C24" s="2348">
        <v>2030</v>
      </c>
      <c r="D24" s="2242">
        <v>8210</v>
      </c>
      <c r="E24" s="2243">
        <v>16666300</v>
      </c>
      <c r="F24" s="2237"/>
    </row>
    <row r="25" spans="1:6" x14ac:dyDescent="0.25">
      <c r="A25" s="2399" t="s">
        <v>42</v>
      </c>
      <c r="B25" s="2394" t="s">
        <v>43</v>
      </c>
      <c r="C25" s="2348">
        <v>248</v>
      </c>
      <c r="D25" s="2242">
        <v>6700</v>
      </c>
      <c r="E25" s="2243">
        <v>1661600</v>
      </c>
      <c r="F25" s="2237"/>
    </row>
    <row r="26" spans="1:6" x14ac:dyDescent="0.25">
      <c r="A26" s="2400" t="s">
        <v>44</v>
      </c>
      <c r="B26" s="2414" t="s">
        <v>45</v>
      </c>
      <c r="C26" s="2360">
        <v>0</v>
      </c>
      <c r="D26" s="2244">
        <v>27750</v>
      </c>
      <c r="E26" s="2245">
        <v>0</v>
      </c>
      <c r="F26" s="2237"/>
    </row>
    <row r="27" spans="1:6" x14ac:dyDescent="0.25">
      <c r="A27" s="2551" t="s">
        <v>46</v>
      </c>
      <c r="B27" s="2552"/>
      <c r="C27" s="2552"/>
      <c r="D27" s="2552"/>
      <c r="E27" s="2553"/>
      <c r="F27" s="2237"/>
    </row>
    <row r="28" spans="1:6" x14ac:dyDescent="0.25">
      <c r="A28" s="2398" t="s">
        <v>47</v>
      </c>
      <c r="B28" s="2407" t="s">
        <v>48</v>
      </c>
      <c r="C28" s="2351">
        <v>1631</v>
      </c>
      <c r="D28" s="2239">
        <v>1080</v>
      </c>
      <c r="E28" s="2240">
        <v>1761480</v>
      </c>
      <c r="F28" s="2237"/>
    </row>
    <row r="29" spans="1:6" x14ac:dyDescent="0.25">
      <c r="A29" s="2399" t="s">
        <v>49</v>
      </c>
      <c r="B29" s="2413" t="s">
        <v>50</v>
      </c>
      <c r="C29" s="2348">
        <v>0</v>
      </c>
      <c r="D29" s="2242">
        <v>1840</v>
      </c>
      <c r="E29" s="2243">
        <v>0</v>
      </c>
      <c r="F29" s="2237"/>
    </row>
    <row r="30" spans="1:6" x14ac:dyDescent="0.25">
      <c r="A30" s="2399" t="s">
        <v>51</v>
      </c>
      <c r="B30" s="2395" t="s">
        <v>52</v>
      </c>
      <c r="C30" s="2348">
        <v>0</v>
      </c>
      <c r="D30" s="2242">
        <v>590</v>
      </c>
      <c r="E30" s="2243">
        <v>0</v>
      </c>
      <c r="F30" s="2237"/>
    </row>
    <row r="31" spans="1:6" x14ac:dyDescent="0.25">
      <c r="A31" s="2399" t="s">
        <v>53</v>
      </c>
      <c r="B31" s="2395" t="s">
        <v>54</v>
      </c>
      <c r="C31" s="2348">
        <v>25</v>
      </c>
      <c r="D31" s="2242">
        <v>1460</v>
      </c>
      <c r="E31" s="2243">
        <v>36500</v>
      </c>
      <c r="F31" s="2237"/>
    </row>
    <row r="32" spans="1:6" x14ac:dyDescent="0.25">
      <c r="A32" s="2399" t="s">
        <v>55</v>
      </c>
      <c r="B32" s="2395" t="s">
        <v>56</v>
      </c>
      <c r="C32" s="2348">
        <v>866</v>
      </c>
      <c r="D32" s="2242">
        <v>1170</v>
      </c>
      <c r="E32" s="2243">
        <v>1013220</v>
      </c>
      <c r="F32" s="2237"/>
    </row>
    <row r="33" spans="1:6" x14ac:dyDescent="0.25">
      <c r="A33" s="2399" t="s">
        <v>57</v>
      </c>
      <c r="B33" s="2413" t="s">
        <v>58</v>
      </c>
      <c r="C33" s="2348">
        <v>0</v>
      </c>
      <c r="D33" s="2242">
        <v>1080</v>
      </c>
      <c r="E33" s="2243">
        <v>0</v>
      </c>
      <c r="F33" s="2237"/>
    </row>
    <row r="34" spans="1:6" x14ac:dyDescent="0.25">
      <c r="A34" s="2399" t="s">
        <v>59</v>
      </c>
      <c r="B34" s="2395" t="s">
        <v>60</v>
      </c>
      <c r="C34" s="2348">
        <v>310</v>
      </c>
      <c r="D34" s="2242">
        <v>2620</v>
      </c>
      <c r="E34" s="2243">
        <v>812200</v>
      </c>
      <c r="F34" s="2237"/>
    </row>
    <row r="35" spans="1:6" x14ac:dyDescent="0.25">
      <c r="A35" s="2399" t="s">
        <v>61</v>
      </c>
      <c r="B35" s="2413" t="s">
        <v>62</v>
      </c>
      <c r="C35" s="2348">
        <v>401</v>
      </c>
      <c r="D35" s="2242">
        <v>2620</v>
      </c>
      <c r="E35" s="2243">
        <v>1050620</v>
      </c>
      <c r="F35" s="2237"/>
    </row>
    <row r="36" spans="1:6" x14ac:dyDescent="0.25">
      <c r="A36" s="2399" t="s">
        <v>63</v>
      </c>
      <c r="B36" s="2413" t="s">
        <v>64</v>
      </c>
      <c r="C36" s="2348">
        <v>0</v>
      </c>
      <c r="D36" s="2242">
        <v>10450</v>
      </c>
      <c r="E36" s="2243">
        <v>0</v>
      </c>
      <c r="F36" s="2237"/>
    </row>
    <row r="37" spans="1:6" x14ac:dyDescent="0.25">
      <c r="A37" s="2400" t="s">
        <v>65</v>
      </c>
      <c r="B37" s="2443" t="s">
        <v>66</v>
      </c>
      <c r="C37" s="2360">
        <v>28</v>
      </c>
      <c r="D37" s="2244">
        <v>12230</v>
      </c>
      <c r="E37" s="2245">
        <v>342440</v>
      </c>
      <c r="F37" s="2237"/>
    </row>
    <row r="38" spans="1:6" x14ac:dyDescent="0.25">
      <c r="A38" s="2489" t="s">
        <v>67</v>
      </c>
      <c r="B38" s="2490"/>
      <c r="C38" s="2490"/>
      <c r="D38" s="2490"/>
      <c r="E38" s="2491"/>
      <c r="F38" s="2237"/>
    </row>
    <row r="39" spans="1:6" x14ac:dyDescent="0.25">
      <c r="A39" s="2398" t="s">
        <v>68</v>
      </c>
      <c r="B39" s="2393" t="s">
        <v>69</v>
      </c>
      <c r="C39" s="2351">
        <v>0</v>
      </c>
      <c r="D39" s="2247">
        <v>3450</v>
      </c>
      <c r="E39" s="2248">
        <v>0</v>
      </c>
      <c r="F39" s="2237"/>
    </row>
    <row r="40" spans="1:6" x14ac:dyDescent="0.25">
      <c r="A40" s="2400" t="s">
        <v>70</v>
      </c>
      <c r="B40" s="2408" t="s">
        <v>71</v>
      </c>
      <c r="C40" s="2360">
        <v>0</v>
      </c>
      <c r="D40" s="2249">
        <v>8909</v>
      </c>
      <c r="E40" s="2250">
        <v>0</v>
      </c>
      <c r="F40" s="2237"/>
    </row>
    <row r="41" spans="1:6" x14ac:dyDescent="0.25">
      <c r="A41" s="2489" t="s">
        <v>72</v>
      </c>
      <c r="B41" s="2490"/>
      <c r="C41" s="2490"/>
      <c r="D41" s="2490"/>
      <c r="E41" s="2491"/>
      <c r="F41" s="2237"/>
    </row>
    <row r="42" spans="1:6" x14ac:dyDescent="0.25">
      <c r="A42" s="2398" t="s">
        <v>73</v>
      </c>
      <c r="B42" s="2415" t="s">
        <v>74</v>
      </c>
      <c r="C42" s="2351">
        <v>0</v>
      </c>
      <c r="D42" s="2247">
        <v>3530</v>
      </c>
      <c r="E42" s="2248">
        <v>0</v>
      </c>
      <c r="F42" s="2237"/>
    </row>
    <row r="43" spans="1:6" x14ac:dyDescent="0.25">
      <c r="A43" s="2399" t="s">
        <v>75</v>
      </c>
      <c r="B43" s="2395" t="s">
        <v>76</v>
      </c>
      <c r="C43" s="2348">
        <v>699</v>
      </c>
      <c r="D43" s="2242">
        <v>1940</v>
      </c>
      <c r="E43" s="2243">
        <v>1356060</v>
      </c>
      <c r="F43" s="2237"/>
    </row>
    <row r="44" spans="1:6" x14ac:dyDescent="0.25">
      <c r="A44" s="2399" t="s">
        <v>77</v>
      </c>
      <c r="B44" s="2395" t="s">
        <v>78</v>
      </c>
      <c r="C44" s="2348">
        <v>0</v>
      </c>
      <c r="D44" s="2242">
        <v>1940</v>
      </c>
      <c r="E44" s="2243">
        <v>0</v>
      </c>
      <c r="F44" s="2237"/>
    </row>
    <row r="45" spans="1:6" x14ac:dyDescent="0.25">
      <c r="A45" s="2400" t="s">
        <v>79</v>
      </c>
      <c r="B45" s="2396" t="s">
        <v>80</v>
      </c>
      <c r="C45" s="2360">
        <v>345</v>
      </c>
      <c r="D45" s="2249">
        <v>590</v>
      </c>
      <c r="E45" s="2250">
        <v>203550</v>
      </c>
      <c r="F45" s="2237"/>
    </row>
    <row r="46" spans="1:6" x14ac:dyDescent="0.25">
      <c r="A46" s="2489" t="s">
        <v>81</v>
      </c>
      <c r="B46" s="2490"/>
      <c r="C46" s="2490"/>
      <c r="D46" s="2490"/>
      <c r="E46" s="2491"/>
      <c r="F46" s="2237"/>
    </row>
    <row r="47" spans="1:6" x14ac:dyDescent="0.25">
      <c r="A47" s="2398" t="s">
        <v>82</v>
      </c>
      <c r="B47" s="2415" t="s">
        <v>83</v>
      </c>
      <c r="C47" s="2351">
        <v>6</v>
      </c>
      <c r="D47" s="2247">
        <v>1680</v>
      </c>
      <c r="E47" s="2248">
        <v>10080</v>
      </c>
      <c r="F47" s="2237"/>
    </row>
    <row r="48" spans="1:6" x14ac:dyDescent="0.25">
      <c r="A48" s="2399" t="s">
        <v>84</v>
      </c>
      <c r="B48" s="2395" t="s">
        <v>85</v>
      </c>
      <c r="C48" s="2348">
        <v>16</v>
      </c>
      <c r="D48" s="2242">
        <v>1680</v>
      </c>
      <c r="E48" s="2243">
        <v>26880</v>
      </c>
      <c r="F48" s="2237"/>
    </row>
    <row r="49" spans="1:7" x14ac:dyDescent="0.25">
      <c r="A49" s="2400" t="s">
        <v>86</v>
      </c>
      <c r="B49" s="2396" t="s">
        <v>87</v>
      </c>
      <c r="C49" s="2360">
        <v>0</v>
      </c>
      <c r="D49" s="2249">
        <v>970</v>
      </c>
      <c r="E49" s="2250">
        <v>0</v>
      </c>
      <c r="F49" s="2237"/>
      <c r="G49" s="2355"/>
    </row>
    <row r="50" spans="1:7" x14ac:dyDescent="0.25">
      <c r="A50" s="2251"/>
      <c r="B50" s="2375" t="s">
        <v>88</v>
      </c>
      <c r="C50" s="2251">
        <v>16903</v>
      </c>
      <c r="D50" s="2252"/>
      <c r="E50" s="2253">
        <v>123893390</v>
      </c>
      <c r="F50" s="2237"/>
      <c r="G50" s="2355"/>
    </row>
    <row r="51" spans="1:7" x14ac:dyDescent="0.25">
      <c r="A51" s="2254"/>
      <c r="B51" s="2254"/>
      <c r="C51" s="2254"/>
      <c r="D51" s="2255"/>
      <c r="E51" s="2256"/>
      <c r="F51" s="2237"/>
      <c r="G51" s="2355"/>
    </row>
    <row r="52" spans="1:7" x14ac:dyDescent="0.25">
      <c r="A52" s="2237"/>
      <c r="B52" s="2237"/>
      <c r="C52" s="2237"/>
      <c r="D52" s="2237"/>
      <c r="E52" s="2237"/>
      <c r="F52" s="2257"/>
      <c r="G52" s="2258"/>
    </row>
    <row r="53" spans="1:7" x14ac:dyDescent="0.25">
      <c r="A53" s="2489" t="s">
        <v>89</v>
      </c>
      <c r="B53" s="2490"/>
      <c r="C53" s="2490"/>
      <c r="D53" s="2490"/>
      <c r="E53" s="2491"/>
      <c r="F53" s="2257"/>
      <c r="G53" s="2258"/>
    </row>
    <row r="54" spans="1:7" x14ac:dyDescent="0.25">
      <c r="A54" s="2446" t="s">
        <v>14</v>
      </c>
      <c r="B54" s="2446" t="s">
        <v>90</v>
      </c>
      <c r="C54" s="2447" t="s">
        <v>16</v>
      </c>
      <c r="D54" s="2451"/>
      <c r="E54" s="2449" t="s">
        <v>18</v>
      </c>
      <c r="F54" s="2237"/>
      <c r="G54" s="2355"/>
    </row>
    <row r="55" spans="1:7" x14ac:dyDescent="0.25">
      <c r="A55" s="2358" t="s">
        <v>91</v>
      </c>
      <c r="B55" s="2433" t="s">
        <v>92</v>
      </c>
      <c r="C55" s="2284">
        <v>61311</v>
      </c>
      <c r="D55" s="2260"/>
      <c r="E55" s="2261">
        <v>81261020</v>
      </c>
      <c r="F55" s="2237"/>
      <c r="G55" s="2355"/>
    </row>
    <row r="56" spans="1:7" x14ac:dyDescent="0.25">
      <c r="A56" s="2431" t="s">
        <v>93</v>
      </c>
      <c r="B56" s="2407" t="s">
        <v>94</v>
      </c>
      <c r="C56" s="2390">
        <v>22859</v>
      </c>
      <c r="D56" s="2262"/>
      <c r="E56" s="2263">
        <v>23291750</v>
      </c>
      <c r="F56" s="2237"/>
      <c r="G56" s="2355"/>
    </row>
    <row r="57" spans="1:7" x14ac:dyDescent="0.25">
      <c r="A57" s="2399" t="s">
        <v>95</v>
      </c>
      <c r="B57" s="2394" t="s">
        <v>96</v>
      </c>
      <c r="C57" s="2348">
        <v>27939</v>
      </c>
      <c r="D57" s="2265"/>
      <c r="E57" s="2266">
        <v>31931570</v>
      </c>
      <c r="F57" s="2237"/>
      <c r="G57" s="2355"/>
    </row>
    <row r="58" spans="1:7" x14ac:dyDescent="0.25">
      <c r="A58" s="2399" t="s">
        <v>97</v>
      </c>
      <c r="B58" s="2394" t="s">
        <v>98</v>
      </c>
      <c r="C58" s="2348">
        <v>1237</v>
      </c>
      <c r="D58" s="2265"/>
      <c r="E58" s="2266">
        <v>4166080</v>
      </c>
      <c r="F58" s="2237"/>
      <c r="G58" s="2355"/>
    </row>
    <row r="59" spans="1:7" x14ac:dyDescent="0.25">
      <c r="A59" s="2399" t="s">
        <v>99</v>
      </c>
      <c r="B59" s="2394" t="s">
        <v>100</v>
      </c>
      <c r="C59" s="2348">
        <v>0</v>
      </c>
      <c r="D59" s="2265"/>
      <c r="E59" s="2266">
        <v>0</v>
      </c>
      <c r="F59" s="2237"/>
      <c r="G59" s="2355"/>
    </row>
    <row r="60" spans="1:7" x14ac:dyDescent="0.25">
      <c r="A60" s="2426" t="s">
        <v>101</v>
      </c>
      <c r="B60" s="2414" t="s">
        <v>102</v>
      </c>
      <c r="C60" s="2374">
        <v>1369</v>
      </c>
      <c r="D60" s="2267"/>
      <c r="E60" s="2268">
        <v>6148070</v>
      </c>
      <c r="F60" s="2237"/>
      <c r="G60" s="2355"/>
    </row>
    <row r="61" spans="1:7" x14ac:dyDescent="0.25">
      <c r="A61" s="2398" t="s">
        <v>103</v>
      </c>
      <c r="B61" s="2434" t="s">
        <v>104</v>
      </c>
      <c r="C61" s="2376">
        <v>5215</v>
      </c>
      <c r="D61" s="2269"/>
      <c r="E61" s="2270">
        <v>12555440</v>
      </c>
      <c r="F61" s="2237"/>
      <c r="G61" s="2355"/>
    </row>
    <row r="62" spans="1:7" x14ac:dyDescent="0.25">
      <c r="A62" s="2437"/>
      <c r="B62" s="2415" t="s">
        <v>105</v>
      </c>
      <c r="C62" s="2351">
        <v>4536</v>
      </c>
      <c r="D62" s="2271"/>
      <c r="E62" s="2272">
        <v>9986710</v>
      </c>
      <c r="F62" s="2237"/>
      <c r="G62" s="2355"/>
    </row>
    <row r="63" spans="1:7" x14ac:dyDescent="0.25">
      <c r="A63" s="2437"/>
      <c r="B63" s="2394" t="s">
        <v>106</v>
      </c>
      <c r="C63" s="2348">
        <v>84</v>
      </c>
      <c r="D63" s="2265"/>
      <c r="E63" s="2266">
        <v>210410</v>
      </c>
      <c r="F63" s="2237"/>
      <c r="G63" s="2355"/>
    </row>
    <row r="64" spans="1:7" x14ac:dyDescent="0.25">
      <c r="A64" s="2438"/>
      <c r="B64" s="2396" t="s">
        <v>107</v>
      </c>
      <c r="C64" s="2360">
        <v>595</v>
      </c>
      <c r="D64" s="2273"/>
      <c r="E64" s="2274">
        <v>2358320</v>
      </c>
      <c r="F64" s="2237"/>
      <c r="G64" s="2355"/>
    </row>
    <row r="65" spans="1:7" x14ac:dyDescent="0.25">
      <c r="A65" s="2431" t="s">
        <v>108</v>
      </c>
      <c r="B65" s="2430" t="s">
        <v>109</v>
      </c>
      <c r="C65" s="2390">
        <v>0</v>
      </c>
      <c r="D65" s="2262"/>
      <c r="E65" s="2263">
        <v>0</v>
      </c>
      <c r="F65" s="2237"/>
      <c r="G65" s="2355"/>
    </row>
    <row r="66" spans="1:7" x14ac:dyDescent="0.25">
      <c r="A66" s="2399" t="s">
        <v>110</v>
      </c>
      <c r="B66" s="2394" t="s">
        <v>111</v>
      </c>
      <c r="C66" s="2348">
        <v>90</v>
      </c>
      <c r="D66" s="2265"/>
      <c r="E66" s="2266">
        <v>151120</v>
      </c>
      <c r="F66" s="2237"/>
      <c r="G66" s="2355"/>
    </row>
    <row r="67" spans="1:7" x14ac:dyDescent="0.25">
      <c r="A67" s="2426" t="s">
        <v>112</v>
      </c>
      <c r="B67" s="2414" t="s">
        <v>113</v>
      </c>
      <c r="C67" s="2374">
        <v>2602</v>
      </c>
      <c r="D67" s="2267"/>
      <c r="E67" s="2268">
        <v>3016990</v>
      </c>
      <c r="F67" s="2237"/>
      <c r="G67" s="2355"/>
    </row>
    <row r="68" spans="1:7" x14ac:dyDescent="0.25">
      <c r="A68" s="2439" t="s">
        <v>114</v>
      </c>
      <c r="B68" s="2429" t="s">
        <v>115</v>
      </c>
      <c r="C68" s="2391">
        <v>3498</v>
      </c>
      <c r="D68" s="2275"/>
      <c r="E68" s="2276">
        <v>53428530</v>
      </c>
      <c r="F68" s="2237"/>
      <c r="G68" s="2355"/>
    </row>
    <row r="69" spans="1:7" x14ac:dyDescent="0.25">
      <c r="A69" s="2399" t="s">
        <v>116</v>
      </c>
      <c r="B69" s="2394" t="s">
        <v>117</v>
      </c>
      <c r="C69" s="2348">
        <v>2171</v>
      </c>
      <c r="D69" s="2265"/>
      <c r="E69" s="2266">
        <v>16906730</v>
      </c>
      <c r="F69" s="2237"/>
      <c r="G69" s="2355"/>
    </row>
    <row r="70" spans="1:7" x14ac:dyDescent="0.25">
      <c r="A70" s="2399" t="s">
        <v>118</v>
      </c>
      <c r="B70" s="2394" t="s">
        <v>119</v>
      </c>
      <c r="C70" s="2348">
        <v>1</v>
      </c>
      <c r="D70" s="2265"/>
      <c r="E70" s="2266">
        <v>22610</v>
      </c>
      <c r="F70" s="2237"/>
      <c r="G70" s="2355"/>
    </row>
    <row r="71" spans="1:7" x14ac:dyDescent="0.25">
      <c r="A71" s="2399" t="s">
        <v>120</v>
      </c>
      <c r="B71" s="2394" t="s">
        <v>121</v>
      </c>
      <c r="C71" s="2348">
        <v>527</v>
      </c>
      <c r="D71" s="2265"/>
      <c r="E71" s="2266">
        <v>26587950</v>
      </c>
      <c r="F71" s="2237"/>
      <c r="G71" s="2355"/>
    </row>
    <row r="72" spans="1:7" x14ac:dyDescent="0.25">
      <c r="A72" s="2399" t="s">
        <v>122</v>
      </c>
      <c r="B72" s="2394" t="s">
        <v>123</v>
      </c>
      <c r="C72" s="2348">
        <v>618</v>
      </c>
      <c r="D72" s="2265"/>
      <c r="E72" s="2266">
        <v>9017100</v>
      </c>
      <c r="F72" s="2237"/>
      <c r="G72" s="2355"/>
    </row>
    <row r="73" spans="1:7" x14ac:dyDescent="0.25">
      <c r="A73" s="2440"/>
      <c r="B73" s="2394" t="s">
        <v>124</v>
      </c>
      <c r="C73" s="2348">
        <v>181</v>
      </c>
      <c r="D73" s="2265"/>
      <c r="E73" s="2266">
        <v>894140</v>
      </c>
      <c r="F73" s="2237"/>
      <c r="G73" s="2355"/>
    </row>
    <row r="74" spans="1:7" x14ac:dyDescent="0.25">
      <c r="A74" s="2441" t="s">
        <v>125</v>
      </c>
      <c r="B74" s="2435" t="s">
        <v>126</v>
      </c>
      <c r="C74" s="2381">
        <v>0</v>
      </c>
      <c r="D74" s="2356"/>
      <c r="E74" s="2357">
        <v>0</v>
      </c>
      <c r="F74" s="2237"/>
      <c r="G74" s="2355"/>
    </row>
    <row r="75" spans="1:7" x14ac:dyDescent="0.25">
      <c r="A75" s="2442" t="s">
        <v>127</v>
      </c>
      <c r="B75" s="2436" t="s">
        <v>128</v>
      </c>
      <c r="C75" s="2392">
        <v>0</v>
      </c>
      <c r="D75" s="2277"/>
      <c r="E75" s="2278">
        <v>0</v>
      </c>
      <c r="F75" s="2237"/>
      <c r="G75" s="2355"/>
    </row>
    <row r="76" spans="1:7" x14ac:dyDescent="0.25">
      <c r="A76" s="2401"/>
      <c r="B76" s="2397" t="s">
        <v>129</v>
      </c>
      <c r="C76" s="2284">
        <v>64809</v>
      </c>
      <c r="D76" s="2260"/>
      <c r="E76" s="2280">
        <v>134689550</v>
      </c>
      <c r="F76" s="2237"/>
      <c r="G76" s="2355"/>
    </row>
    <row r="77" spans="1:7" x14ac:dyDescent="0.25">
      <c r="A77" s="2237"/>
      <c r="B77" s="2237"/>
      <c r="C77" s="2237"/>
      <c r="D77" s="2237"/>
      <c r="E77" s="2237"/>
      <c r="F77" s="2257"/>
      <c r="G77" s="2258"/>
    </row>
    <row r="78" spans="1:7" x14ac:dyDescent="0.25">
      <c r="A78" s="2237"/>
      <c r="B78" s="2237"/>
      <c r="C78" s="2237"/>
      <c r="D78" s="2237"/>
      <c r="E78" s="2237"/>
      <c r="F78" s="2257"/>
      <c r="G78" s="2258"/>
    </row>
    <row r="79" spans="1:7" x14ac:dyDescent="0.25">
      <c r="A79" s="2481" t="s">
        <v>130</v>
      </c>
      <c r="B79" s="2482"/>
      <c r="C79" s="2482"/>
      <c r="D79" s="2482"/>
      <c r="E79" s="2483"/>
      <c r="F79" s="2257"/>
      <c r="G79" s="2258"/>
    </row>
    <row r="80" spans="1:7" x14ac:dyDescent="0.25">
      <c r="A80" s="2446" t="s">
        <v>14</v>
      </c>
      <c r="B80" s="2452" t="s">
        <v>15</v>
      </c>
      <c r="C80" s="2453" t="s">
        <v>16</v>
      </c>
      <c r="D80" s="2451"/>
      <c r="E80" s="2454" t="s">
        <v>18</v>
      </c>
      <c r="F80" s="2257"/>
      <c r="G80" s="2258"/>
    </row>
    <row r="81" spans="1:6" x14ac:dyDescent="0.25">
      <c r="A81" s="2432" t="s">
        <v>131</v>
      </c>
      <c r="B81" s="2407" t="s">
        <v>132</v>
      </c>
      <c r="C81" s="2351">
        <v>0</v>
      </c>
      <c r="D81" s="2262"/>
      <c r="E81" s="2281">
        <v>0</v>
      </c>
      <c r="F81" s="2237"/>
    </row>
    <row r="82" spans="1:6" x14ac:dyDescent="0.25">
      <c r="A82" s="2421">
        <v>2001</v>
      </c>
      <c r="B82" s="2394" t="s">
        <v>133</v>
      </c>
      <c r="C82" s="2348">
        <v>1262</v>
      </c>
      <c r="D82" s="2265"/>
      <c r="E82" s="2282">
        <v>9815200</v>
      </c>
      <c r="F82" s="2237"/>
    </row>
    <row r="83" spans="1:6" x14ac:dyDescent="0.25">
      <c r="A83" s="2426" t="s">
        <v>134</v>
      </c>
      <c r="B83" s="2414" t="s">
        <v>135</v>
      </c>
      <c r="C83" s="2374">
        <v>46</v>
      </c>
      <c r="D83" s="2267"/>
      <c r="E83" s="2283">
        <v>2891450</v>
      </c>
      <c r="F83" s="2237"/>
    </row>
    <row r="84" spans="1:6" x14ac:dyDescent="0.25">
      <c r="A84" s="2401"/>
      <c r="B84" s="2397" t="s">
        <v>136</v>
      </c>
      <c r="C84" s="2284">
        <v>1308</v>
      </c>
      <c r="D84" s="2260"/>
      <c r="E84" s="2285">
        <v>12706650</v>
      </c>
      <c r="F84" s="2237"/>
    </row>
    <row r="85" spans="1:6" x14ac:dyDescent="0.25">
      <c r="A85" s="2237"/>
      <c r="B85" s="2237"/>
      <c r="C85" s="2237"/>
      <c r="D85" s="2237"/>
      <c r="E85" s="2237"/>
      <c r="F85" s="2237"/>
    </row>
    <row r="86" spans="1:6" x14ac:dyDescent="0.25">
      <c r="A86" s="2237"/>
      <c r="B86" s="2237"/>
      <c r="C86" s="2237"/>
      <c r="D86" s="2237"/>
      <c r="E86" s="2237"/>
      <c r="F86" s="2234"/>
    </row>
    <row r="87" spans="1:6" x14ac:dyDescent="0.25">
      <c r="A87" s="2548" t="s">
        <v>137</v>
      </c>
      <c r="B87" s="2549"/>
      <c r="C87" s="2549"/>
      <c r="D87" s="2549"/>
      <c r="E87" s="2549"/>
      <c r="F87" s="2550"/>
    </row>
    <row r="88" spans="1:6" x14ac:dyDescent="0.25">
      <c r="A88" s="2558" t="s">
        <v>14</v>
      </c>
      <c r="B88" s="2558" t="s">
        <v>15</v>
      </c>
      <c r="C88" s="2551" t="s">
        <v>16</v>
      </c>
      <c r="D88" s="2552"/>
      <c r="E88" s="2552"/>
      <c r="F88" s="2553"/>
    </row>
    <row r="89" spans="1:6" x14ac:dyDescent="0.25">
      <c r="A89" s="2559"/>
      <c r="B89" s="2559"/>
      <c r="C89" s="2452" t="s">
        <v>138</v>
      </c>
      <c r="D89" s="2455" t="s">
        <v>139</v>
      </c>
      <c r="E89" s="2448" t="s">
        <v>140</v>
      </c>
      <c r="F89" s="2449" t="s">
        <v>18</v>
      </c>
    </row>
    <row r="90" spans="1:6" x14ac:dyDescent="0.25">
      <c r="A90" s="2398" t="s">
        <v>141</v>
      </c>
      <c r="B90" s="2393" t="s">
        <v>142</v>
      </c>
      <c r="C90" s="2384">
        <v>2</v>
      </c>
      <c r="D90" s="2286">
        <v>0</v>
      </c>
      <c r="E90" s="2287">
        <v>0</v>
      </c>
      <c r="F90" s="2288">
        <v>290140</v>
      </c>
    </row>
    <row r="91" spans="1:6" x14ac:dyDescent="0.25">
      <c r="A91" s="2399" t="s">
        <v>143</v>
      </c>
      <c r="B91" s="2394" t="s">
        <v>144</v>
      </c>
      <c r="C91" s="2385">
        <v>192</v>
      </c>
      <c r="D91" s="2289">
        <v>0</v>
      </c>
      <c r="E91" s="2290">
        <v>0</v>
      </c>
      <c r="F91" s="2291">
        <v>66437630</v>
      </c>
    </row>
    <row r="92" spans="1:6" x14ac:dyDescent="0.25">
      <c r="A92" s="2399" t="s">
        <v>145</v>
      </c>
      <c r="B92" s="2394" t="s">
        <v>146</v>
      </c>
      <c r="C92" s="2385">
        <v>29</v>
      </c>
      <c r="D92" s="2289">
        <v>0</v>
      </c>
      <c r="E92" s="2290">
        <v>0</v>
      </c>
      <c r="F92" s="2291">
        <v>2002910</v>
      </c>
    </row>
    <row r="93" spans="1:6" x14ac:dyDescent="0.25">
      <c r="A93" s="2399" t="s">
        <v>147</v>
      </c>
      <c r="B93" s="2394" t="s">
        <v>148</v>
      </c>
      <c r="C93" s="2385">
        <v>4</v>
      </c>
      <c r="D93" s="2289">
        <v>0</v>
      </c>
      <c r="E93" s="2290">
        <v>0</v>
      </c>
      <c r="F93" s="2291">
        <v>428250</v>
      </c>
    </row>
    <row r="94" spans="1:6" x14ac:dyDescent="0.25">
      <c r="A94" s="2399" t="s">
        <v>149</v>
      </c>
      <c r="B94" s="2394" t="s">
        <v>150</v>
      </c>
      <c r="C94" s="2385">
        <v>104</v>
      </c>
      <c r="D94" s="2289">
        <v>0</v>
      </c>
      <c r="E94" s="2290">
        <v>0</v>
      </c>
      <c r="F94" s="2291">
        <v>5406590</v>
      </c>
    </row>
    <row r="95" spans="1:6" x14ac:dyDescent="0.25">
      <c r="A95" s="2399" t="s">
        <v>151</v>
      </c>
      <c r="B95" s="2394" t="s">
        <v>152</v>
      </c>
      <c r="C95" s="2385">
        <v>126</v>
      </c>
      <c r="D95" s="2289">
        <v>1</v>
      </c>
      <c r="E95" s="2290">
        <v>0</v>
      </c>
      <c r="F95" s="2291">
        <v>3505660</v>
      </c>
    </row>
    <row r="96" spans="1:6" x14ac:dyDescent="0.25">
      <c r="A96" s="2399" t="s">
        <v>153</v>
      </c>
      <c r="B96" s="2394" t="s">
        <v>154</v>
      </c>
      <c r="C96" s="2385">
        <v>2</v>
      </c>
      <c r="D96" s="2289">
        <v>0</v>
      </c>
      <c r="E96" s="2290">
        <v>0</v>
      </c>
      <c r="F96" s="2291">
        <v>319630</v>
      </c>
    </row>
    <row r="97" spans="1:6" x14ac:dyDescent="0.25">
      <c r="A97" s="2399" t="s">
        <v>155</v>
      </c>
      <c r="B97" s="2394" t="s">
        <v>156</v>
      </c>
      <c r="C97" s="2385">
        <v>1</v>
      </c>
      <c r="D97" s="2289">
        <v>1</v>
      </c>
      <c r="E97" s="2290">
        <v>0</v>
      </c>
      <c r="F97" s="2291">
        <v>76620</v>
      </c>
    </row>
    <row r="98" spans="1:6" x14ac:dyDescent="0.25">
      <c r="A98" s="2399" t="s">
        <v>157</v>
      </c>
      <c r="B98" s="2394" t="s">
        <v>158</v>
      </c>
      <c r="C98" s="2385">
        <v>156</v>
      </c>
      <c r="D98" s="2289">
        <v>25</v>
      </c>
      <c r="E98" s="2290">
        <v>0</v>
      </c>
      <c r="F98" s="2291">
        <v>36624750</v>
      </c>
    </row>
    <row r="99" spans="1:6" x14ac:dyDescent="0.25">
      <c r="A99" s="2399" t="s">
        <v>159</v>
      </c>
      <c r="B99" s="2394" t="s">
        <v>160</v>
      </c>
      <c r="C99" s="2385">
        <v>11</v>
      </c>
      <c r="D99" s="2289">
        <v>0</v>
      </c>
      <c r="E99" s="2290">
        <v>0</v>
      </c>
      <c r="F99" s="2291">
        <v>415470</v>
      </c>
    </row>
    <row r="100" spans="1:6" x14ac:dyDescent="0.25">
      <c r="A100" s="2399" t="s">
        <v>161</v>
      </c>
      <c r="B100" s="2394" t="s">
        <v>162</v>
      </c>
      <c r="C100" s="2385">
        <v>19</v>
      </c>
      <c r="D100" s="2289">
        <v>5</v>
      </c>
      <c r="E100" s="2290">
        <v>0</v>
      </c>
      <c r="F100" s="2291">
        <v>4219395</v>
      </c>
    </row>
    <row r="101" spans="1:6" x14ac:dyDescent="0.25">
      <c r="A101" s="2399" t="s">
        <v>163</v>
      </c>
      <c r="B101" s="2394" t="s">
        <v>164</v>
      </c>
      <c r="C101" s="2385">
        <v>8</v>
      </c>
      <c r="D101" s="2289">
        <v>0</v>
      </c>
      <c r="E101" s="2290">
        <v>0</v>
      </c>
      <c r="F101" s="2291">
        <v>1887780</v>
      </c>
    </row>
    <row r="102" spans="1:6" x14ac:dyDescent="0.25">
      <c r="A102" s="2426" t="s">
        <v>165</v>
      </c>
      <c r="B102" s="2414" t="s">
        <v>166</v>
      </c>
      <c r="C102" s="2386">
        <v>31</v>
      </c>
      <c r="D102" s="2292">
        <v>1</v>
      </c>
      <c r="E102" s="2293">
        <v>0</v>
      </c>
      <c r="F102" s="2294">
        <v>5980570</v>
      </c>
    </row>
    <row r="103" spans="1:6" x14ac:dyDescent="0.25">
      <c r="A103" s="2398" t="s">
        <v>167</v>
      </c>
      <c r="B103" s="2393" t="s">
        <v>168</v>
      </c>
      <c r="C103" s="2384">
        <v>64</v>
      </c>
      <c r="D103" s="2286">
        <v>0</v>
      </c>
      <c r="E103" s="2287">
        <v>0</v>
      </c>
      <c r="F103" s="2288">
        <v>7095360</v>
      </c>
    </row>
    <row r="104" spans="1:6" x14ac:dyDescent="0.25">
      <c r="A104" s="2399"/>
      <c r="B104" s="2394" t="s">
        <v>169</v>
      </c>
      <c r="C104" s="2385">
        <v>0</v>
      </c>
      <c r="D104" s="2289">
        <v>0</v>
      </c>
      <c r="E104" s="2290">
        <v>0</v>
      </c>
      <c r="F104" s="2291">
        <v>0</v>
      </c>
    </row>
    <row r="105" spans="1:6" x14ac:dyDescent="0.25">
      <c r="A105" s="2399"/>
      <c r="B105" s="2394" t="s">
        <v>170</v>
      </c>
      <c r="C105" s="2385">
        <v>34</v>
      </c>
      <c r="D105" s="2289">
        <v>0</v>
      </c>
      <c r="E105" s="2290">
        <v>0</v>
      </c>
      <c r="F105" s="2291">
        <v>4256460</v>
      </c>
    </row>
    <row r="106" spans="1:6" x14ac:dyDescent="0.25">
      <c r="A106" s="2400"/>
      <c r="B106" s="2408" t="s">
        <v>171</v>
      </c>
      <c r="C106" s="2387">
        <v>30</v>
      </c>
      <c r="D106" s="2296">
        <v>0</v>
      </c>
      <c r="E106" s="2297">
        <v>0</v>
      </c>
      <c r="F106" s="2298">
        <v>2838900</v>
      </c>
    </row>
    <row r="107" spans="1:6" x14ac:dyDescent="0.25">
      <c r="A107" s="2431" t="s">
        <v>172</v>
      </c>
      <c r="B107" s="2430" t="s">
        <v>173</v>
      </c>
      <c r="C107" s="2388">
        <v>47</v>
      </c>
      <c r="D107" s="2299">
        <v>1</v>
      </c>
      <c r="E107" s="2300">
        <v>0</v>
      </c>
      <c r="F107" s="2301">
        <v>7917590</v>
      </c>
    </row>
    <row r="108" spans="1:6" x14ac:dyDescent="0.25">
      <c r="A108" s="2427">
        <v>2106</v>
      </c>
      <c r="B108" s="2408" t="s">
        <v>174</v>
      </c>
      <c r="C108" s="2387">
        <v>6</v>
      </c>
      <c r="D108" s="2296">
        <v>0</v>
      </c>
      <c r="E108" s="2297">
        <v>0</v>
      </c>
      <c r="F108" s="2298">
        <v>366340</v>
      </c>
    </row>
    <row r="109" spans="1:6" x14ac:dyDescent="0.25">
      <c r="A109" s="2406"/>
      <c r="B109" s="2405" t="s">
        <v>175</v>
      </c>
      <c r="C109" s="2389">
        <v>802</v>
      </c>
      <c r="D109" s="2303">
        <v>34</v>
      </c>
      <c r="E109" s="2304">
        <v>0</v>
      </c>
      <c r="F109" s="2305">
        <v>142974685</v>
      </c>
    </row>
    <row r="110" spans="1:6" x14ac:dyDescent="0.25">
      <c r="A110" s="2237"/>
      <c r="B110" s="2237"/>
      <c r="C110" s="2237"/>
      <c r="D110" s="2237"/>
      <c r="E110" s="2237"/>
      <c r="F110" s="2234"/>
    </row>
    <row r="111" spans="1:6" x14ac:dyDescent="0.25">
      <c r="A111" s="2237"/>
      <c r="B111" s="2237"/>
      <c r="C111" s="2237"/>
      <c r="D111" s="2237"/>
      <c r="E111" s="2237"/>
      <c r="F111" s="2234"/>
    </row>
    <row r="112" spans="1:6" x14ac:dyDescent="0.25">
      <c r="A112" s="2481" t="s">
        <v>176</v>
      </c>
      <c r="B112" s="2482"/>
      <c r="C112" s="2482"/>
      <c r="D112" s="2482"/>
      <c r="E112" s="2483"/>
      <c r="F112" s="2234"/>
    </row>
    <row r="113" spans="1:6" x14ac:dyDescent="0.25">
      <c r="A113" s="2446" t="s">
        <v>14</v>
      </c>
      <c r="B113" s="2446" t="s">
        <v>15</v>
      </c>
      <c r="C113" s="2447" t="s">
        <v>16</v>
      </c>
      <c r="D113" s="2448" t="s">
        <v>17</v>
      </c>
      <c r="E113" s="2449" t="s">
        <v>18</v>
      </c>
      <c r="F113" s="2234"/>
    </row>
    <row r="114" spans="1:6" x14ac:dyDescent="0.25">
      <c r="A114" s="2398" t="s">
        <v>177</v>
      </c>
      <c r="B114" s="2393" t="s">
        <v>178</v>
      </c>
      <c r="C114" s="2351">
        <v>83</v>
      </c>
      <c r="D114" s="2306">
        <v>125180</v>
      </c>
      <c r="E114" s="2307">
        <v>10389940</v>
      </c>
      <c r="F114" s="2237"/>
    </row>
    <row r="115" spans="1:6" x14ac:dyDescent="0.25">
      <c r="A115" s="2400" t="s">
        <v>179</v>
      </c>
      <c r="B115" s="2424" t="s">
        <v>180</v>
      </c>
      <c r="C115" s="2374">
        <v>7</v>
      </c>
      <c r="D115" s="2308">
        <v>131720</v>
      </c>
      <c r="E115" s="2283">
        <v>922040</v>
      </c>
      <c r="F115" s="2237"/>
    </row>
    <row r="116" spans="1:6" x14ac:dyDescent="0.25">
      <c r="A116" s="2284"/>
      <c r="B116" s="2359" t="s">
        <v>181</v>
      </c>
      <c r="C116" s="2284">
        <v>90</v>
      </c>
      <c r="D116" s="2260"/>
      <c r="E116" s="2285">
        <v>11311980</v>
      </c>
      <c r="F116" s="2237"/>
    </row>
    <row r="117" spans="1:6" x14ac:dyDescent="0.25">
      <c r="A117" s="2237"/>
      <c r="B117" s="2237"/>
      <c r="C117" s="2237"/>
      <c r="D117" s="2237"/>
      <c r="E117" s="2237"/>
      <c r="F117" s="2237"/>
    </row>
    <row r="118" spans="1:6" x14ac:dyDescent="0.25">
      <c r="A118" s="2237"/>
      <c r="B118" s="2237"/>
      <c r="C118" s="2237"/>
      <c r="D118" s="2237"/>
      <c r="E118" s="2237"/>
      <c r="F118" s="2234"/>
    </row>
    <row r="119" spans="1:6" x14ac:dyDescent="0.25">
      <c r="A119" s="2498" t="s">
        <v>182</v>
      </c>
      <c r="B119" s="2498"/>
      <c r="C119" s="2498"/>
      <c r="D119" s="2237"/>
      <c r="E119" s="2237"/>
      <c r="F119" s="2234"/>
    </row>
    <row r="120" spans="1:6" x14ac:dyDescent="0.25">
      <c r="A120" s="2446" t="s">
        <v>14</v>
      </c>
      <c r="B120" s="2446" t="s">
        <v>16</v>
      </c>
      <c r="C120" s="2446" t="s">
        <v>18</v>
      </c>
      <c r="D120" s="2237"/>
      <c r="E120" s="2237"/>
      <c r="F120" s="2237"/>
    </row>
    <row r="121" spans="1:6" x14ac:dyDescent="0.25">
      <c r="A121" s="2309" t="s">
        <v>183</v>
      </c>
      <c r="B121" s="2310" t="s">
        <v>184</v>
      </c>
      <c r="C121" s="2311">
        <v>10506970</v>
      </c>
      <c r="D121" s="2237"/>
      <c r="E121" s="2237"/>
      <c r="F121" s="2237"/>
    </row>
    <row r="122" spans="1:6" x14ac:dyDescent="0.25">
      <c r="A122" s="2237"/>
      <c r="B122" s="2237"/>
      <c r="C122" s="2237"/>
      <c r="D122" s="2237"/>
      <c r="E122" s="2234"/>
      <c r="F122" s="2237"/>
    </row>
    <row r="123" spans="1:6" x14ac:dyDescent="0.25">
      <c r="A123" s="2237"/>
      <c r="B123" s="2237"/>
      <c r="C123" s="2237"/>
      <c r="D123" s="2237"/>
      <c r="E123" s="2234"/>
      <c r="F123" s="2237"/>
    </row>
    <row r="124" spans="1:6" x14ac:dyDescent="0.25">
      <c r="A124" s="2481" t="s">
        <v>185</v>
      </c>
      <c r="B124" s="2482"/>
      <c r="C124" s="2482"/>
      <c r="D124" s="2482"/>
      <c r="E124" s="2483"/>
      <c r="F124" s="2234"/>
    </row>
    <row r="125" spans="1:6" x14ac:dyDescent="0.25">
      <c r="A125" s="2446" t="s">
        <v>14</v>
      </c>
      <c r="B125" s="2446" t="s">
        <v>15</v>
      </c>
      <c r="C125" s="2447" t="s">
        <v>16</v>
      </c>
      <c r="D125" s="2448" t="s">
        <v>17</v>
      </c>
      <c r="E125" s="2449" t="s">
        <v>18</v>
      </c>
      <c r="F125" s="2234"/>
    </row>
    <row r="126" spans="1:6" x14ac:dyDescent="0.25">
      <c r="A126" s="2398" t="s">
        <v>186</v>
      </c>
      <c r="B126" s="2415" t="s">
        <v>187</v>
      </c>
      <c r="C126" s="2351">
        <v>5149</v>
      </c>
      <c r="D126" s="2247">
        <v>32060</v>
      </c>
      <c r="E126" s="2312">
        <v>165076940</v>
      </c>
      <c r="F126" s="2237"/>
    </row>
    <row r="127" spans="1:6" x14ac:dyDescent="0.25">
      <c r="A127" s="2399" t="s">
        <v>188</v>
      </c>
      <c r="B127" s="2395" t="s">
        <v>189</v>
      </c>
      <c r="C127" s="2348">
        <v>0</v>
      </c>
      <c r="D127" s="2242">
        <v>29510</v>
      </c>
      <c r="E127" s="2313">
        <v>0</v>
      </c>
      <c r="F127" s="2237"/>
    </row>
    <row r="128" spans="1:6" x14ac:dyDescent="0.25">
      <c r="A128" s="2399" t="s">
        <v>190</v>
      </c>
      <c r="B128" s="2395" t="s">
        <v>191</v>
      </c>
      <c r="C128" s="2348">
        <v>0</v>
      </c>
      <c r="D128" s="2242">
        <v>24600</v>
      </c>
      <c r="E128" s="2313">
        <v>0</v>
      </c>
      <c r="F128" s="2237"/>
    </row>
    <row r="129" spans="1:6" x14ac:dyDescent="0.25">
      <c r="A129" s="2399" t="s">
        <v>192</v>
      </c>
      <c r="B129" s="2395" t="s">
        <v>193</v>
      </c>
      <c r="C129" s="2348">
        <v>145</v>
      </c>
      <c r="D129" s="2242">
        <v>133290</v>
      </c>
      <c r="E129" s="2313">
        <v>19327050</v>
      </c>
      <c r="F129" s="2237"/>
    </row>
    <row r="130" spans="1:6" x14ac:dyDescent="0.25">
      <c r="A130" s="2399" t="s">
        <v>194</v>
      </c>
      <c r="B130" s="2395" t="s">
        <v>195</v>
      </c>
      <c r="C130" s="2348">
        <v>231</v>
      </c>
      <c r="D130" s="2242">
        <v>64370</v>
      </c>
      <c r="E130" s="2313">
        <v>14869470</v>
      </c>
      <c r="F130" s="2237"/>
    </row>
    <row r="131" spans="1:6" x14ac:dyDescent="0.25">
      <c r="A131" s="2399" t="s">
        <v>196</v>
      </c>
      <c r="B131" s="2395" t="s">
        <v>197</v>
      </c>
      <c r="C131" s="2348">
        <v>110</v>
      </c>
      <c r="D131" s="2242">
        <v>57760</v>
      </c>
      <c r="E131" s="2313">
        <v>6353600</v>
      </c>
      <c r="F131" s="2237"/>
    </row>
    <row r="132" spans="1:6" x14ac:dyDescent="0.25">
      <c r="A132" s="2399" t="s">
        <v>198</v>
      </c>
      <c r="B132" s="2395" t="s">
        <v>199</v>
      </c>
      <c r="C132" s="2348">
        <v>0</v>
      </c>
      <c r="D132" s="2242">
        <v>16390</v>
      </c>
      <c r="E132" s="2313">
        <v>0</v>
      </c>
      <c r="F132" s="2237"/>
    </row>
    <row r="133" spans="1:6" x14ac:dyDescent="0.25">
      <c r="A133" s="2399" t="s">
        <v>200</v>
      </c>
      <c r="B133" s="2395" t="s">
        <v>201</v>
      </c>
      <c r="C133" s="2348">
        <v>0</v>
      </c>
      <c r="D133" s="2242">
        <v>25680</v>
      </c>
      <c r="E133" s="2313">
        <v>0</v>
      </c>
      <c r="F133" s="2237"/>
    </row>
    <row r="134" spans="1:6" x14ac:dyDescent="0.25">
      <c r="A134" s="2399" t="s">
        <v>202</v>
      </c>
      <c r="B134" s="2395" t="s">
        <v>203</v>
      </c>
      <c r="C134" s="2348">
        <v>0</v>
      </c>
      <c r="D134" s="2242">
        <v>25890</v>
      </c>
      <c r="E134" s="2313">
        <v>0</v>
      </c>
      <c r="F134" s="2237"/>
    </row>
    <row r="135" spans="1:6" x14ac:dyDescent="0.25">
      <c r="A135" s="2399" t="s">
        <v>204</v>
      </c>
      <c r="B135" s="2395" t="s">
        <v>205</v>
      </c>
      <c r="C135" s="2348">
        <v>0</v>
      </c>
      <c r="D135" s="2242">
        <v>26730</v>
      </c>
      <c r="E135" s="2313">
        <v>0</v>
      </c>
      <c r="F135" s="2237"/>
    </row>
    <row r="136" spans="1:6" x14ac:dyDescent="0.25">
      <c r="A136" s="2399" t="s">
        <v>206</v>
      </c>
      <c r="B136" s="2395" t="s">
        <v>207</v>
      </c>
      <c r="C136" s="2348">
        <v>0</v>
      </c>
      <c r="D136" s="2242">
        <v>32060</v>
      </c>
      <c r="E136" s="2313">
        <v>0</v>
      </c>
      <c r="F136" s="2237"/>
    </row>
    <row r="137" spans="1:6" x14ac:dyDescent="0.25">
      <c r="A137" s="2399" t="s">
        <v>208</v>
      </c>
      <c r="B137" s="2394" t="s">
        <v>209</v>
      </c>
      <c r="C137" s="2348">
        <v>35</v>
      </c>
      <c r="D137" s="2242">
        <v>6220</v>
      </c>
      <c r="E137" s="2313">
        <v>217700</v>
      </c>
      <c r="F137" s="2237"/>
    </row>
    <row r="138" spans="1:6" x14ac:dyDescent="0.25">
      <c r="A138" s="2399" t="s">
        <v>210</v>
      </c>
      <c r="B138" s="2394" t="s">
        <v>211</v>
      </c>
      <c r="C138" s="2348">
        <v>0</v>
      </c>
      <c r="D138" s="2242">
        <v>44930</v>
      </c>
      <c r="E138" s="2313">
        <v>0</v>
      </c>
      <c r="F138" s="2237"/>
    </row>
    <row r="139" spans="1:6" x14ac:dyDescent="0.25">
      <c r="A139" s="2400"/>
      <c r="B139" s="2428" t="s">
        <v>212</v>
      </c>
      <c r="C139" s="2383">
        <v>5670</v>
      </c>
      <c r="D139" s="2314"/>
      <c r="E139" s="2315">
        <v>205844760</v>
      </c>
      <c r="F139" s="2237"/>
    </row>
    <row r="140" spans="1:6" x14ac:dyDescent="0.25">
      <c r="A140" s="2398"/>
      <c r="B140" s="2429" t="s">
        <v>213</v>
      </c>
      <c r="C140" s="2351"/>
      <c r="D140" s="2247"/>
      <c r="E140" s="2312"/>
      <c r="F140" s="2237"/>
    </row>
    <row r="141" spans="1:6" x14ac:dyDescent="0.25">
      <c r="A141" s="2399" t="s">
        <v>214</v>
      </c>
      <c r="B141" s="2395" t="s">
        <v>215</v>
      </c>
      <c r="C141" s="2348">
        <v>0</v>
      </c>
      <c r="D141" s="2242">
        <v>10780</v>
      </c>
      <c r="E141" s="2313">
        <v>0</v>
      </c>
      <c r="F141" s="2237"/>
    </row>
    <row r="142" spans="1:6" x14ac:dyDescent="0.25">
      <c r="A142" s="2399" t="s">
        <v>216</v>
      </c>
      <c r="B142" s="2395" t="s">
        <v>217</v>
      </c>
      <c r="C142" s="2348">
        <v>0</v>
      </c>
      <c r="D142" s="2242">
        <v>10780</v>
      </c>
      <c r="E142" s="2313">
        <v>0</v>
      </c>
      <c r="F142" s="2237"/>
    </row>
    <row r="143" spans="1:6" x14ac:dyDescent="0.25">
      <c r="A143" s="2399" t="s">
        <v>218</v>
      </c>
      <c r="B143" s="2395" t="s">
        <v>219</v>
      </c>
      <c r="C143" s="2348">
        <v>9</v>
      </c>
      <c r="D143" s="2242">
        <v>4750</v>
      </c>
      <c r="E143" s="2313">
        <v>42750</v>
      </c>
      <c r="F143" s="2237"/>
    </row>
    <row r="144" spans="1:6" x14ac:dyDescent="0.25">
      <c r="A144" s="2399" t="s">
        <v>220</v>
      </c>
      <c r="B144" s="2395" t="s">
        <v>221</v>
      </c>
      <c r="C144" s="2348">
        <v>0</v>
      </c>
      <c r="D144" s="2242">
        <v>86670</v>
      </c>
      <c r="E144" s="2313">
        <v>0</v>
      </c>
      <c r="F144" s="2237"/>
    </row>
    <row r="145" spans="1:6" x14ac:dyDescent="0.25">
      <c r="A145" s="2399" t="s">
        <v>222</v>
      </c>
      <c r="B145" s="2395" t="s">
        <v>223</v>
      </c>
      <c r="C145" s="2348">
        <v>0</v>
      </c>
      <c r="D145" s="2242">
        <v>10230</v>
      </c>
      <c r="E145" s="2313">
        <v>0</v>
      </c>
      <c r="F145" s="2237"/>
    </row>
    <row r="146" spans="1:6" x14ac:dyDescent="0.25">
      <c r="A146" s="2399" t="s">
        <v>224</v>
      </c>
      <c r="B146" s="2395" t="s">
        <v>225</v>
      </c>
      <c r="C146" s="2348">
        <v>0</v>
      </c>
      <c r="D146" s="2242">
        <v>7880</v>
      </c>
      <c r="E146" s="2313">
        <v>0</v>
      </c>
      <c r="F146" s="2237"/>
    </row>
    <row r="147" spans="1:6" x14ac:dyDescent="0.25">
      <c r="A147" s="2400"/>
      <c r="B147" s="2428" t="s">
        <v>226</v>
      </c>
      <c r="C147" s="2383">
        <v>9</v>
      </c>
      <c r="D147" s="2314"/>
      <c r="E147" s="2315">
        <v>42750</v>
      </c>
      <c r="F147" s="2237"/>
    </row>
    <row r="148" spans="1:6" x14ac:dyDescent="0.25">
      <c r="A148" s="2406"/>
      <c r="B148" s="2405" t="s">
        <v>227</v>
      </c>
      <c r="C148" s="2251">
        <v>5679</v>
      </c>
      <c r="D148" s="2316"/>
      <c r="E148" s="2317">
        <v>205887510</v>
      </c>
      <c r="F148" s="2237"/>
    </row>
    <row r="149" spans="1:6" x14ac:dyDescent="0.25">
      <c r="A149" s="2237"/>
      <c r="B149" s="2237"/>
      <c r="C149" s="2237"/>
      <c r="D149" s="2237"/>
      <c r="E149" s="2237"/>
      <c r="F149" s="2237"/>
    </row>
    <row r="150" spans="1:6" x14ac:dyDescent="0.25">
      <c r="A150" s="2237"/>
      <c r="B150" s="2237"/>
      <c r="C150" s="2237"/>
      <c r="D150" s="2237"/>
      <c r="E150" s="2237"/>
      <c r="F150" s="2234"/>
    </row>
    <row r="151" spans="1:6" x14ac:dyDescent="0.25">
      <c r="A151" s="2548" t="s">
        <v>228</v>
      </c>
      <c r="B151" s="2549"/>
      <c r="C151" s="2549"/>
      <c r="D151" s="2549"/>
      <c r="E151" s="2550"/>
      <c r="F151" s="2234"/>
    </row>
    <row r="152" spans="1:6" x14ac:dyDescent="0.25">
      <c r="A152" s="2446" t="s">
        <v>14</v>
      </c>
      <c r="B152" s="2446" t="s">
        <v>15</v>
      </c>
      <c r="C152" s="2447" t="s">
        <v>16</v>
      </c>
      <c r="D152" s="2448" t="s">
        <v>17</v>
      </c>
      <c r="E152" s="2449" t="s">
        <v>18</v>
      </c>
      <c r="F152" s="2237"/>
    </row>
    <row r="153" spans="1:6" x14ac:dyDescent="0.25">
      <c r="A153" s="2398" t="s">
        <v>229</v>
      </c>
      <c r="B153" s="2415" t="s">
        <v>230</v>
      </c>
      <c r="C153" s="2351">
        <v>276</v>
      </c>
      <c r="D153" s="2247">
        <v>740</v>
      </c>
      <c r="E153" s="2312">
        <v>204240</v>
      </c>
      <c r="F153" s="2237"/>
    </row>
    <row r="154" spans="1:6" x14ac:dyDescent="0.25">
      <c r="A154" s="2400" t="s">
        <v>231</v>
      </c>
      <c r="B154" s="2396" t="s">
        <v>232</v>
      </c>
      <c r="C154" s="2360">
        <v>0</v>
      </c>
      <c r="D154" s="2249">
        <v>100</v>
      </c>
      <c r="E154" s="2318">
        <v>0</v>
      </c>
      <c r="F154" s="2237"/>
    </row>
    <row r="155" spans="1:6" x14ac:dyDescent="0.25">
      <c r="A155" s="2406"/>
      <c r="B155" s="2405" t="s">
        <v>233</v>
      </c>
      <c r="C155" s="2251">
        <v>276</v>
      </c>
      <c r="D155" s="2316"/>
      <c r="E155" s="2317">
        <v>204240</v>
      </c>
      <c r="F155" s="2237"/>
    </row>
    <row r="156" spans="1:6" x14ac:dyDescent="0.25">
      <c r="A156" s="2237"/>
      <c r="B156" s="2237"/>
      <c r="C156" s="2237"/>
      <c r="D156" s="2237"/>
      <c r="E156" s="2237"/>
      <c r="F156" s="2237"/>
    </row>
    <row r="157" spans="1:6" x14ac:dyDescent="0.25">
      <c r="A157" s="2237"/>
      <c r="B157" s="2237"/>
      <c r="C157" s="2237"/>
      <c r="D157" s="2237"/>
      <c r="E157" s="2237"/>
      <c r="F157" s="2237"/>
    </row>
    <row r="158" spans="1:6" x14ac:dyDescent="0.25">
      <c r="A158" s="2548" t="s">
        <v>234</v>
      </c>
      <c r="B158" s="2549"/>
      <c r="C158" s="2549"/>
      <c r="D158" s="2549"/>
      <c r="E158" s="2550"/>
      <c r="F158" s="2234"/>
    </row>
    <row r="159" spans="1:6" x14ac:dyDescent="0.25">
      <c r="A159" s="2446" t="s">
        <v>14</v>
      </c>
      <c r="B159" s="2446" t="s">
        <v>15</v>
      </c>
      <c r="C159" s="2447" t="s">
        <v>16</v>
      </c>
      <c r="D159" s="2448" t="s">
        <v>17</v>
      </c>
      <c r="E159" s="2449" t="s">
        <v>18</v>
      </c>
      <c r="F159" s="2237"/>
    </row>
    <row r="160" spans="1:6" x14ac:dyDescent="0.25">
      <c r="A160" s="2398" t="s">
        <v>235</v>
      </c>
      <c r="B160" s="2393" t="s">
        <v>236</v>
      </c>
      <c r="C160" s="2378">
        <v>0</v>
      </c>
      <c r="D160" s="2247">
        <v>40370</v>
      </c>
      <c r="E160" s="2312">
        <v>0</v>
      </c>
      <c r="F160" s="2237"/>
    </row>
    <row r="161" spans="1:6" x14ac:dyDescent="0.25">
      <c r="A161" s="2399" t="s">
        <v>237</v>
      </c>
      <c r="B161" s="2395" t="s">
        <v>238</v>
      </c>
      <c r="C161" s="2382">
        <v>0</v>
      </c>
      <c r="D161" s="2242">
        <v>25390</v>
      </c>
      <c r="E161" s="2313">
        <v>0</v>
      </c>
      <c r="F161" s="2237"/>
    </row>
    <row r="162" spans="1:6" x14ac:dyDescent="0.25">
      <c r="A162" s="2399" t="s">
        <v>239</v>
      </c>
      <c r="B162" s="2394" t="s">
        <v>240</v>
      </c>
      <c r="C162" s="2382">
        <v>0</v>
      </c>
      <c r="D162" s="2242">
        <v>26150</v>
      </c>
      <c r="E162" s="2313">
        <v>0</v>
      </c>
      <c r="F162" s="2237"/>
    </row>
    <row r="163" spans="1:6" x14ac:dyDescent="0.25">
      <c r="A163" s="2399" t="s">
        <v>241</v>
      </c>
      <c r="B163" s="2395" t="s">
        <v>242</v>
      </c>
      <c r="C163" s="2382">
        <v>0</v>
      </c>
      <c r="D163" s="2242">
        <v>784500</v>
      </c>
      <c r="E163" s="2313">
        <v>0</v>
      </c>
      <c r="F163" s="2237"/>
    </row>
    <row r="164" spans="1:6" x14ac:dyDescent="0.25">
      <c r="A164" s="2399" t="s">
        <v>243</v>
      </c>
      <c r="B164" s="2395" t="s">
        <v>244</v>
      </c>
      <c r="C164" s="2382">
        <v>0</v>
      </c>
      <c r="D164" s="2242">
        <v>356330</v>
      </c>
      <c r="E164" s="2313">
        <v>0</v>
      </c>
      <c r="F164" s="2237"/>
    </row>
    <row r="165" spans="1:6" x14ac:dyDescent="0.25">
      <c r="A165" s="2399" t="s">
        <v>245</v>
      </c>
      <c r="B165" s="2395" t="s">
        <v>246</v>
      </c>
      <c r="C165" s="2382">
        <v>0</v>
      </c>
      <c r="D165" s="2242">
        <v>544860</v>
      </c>
      <c r="E165" s="2313">
        <v>0</v>
      </c>
      <c r="F165" s="2237"/>
    </row>
    <row r="166" spans="1:6" x14ac:dyDescent="0.25">
      <c r="A166" s="2426" t="s">
        <v>247</v>
      </c>
      <c r="B166" s="2424" t="s">
        <v>248</v>
      </c>
      <c r="C166" s="2382">
        <v>0</v>
      </c>
      <c r="D166" s="2242">
        <v>49130</v>
      </c>
      <c r="E166" s="2313">
        <v>0</v>
      </c>
      <c r="F166" s="2237"/>
    </row>
    <row r="167" spans="1:6" x14ac:dyDescent="0.25">
      <c r="A167" s="2427">
        <v>1901029</v>
      </c>
      <c r="B167" s="2425" t="s">
        <v>249</v>
      </c>
      <c r="C167" s="2379">
        <v>0</v>
      </c>
      <c r="D167" s="2249">
        <v>638670</v>
      </c>
      <c r="E167" s="2318">
        <v>0</v>
      </c>
      <c r="F167" s="2237"/>
    </row>
    <row r="168" spans="1:6" x14ac:dyDescent="0.25">
      <c r="A168" s="2302"/>
      <c r="B168" s="2319" t="s">
        <v>250</v>
      </c>
      <c r="C168" s="2320">
        <v>0</v>
      </c>
      <c r="D168" s="2321"/>
      <c r="E168" s="2322">
        <v>0</v>
      </c>
      <c r="F168" s="2237"/>
    </row>
    <row r="169" spans="1:6" x14ac:dyDescent="0.25">
      <c r="A169" s="2237"/>
      <c r="B169" s="2237"/>
      <c r="C169" s="2237"/>
      <c r="D169" s="2237"/>
      <c r="E169" s="2237"/>
      <c r="F169" s="2237"/>
    </row>
    <row r="170" spans="1:6" x14ac:dyDescent="0.25">
      <c r="A170" s="2237"/>
      <c r="B170" s="2237"/>
      <c r="C170" s="2237"/>
      <c r="D170" s="2237"/>
      <c r="E170" s="2237"/>
      <c r="F170" s="2237"/>
    </row>
    <row r="171" spans="1:6" x14ac:dyDescent="0.25">
      <c r="A171" s="2481" t="s">
        <v>251</v>
      </c>
      <c r="B171" s="2482"/>
      <c r="C171" s="2482"/>
      <c r="D171" s="2482"/>
      <c r="E171" s="2483"/>
      <c r="F171" s="2234"/>
    </row>
    <row r="172" spans="1:6" x14ac:dyDescent="0.25">
      <c r="A172" s="2446" t="s">
        <v>14</v>
      </c>
      <c r="B172" s="2446" t="s">
        <v>15</v>
      </c>
      <c r="C172" s="2447" t="s">
        <v>16</v>
      </c>
      <c r="D172" s="2448" t="s">
        <v>17</v>
      </c>
      <c r="E172" s="2449" t="s">
        <v>18</v>
      </c>
      <c r="F172" s="2237"/>
    </row>
    <row r="173" spans="1:6" x14ac:dyDescent="0.25">
      <c r="A173" s="2422">
        <v>1101004</v>
      </c>
      <c r="B173" s="2412" t="s">
        <v>252</v>
      </c>
      <c r="C173" s="2351">
        <v>8</v>
      </c>
      <c r="D173" s="2247">
        <v>13840</v>
      </c>
      <c r="E173" s="2312">
        <v>110720</v>
      </c>
      <c r="F173" s="2237"/>
    </row>
    <row r="174" spans="1:6" x14ac:dyDescent="0.25">
      <c r="A174" s="2421">
        <v>1101006</v>
      </c>
      <c r="B174" s="2394" t="s">
        <v>253</v>
      </c>
      <c r="C174" s="2348">
        <v>0</v>
      </c>
      <c r="D174" s="2242">
        <v>11070</v>
      </c>
      <c r="E174" s="2313">
        <v>0</v>
      </c>
      <c r="F174" s="2237"/>
    </row>
    <row r="175" spans="1:6" x14ac:dyDescent="0.25">
      <c r="A175" s="2421" t="s">
        <v>254</v>
      </c>
      <c r="B175" s="2413" t="s">
        <v>255</v>
      </c>
      <c r="C175" s="2348">
        <v>654</v>
      </c>
      <c r="D175" s="2242">
        <v>4740</v>
      </c>
      <c r="E175" s="2313">
        <v>3099960</v>
      </c>
      <c r="F175" s="2237"/>
    </row>
    <row r="176" spans="1:6" x14ac:dyDescent="0.25">
      <c r="A176" s="2421" t="s">
        <v>256</v>
      </c>
      <c r="B176" s="2413" t="s">
        <v>257</v>
      </c>
      <c r="C176" s="2348">
        <v>14</v>
      </c>
      <c r="D176" s="2242">
        <v>13370</v>
      </c>
      <c r="E176" s="2313">
        <v>187180</v>
      </c>
      <c r="F176" s="2237"/>
    </row>
    <row r="177" spans="1:6" x14ac:dyDescent="0.25">
      <c r="A177" s="2421" t="s">
        <v>258</v>
      </c>
      <c r="B177" s="2413" t="s">
        <v>259</v>
      </c>
      <c r="C177" s="2348">
        <v>46</v>
      </c>
      <c r="D177" s="2242">
        <v>22670</v>
      </c>
      <c r="E177" s="2313">
        <v>1042820</v>
      </c>
      <c r="F177" s="2237"/>
    </row>
    <row r="178" spans="1:6" x14ac:dyDescent="0.25">
      <c r="A178" s="2421" t="s">
        <v>260</v>
      </c>
      <c r="B178" s="2413" t="s">
        <v>261</v>
      </c>
      <c r="C178" s="2348">
        <v>0</v>
      </c>
      <c r="D178" s="2242">
        <v>43280</v>
      </c>
      <c r="E178" s="2313">
        <v>0</v>
      </c>
      <c r="F178" s="2237"/>
    </row>
    <row r="179" spans="1:6" x14ac:dyDescent="0.25">
      <c r="A179" s="2421" t="s">
        <v>262</v>
      </c>
      <c r="B179" s="2413" t="s">
        <v>263</v>
      </c>
      <c r="C179" s="2348">
        <v>24</v>
      </c>
      <c r="D179" s="2242">
        <v>48240</v>
      </c>
      <c r="E179" s="2313">
        <v>1157760</v>
      </c>
      <c r="F179" s="2237"/>
    </row>
    <row r="180" spans="1:6" x14ac:dyDescent="0.25">
      <c r="A180" s="2421" t="s">
        <v>264</v>
      </c>
      <c r="B180" s="2413" t="s">
        <v>265</v>
      </c>
      <c r="C180" s="2348">
        <v>0</v>
      </c>
      <c r="D180" s="2242">
        <v>27060</v>
      </c>
      <c r="E180" s="2313">
        <v>0</v>
      </c>
      <c r="F180" s="2237"/>
    </row>
    <row r="181" spans="1:6" x14ac:dyDescent="0.25">
      <c r="A181" s="2421" t="s">
        <v>266</v>
      </c>
      <c r="B181" s="2395" t="s">
        <v>267</v>
      </c>
      <c r="C181" s="2348">
        <v>0</v>
      </c>
      <c r="D181" s="2242">
        <v>209350</v>
      </c>
      <c r="E181" s="2313">
        <v>0</v>
      </c>
      <c r="F181" s="2237"/>
    </row>
    <row r="182" spans="1:6" x14ac:dyDescent="0.25">
      <c r="A182" s="2421" t="s">
        <v>268</v>
      </c>
      <c r="B182" s="2413" t="s">
        <v>269</v>
      </c>
      <c r="C182" s="2348">
        <v>0</v>
      </c>
      <c r="D182" s="2242">
        <v>238000</v>
      </c>
      <c r="E182" s="2313">
        <v>0</v>
      </c>
      <c r="F182" s="2237"/>
    </row>
    <row r="183" spans="1:6" x14ac:dyDescent="0.25">
      <c r="A183" s="2421" t="s">
        <v>270</v>
      </c>
      <c r="B183" s="2413" t="s">
        <v>271</v>
      </c>
      <c r="C183" s="2348">
        <v>0</v>
      </c>
      <c r="D183" s="2242">
        <v>194080</v>
      </c>
      <c r="E183" s="2313">
        <v>0</v>
      </c>
      <c r="F183" s="2237"/>
    </row>
    <row r="184" spans="1:6" x14ac:dyDescent="0.25">
      <c r="A184" s="2421" t="s">
        <v>272</v>
      </c>
      <c r="B184" s="2395" t="s">
        <v>273</v>
      </c>
      <c r="C184" s="2348">
        <v>0</v>
      </c>
      <c r="D184" s="2242">
        <v>249290</v>
      </c>
      <c r="E184" s="2313">
        <v>0</v>
      </c>
      <c r="F184" s="2237"/>
    </row>
    <row r="185" spans="1:6" x14ac:dyDescent="0.25">
      <c r="A185" s="2421" t="s">
        <v>274</v>
      </c>
      <c r="B185" s="2395" t="s">
        <v>275</v>
      </c>
      <c r="C185" s="2348">
        <v>0</v>
      </c>
      <c r="D185" s="2242">
        <v>255080</v>
      </c>
      <c r="E185" s="2313">
        <v>0</v>
      </c>
      <c r="F185" s="2237"/>
    </row>
    <row r="186" spans="1:6" x14ac:dyDescent="0.25">
      <c r="A186" s="2421" t="s">
        <v>276</v>
      </c>
      <c r="B186" s="2395" t="s">
        <v>277</v>
      </c>
      <c r="C186" s="2348">
        <v>0</v>
      </c>
      <c r="D186" s="2242">
        <v>215710</v>
      </c>
      <c r="E186" s="2313">
        <v>0</v>
      </c>
      <c r="F186" s="2237"/>
    </row>
    <row r="187" spans="1:6" x14ac:dyDescent="0.25">
      <c r="A187" s="2421" t="s">
        <v>278</v>
      </c>
      <c r="B187" s="2395" t="s">
        <v>279</v>
      </c>
      <c r="C187" s="2348">
        <v>0</v>
      </c>
      <c r="D187" s="2242">
        <v>230250</v>
      </c>
      <c r="E187" s="2313">
        <v>0</v>
      </c>
      <c r="F187" s="2237"/>
    </row>
    <row r="188" spans="1:6" x14ac:dyDescent="0.25">
      <c r="A188" s="2421" t="s">
        <v>280</v>
      </c>
      <c r="B188" s="2395" t="s">
        <v>281</v>
      </c>
      <c r="C188" s="2348">
        <v>0</v>
      </c>
      <c r="D188" s="2242">
        <v>275320</v>
      </c>
      <c r="E188" s="2313">
        <v>0</v>
      </c>
      <c r="F188" s="2237"/>
    </row>
    <row r="189" spans="1:6" x14ac:dyDescent="0.25">
      <c r="A189" s="2421" t="s">
        <v>282</v>
      </c>
      <c r="B189" s="2413" t="s">
        <v>283</v>
      </c>
      <c r="C189" s="2348">
        <v>0</v>
      </c>
      <c r="D189" s="2242">
        <v>244150</v>
      </c>
      <c r="E189" s="2313">
        <v>0</v>
      </c>
      <c r="F189" s="2237"/>
    </row>
    <row r="190" spans="1:6" x14ac:dyDescent="0.25">
      <c r="A190" s="2421" t="s">
        <v>284</v>
      </c>
      <c r="B190" s="2395" t="s">
        <v>285</v>
      </c>
      <c r="C190" s="2348">
        <v>0</v>
      </c>
      <c r="D190" s="2242">
        <v>1786710</v>
      </c>
      <c r="E190" s="2313">
        <v>0</v>
      </c>
      <c r="F190" s="2237"/>
    </row>
    <row r="191" spans="1:6" x14ac:dyDescent="0.25">
      <c r="A191" s="2421" t="s">
        <v>286</v>
      </c>
      <c r="B191" s="2395" t="s">
        <v>287</v>
      </c>
      <c r="C191" s="2348">
        <v>0</v>
      </c>
      <c r="D191" s="2242">
        <v>1115980</v>
      </c>
      <c r="E191" s="2313">
        <v>0</v>
      </c>
      <c r="F191" s="2237"/>
    </row>
    <row r="192" spans="1:6" x14ac:dyDescent="0.25">
      <c r="A192" s="2399" t="s">
        <v>288</v>
      </c>
      <c r="B192" s="2395" t="s">
        <v>289</v>
      </c>
      <c r="C192" s="2348">
        <v>0</v>
      </c>
      <c r="D192" s="2242">
        <v>1080140</v>
      </c>
      <c r="E192" s="2313">
        <v>0</v>
      </c>
      <c r="F192" s="2237"/>
    </row>
    <row r="193" spans="1:6" x14ac:dyDescent="0.25">
      <c r="A193" s="2421" t="s">
        <v>290</v>
      </c>
      <c r="B193" s="2395" t="s">
        <v>291</v>
      </c>
      <c r="C193" s="2348">
        <v>0</v>
      </c>
      <c r="D193" s="2242">
        <v>1131580</v>
      </c>
      <c r="E193" s="2313">
        <v>0</v>
      </c>
      <c r="F193" s="2237"/>
    </row>
    <row r="194" spans="1:6" x14ac:dyDescent="0.25">
      <c r="A194" s="2399" t="s">
        <v>292</v>
      </c>
      <c r="B194" s="2395" t="s">
        <v>293</v>
      </c>
      <c r="C194" s="2348">
        <v>0</v>
      </c>
      <c r="D194" s="2242">
        <v>160130</v>
      </c>
      <c r="E194" s="2313">
        <v>0</v>
      </c>
      <c r="F194" s="2237"/>
    </row>
    <row r="195" spans="1:6" x14ac:dyDescent="0.25">
      <c r="A195" s="2399" t="s">
        <v>294</v>
      </c>
      <c r="B195" s="2395" t="s">
        <v>295</v>
      </c>
      <c r="C195" s="2348">
        <v>0</v>
      </c>
      <c r="D195" s="2242">
        <v>365410</v>
      </c>
      <c r="E195" s="2313">
        <v>0</v>
      </c>
      <c r="F195" s="2237"/>
    </row>
    <row r="196" spans="1:6" x14ac:dyDescent="0.25">
      <c r="A196" s="2421" t="s">
        <v>296</v>
      </c>
      <c r="B196" s="2395" t="s">
        <v>297</v>
      </c>
      <c r="C196" s="2348">
        <v>0</v>
      </c>
      <c r="D196" s="2242">
        <v>135470</v>
      </c>
      <c r="E196" s="2313">
        <v>0</v>
      </c>
      <c r="F196" s="2237"/>
    </row>
    <row r="197" spans="1:6" x14ac:dyDescent="0.25">
      <c r="A197" s="2421" t="s">
        <v>298</v>
      </c>
      <c r="B197" s="2395" t="s">
        <v>299</v>
      </c>
      <c r="C197" s="2348">
        <v>0</v>
      </c>
      <c r="D197" s="2242">
        <v>1097590</v>
      </c>
      <c r="E197" s="2313">
        <v>0</v>
      </c>
      <c r="F197" s="2237"/>
    </row>
    <row r="198" spans="1:6" x14ac:dyDescent="0.25">
      <c r="A198" s="2421" t="s">
        <v>300</v>
      </c>
      <c r="B198" s="2395" t="s">
        <v>301</v>
      </c>
      <c r="C198" s="2348">
        <v>0</v>
      </c>
      <c r="D198" s="2242">
        <v>1097590</v>
      </c>
      <c r="E198" s="2313">
        <v>0</v>
      </c>
      <c r="F198" s="2237"/>
    </row>
    <row r="199" spans="1:6" x14ac:dyDescent="0.25">
      <c r="A199" s="2421">
        <v>1801001</v>
      </c>
      <c r="B199" s="2394" t="s">
        <v>302</v>
      </c>
      <c r="C199" s="2348">
        <v>28</v>
      </c>
      <c r="D199" s="2242">
        <v>32740</v>
      </c>
      <c r="E199" s="2313">
        <v>916720</v>
      </c>
      <c r="F199" s="2237"/>
    </row>
    <row r="200" spans="1:6" x14ac:dyDescent="0.25">
      <c r="A200" s="2421">
        <v>1801003</v>
      </c>
      <c r="B200" s="2395" t="s">
        <v>303</v>
      </c>
      <c r="C200" s="2348">
        <v>0</v>
      </c>
      <c r="D200" s="2242">
        <v>39490</v>
      </c>
      <c r="E200" s="2313">
        <v>0</v>
      </c>
      <c r="F200" s="2237"/>
    </row>
    <row r="201" spans="1:6" x14ac:dyDescent="0.25">
      <c r="A201" s="2421">
        <v>1801006</v>
      </c>
      <c r="B201" s="2394" t="s">
        <v>304</v>
      </c>
      <c r="C201" s="2348">
        <v>2</v>
      </c>
      <c r="D201" s="2242">
        <v>42060</v>
      </c>
      <c r="E201" s="2313">
        <v>84120</v>
      </c>
      <c r="F201" s="2237"/>
    </row>
    <row r="202" spans="1:6" x14ac:dyDescent="0.25">
      <c r="A202" s="2421" t="s">
        <v>305</v>
      </c>
      <c r="B202" s="2394" t="s">
        <v>306</v>
      </c>
      <c r="C202" s="2348">
        <v>1</v>
      </c>
      <c r="D202" s="2242">
        <v>8850</v>
      </c>
      <c r="E202" s="2313">
        <v>8850</v>
      </c>
      <c r="F202" s="2237"/>
    </row>
    <row r="203" spans="1:6" x14ac:dyDescent="0.25">
      <c r="A203" s="2423" t="s">
        <v>307</v>
      </c>
      <c r="B203" s="2435" t="s">
        <v>308</v>
      </c>
      <c r="C203" s="2381">
        <v>0</v>
      </c>
      <c r="D203" s="2323">
        <v>375680</v>
      </c>
      <c r="E203" s="2324">
        <v>0</v>
      </c>
      <c r="F203" s="2237"/>
    </row>
    <row r="204" spans="1:6" x14ac:dyDescent="0.25">
      <c r="A204" s="2406"/>
      <c r="B204" s="2405" t="s">
        <v>309</v>
      </c>
      <c r="C204" s="2251">
        <v>777</v>
      </c>
      <c r="D204" s="2316"/>
      <c r="E204" s="2317">
        <v>6608130</v>
      </c>
      <c r="F204" s="2237"/>
    </row>
    <row r="205" spans="1:6" x14ac:dyDescent="0.25">
      <c r="A205" s="2237"/>
      <c r="B205" s="2237"/>
      <c r="C205" s="2237"/>
      <c r="D205" s="2237"/>
      <c r="E205" s="2237"/>
      <c r="F205" s="2237"/>
    </row>
    <row r="206" spans="1:6" x14ac:dyDescent="0.25">
      <c r="A206" s="2237"/>
      <c r="B206" s="2237"/>
      <c r="C206" s="2237"/>
      <c r="D206" s="2237"/>
      <c r="E206" s="2237"/>
      <c r="F206" s="2237"/>
    </row>
    <row r="207" spans="1:6" x14ac:dyDescent="0.25">
      <c r="A207" s="2481" t="s">
        <v>310</v>
      </c>
      <c r="B207" s="2482"/>
      <c r="C207" s="2482"/>
      <c r="D207" s="2482"/>
      <c r="E207" s="2483"/>
      <c r="F207" s="2234"/>
    </row>
    <row r="208" spans="1:6" x14ac:dyDescent="0.25">
      <c r="A208" s="2446" t="s">
        <v>14</v>
      </c>
      <c r="B208" s="2446" t="s">
        <v>15</v>
      </c>
      <c r="C208" s="2447" t="s">
        <v>16</v>
      </c>
      <c r="D208" s="2448" t="s">
        <v>17</v>
      </c>
      <c r="E208" s="2449" t="s">
        <v>18</v>
      </c>
      <c r="F208" s="2234"/>
    </row>
    <row r="209" spans="1:6" x14ac:dyDescent="0.25">
      <c r="A209" s="2398" t="s">
        <v>311</v>
      </c>
      <c r="B209" s="2415" t="s">
        <v>312</v>
      </c>
      <c r="C209" s="2351">
        <v>0</v>
      </c>
      <c r="D209" s="2247">
        <v>13700</v>
      </c>
      <c r="E209" s="2312">
        <v>0</v>
      </c>
      <c r="F209" s="2237"/>
    </row>
    <row r="210" spans="1:6" x14ac:dyDescent="0.25">
      <c r="A210" s="2399" t="s">
        <v>313</v>
      </c>
      <c r="B210" s="2395" t="s">
        <v>314</v>
      </c>
      <c r="C210" s="2348">
        <v>50</v>
      </c>
      <c r="D210" s="2242">
        <v>13700</v>
      </c>
      <c r="E210" s="2313">
        <v>685000</v>
      </c>
      <c r="F210" s="2237"/>
    </row>
    <row r="211" spans="1:6" x14ac:dyDescent="0.25">
      <c r="A211" s="2399" t="s">
        <v>315</v>
      </c>
      <c r="B211" s="2394" t="s">
        <v>316</v>
      </c>
      <c r="C211" s="2348">
        <v>0</v>
      </c>
      <c r="D211" s="2242">
        <v>1310</v>
      </c>
      <c r="E211" s="2313">
        <v>0</v>
      </c>
      <c r="F211" s="2237"/>
    </row>
    <row r="212" spans="1:6" x14ac:dyDescent="0.25">
      <c r="A212" s="2399" t="s">
        <v>317</v>
      </c>
      <c r="B212" s="2394" t="s">
        <v>318</v>
      </c>
      <c r="C212" s="2348">
        <v>526</v>
      </c>
      <c r="D212" s="2242">
        <v>640</v>
      </c>
      <c r="E212" s="2313">
        <v>336640</v>
      </c>
      <c r="F212" s="2237"/>
    </row>
    <row r="213" spans="1:6" x14ac:dyDescent="0.25">
      <c r="A213" s="2399" t="s">
        <v>319</v>
      </c>
      <c r="B213" s="2395" t="s">
        <v>320</v>
      </c>
      <c r="C213" s="2348">
        <v>379</v>
      </c>
      <c r="D213" s="2242">
        <v>1940</v>
      </c>
      <c r="E213" s="2313">
        <v>735260</v>
      </c>
      <c r="F213" s="2237"/>
    </row>
    <row r="214" spans="1:6" x14ac:dyDescent="0.25">
      <c r="A214" s="2399" t="s">
        <v>321</v>
      </c>
      <c r="B214" s="2395" t="s">
        <v>322</v>
      </c>
      <c r="C214" s="2348">
        <v>45</v>
      </c>
      <c r="D214" s="2242">
        <v>14590</v>
      </c>
      <c r="E214" s="2313">
        <v>656550</v>
      </c>
      <c r="F214" s="2237"/>
    </row>
    <row r="215" spans="1:6" x14ac:dyDescent="0.25">
      <c r="A215" s="2399" t="s">
        <v>323</v>
      </c>
      <c r="B215" s="2394" t="s">
        <v>324</v>
      </c>
      <c r="C215" s="2348">
        <v>87</v>
      </c>
      <c r="D215" s="2242">
        <v>33500</v>
      </c>
      <c r="E215" s="2313">
        <v>2914500</v>
      </c>
      <c r="F215" s="2237"/>
    </row>
    <row r="216" spans="1:6" x14ac:dyDescent="0.25">
      <c r="A216" s="2421" t="s">
        <v>325</v>
      </c>
      <c r="B216" s="2394" t="s">
        <v>326</v>
      </c>
      <c r="C216" s="2348">
        <v>0</v>
      </c>
      <c r="D216" s="2325"/>
      <c r="E216" s="2313">
        <v>0</v>
      </c>
      <c r="F216" s="2237"/>
    </row>
    <row r="217" spans="1:6" x14ac:dyDescent="0.25">
      <c r="A217" s="2400" t="s">
        <v>327</v>
      </c>
      <c r="B217" s="2396" t="s">
        <v>328</v>
      </c>
      <c r="C217" s="2360">
        <v>53</v>
      </c>
      <c r="D217" s="2249">
        <v>27160</v>
      </c>
      <c r="E217" s="2318">
        <v>1439480</v>
      </c>
      <c r="F217" s="2237"/>
    </row>
    <row r="218" spans="1:6" x14ac:dyDescent="0.25">
      <c r="A218" s="2406"/>
      <c r="B218" s="2405" t="s">
        <v>329</v>
      </c>
      <c r="C218" s="2251">
        <v>1140</v>
      </c>
      <c r="D218" s="2316"/>
      <c r="E218" s="2324">
        <v>6767430</v>
      </c>
      <c r="F218" s="2237"/>
    </row>
    <row r="219" spans="1:6" x14ac:dyDescent="0.25">
      <c r="A219" s="2237"/>
      <c r="B219" s="2237"/>
      <c r="C219" s="2237"/>
      <c r="D219" s="2237"/>
      <c r="E219" s="2237"/>
      <c r="F219" s="2237"/>
    </row>
    <row r="220" spans="1:6" x14ac:dyDescent="0.25">
      <c r="A220" s="2237"/>
      <c r="B220" s="2237"/>
      <c r="C220" s="2237"/>
      <c r="D220" s="2237"/>
      <c r="E220" s="2237"/>
      <c r="F220" s="2237"/>
    </row>
    <row r="221" spans="1:6" x14ac:dyDescent="0.25">
      <c r="A221" s="2481" t="s">
        <v>330</v>
      </c>
      <c r="B221" s="2482"/>
      <c r="C221" s="2483"/>
      <c r="D221" s="2237"/>
      <c r="E221" s="2237"/>
      <c r="F221" s="2234"/>
    </row>
    <row r="222" spans="1:6" x14ac:dyDescent="0.25">
      <c r="A222" s="2446" t="s">
        <v>14</v>
      </c>
      <c r="B222" s="2446" t="s">
        <v>16</v>
      </c>
      <c r="C222" s="2446" t="s">
        <v>18</v>
      </c>
      <c r="D222" s="2234"/>
      <c r="E222" s="2237"/>
      <c r="F222" s="2237"/>
    </row>
    <row r="223" spans="1:6" x14ac:dyDescent="0.25">
      <c r="A223" s="2398" t="s">
        <v>331</v>
      </c>
      <c r="B223" s="2416" t="s">
        <v>332</v>
      </c>
      <c r="C223" s="2326"/>
      <c r="D223" s="2327"/>
      <c r="E223" s="2237"/>
      <c r="F223" s="2237"/>
    </row>
    <row r="224" spans="1:6" x14ac:dyDescent="0.25">
      <c r="A224" s="2419" t="s">
        <v>333</v>
      </c>
      <c r="B224" s="2417" t="s">
        <v>334</v>
      </c>
      <c r="C224" s="2328"/>
      <c r="D224" s="2327"/>
      <c r="E224" s="2237"/>
      <c r="F224" s="2237"/>
    </row>
    <row r="225" spans="1:7" x14ac:dyDescent="0.25">
      <c r="A225" s="2420"/>
      <c r="B225" s="2418" t="s">
        <v>335</v>
      </c>
      <c r="C225" s="2380">
        <v>0</v>
      </c>
      <c r="D225" s="2327"/>
      <c r="E225" s="2237"/>
      <c r="F225" s="2237"/>
      <c r="G225" s="2355"/>
    </row>
    <row r="226" spans="1:7" x14ac:dyDescent="0.25">
      <c r="A226" s="2237"/>
      <c r="B226" s="2237"/>
      <c r="C226" s="2237"/>
      <c r="D226" s="2327"/>
      <c r="E226" s="2327"/>
      <c r="F226" s="2327"/>
      <c r="G226" s="2355"/>
    </row>
    <row r="227" spans="1:7" x14ac:dyDescent="0.25">
      <c r="A227" s="2237"/>
      <c r="B227" s="2237"/>
      <c r="C227" s="2237"/>
      <c r="D227" s="2237"/>
      <c r="E227" s="2237"/>
      <c r="F227" s="2327"/>
      <c r="G227" s="2329"/>
    </row>
    <row r="228" spans="1:7" x14ac:dyDescent="0.25">
      <c r="A228" s="2481" t="s">
        <v>336</v>
      </c>
      <c r="B228" s="2482"/>
      <c r="C228" s="2482"/>
      <c r="D228" s="2482"/>
      <c r="E228" s="2483"/>
      <c r="F228" s="2327"/>
      <c r="G228" s="2329"/>
    </row>
    <row r="229" spans="1:7" x14ac:dyDescent="0.25">
      <c r="A229" s="2446" t="s">
        <v>14</v>
      </c>
      <c r="B229" s="2446" t="s">
        <v>15</v>
      </c>
      <c r="C229" s="2447" t="s">
        <v>16</v>
      </c>
      <c r="D229" s="2448" t="s">
        <v>17</v>
      </c>
      <c r="E229" s="2449" t="s">
        <v>18</v>
      </c>
      <c r="F229" s="2327"/>
      <c r="G229" s="2329"/>
    </row>
    <row r="230" spans="1:7" x14ac:dyDescent="0.25">
      <c r="A230" s="2398" t="s">
        <v>337</v>
      </c>
      <c r="B230" s="2415" t="s">
        <v>338</v>
      </c>
      <c r="C230" s="2378">
        <v>332</v>
      </c>
      <c r="D230" s="2247">
        <v>18750</v>
      </c>
      <c r="E230" s="2312">
        <v>6225000</v>
      </c>
      <c r="F230" s="2237"/>
      <c r="G230" s="2355"/>
    </row>
    <row r="231" spans="1:7" x14ac:dyDescent="0.25">
      <c r="A231" s="2400" t="s">
        <v>339</v>
      </c>
      <c r="B231" s="2396" t="s">
        <v>340</v>
      </c>
      <c r="C231" s="2379">
        <v>0</v>
      </c>
      <c r="D231" s="2249">
        <v>235010</v>
      </c>
      <c r="E231" s="2318">
        <v>0</v>
      </c>
      <c r="F231" s="2237"/>
      <c r="G231" s="2355"/>
    </row>
    <row r="232" spans="1:7" x14ac:dyDescent="0.25">
      <c r="A232" s="2406"/>
      <c r="B232" s="2405" t="s">
        <v>341</v>
      </c>
      <c r="C232" s="2251">
        <v>332</v>
      </c>
      <c r="D232" s="2316"/>
      <c r="E232" s="2317">
        <v>6225000</v>
      </c>
      <c r="F232" s="2237"/>
      <c r="G232" s="2355"/>
    </row>
    <row r="233" spans="1:7" x14ac:dyDescent="0.25">
      <c r="A233" s="2330"/>
      <c r="B233" s="2331"/>
      <c r="C233" s="2332"/>
      <c r="D233" s="2330"/>
      <c r="E233" s="2330"/>
      <c r="F233" s="2237"/>
      <c r="G233" s="2355"/>
    </row>
    <row r="234" spans="1:7" x14ac:dyDescent="0.25">
      <c r="A234" s="2330"/>
      <c r="B234" s="2331"/>
      <c r="C234" s="2332"/>
      <c r="D234" s="2330"/>
      <c r="E234" s="2330"/>
      <c r="F234" s="2237"/>
      <c r="G234" s="2355"/>
    </row>
    <row r="235" spans="1:7" x14ac:dyDescent="0.25">
      <c r="A235" s="2489" t="s">
        <v>342</v>
      </c>
      <c r="B235" s="2482"/>
      <c r="C235" s="2482"/>
      <c r="D235" s="2482"/>
      <c r="E235" s="2483"/>
      <c r="F235" s="2237"/>
      <c r="G235" s="2355"/>
    </row>
    <row r="236" spans="1:7" x14ac:dyDescent="0.25">
      <c r="A236" s="2446" t="s">
        <v>14</v>
      </c>
      <c r="B236" s="2446" t="s">
        <v>15</v>
      </c>
      <c r="C236" s="2447" t="s">
        <v>16</v>
      </c>
      <c r="D236" s="2448" t="s">
        <v>17</v>
      </c>
      <c r="E236" s="2449" t="s">
        <v>18</v>
      </c>
      <c r="F236" s="2237"/>
      <c r="G236" s="2355"/>
    </row>
    <row r="237" spans="1:7" x14ac:dyDescent="0.25">
      <c r="A237" s="2309" t="s">
        <v>343</v>
      </c>
      <c r="B237" s="2259" t="s">
        <v>344</v>
      </c>
      <c r="C237" s="2333">
        <v>890</v>
      </c>
      <c r="D237" s="2334"/>
      <c r="E237" s="2335">
        <v>6125330</v>
      </c>
      <c r="F237" s="2237"/>
      <c r="G237" s="2355"/>
    </row>
    <row r="238" spans="1:7" x14ac:dyDescent="0.25">
      <c r="A238" s="2330"/>
      <c r="B238" s="2331"/>
      <c r="C238" s="2332"/>
      <c r="D238" s="2330"/>
      <c r="E238" s="2330"/>
      <c r="F238" s="2237"/>
      <c r="G238" s="2355"/>
    </row>
    <row r="239" spans="1:7" x14ac:dyDescent="0.25">
      <c r="A239" s="2489" t="s">
        <v>345</v>
      </c>
      <c r="B239" s="2490"/>
      <c r="C239" s="2490"/>
      <c r="D239" s="2490"/>
      <c r="E239" s="2491"/>
      <c r="F239" s="2237"/>
      <c r="G239" s="2355"/>
    </row>
    <row r="240" spans="1:7" x14ac:dyDescent="0.25">
      <c r="A240" s="2446" t="s">
        <v>14</v>
      </c>
      <c r="B240" s="2447" t="s">
        <v>346</v>
      </c>
      <c r="C240" s="2453" t="s">
        <v>347</v>
      </c>
      <c r="D240" s="2448" t="s">
        <v>17</v>
      </c>
      <c r="E240" s="2449" t="s">
        <v>18</v>
      </c>
      <c r="F240" s="2237"/>
      <c r="G240" s="2355"/>
    </row>
    <row r="241" spans="1:6" x14ac:dyDescent="0.25">
      <c r="A241" s="2246" t="s">
        <v>348</v>
      </c>
      <c r="B241" s="2362" t="s">
        <v>349</v>
      </c>
      <c r="C241" s="2351">
        <v>0</v>
      </c>
      <c r="D241" s="2247">
        <v>240030</v>
      </c>
      <c r="E241" s="2312">
        <v>0</v>
      </c>
      <c r="F241" s="2237"/>
    </row>
    <row r="242" spans="1:6" x14ac:dyDescent="0.25">
      <c r="A242" s="2241" t="s">
        <v>350</v>
      </c>
      <c r="B242" s="2363" t="s">
        <v>351</v>
      </c>
      <c r="C242" s="2348">
        <v>0</v>
      </c>
      <c r="D242" s="2242">
        <v>34110</v>
      </c>
      <c r="E242" s="2313">
        <v>0</v>
      </c>
      <c r="F242" s="2237"/>
    </row>
    <row r="243" spans="1:6" x14ac:dyDescent="0.25">
      <c r="A243" s="2241" t="s">
        <v>352</v>
      </c>
      <c r="B243" s="2363" t="s">
        <v>353</v>
      </c>
      <c r="C243" s="2348">
        <v>0</v>
      </c>
      <c r="D243" s="2242">
        <v>128660</v>
      </c>
      <c r="E243" s="2313">
        <v>0</v>
      </c>
      <c r="F243" s="2237"/>
    </row>
    <row r="244" spans="1:6" x14ac:dyDescent="0.25">
      <c r="A244" s="2241" t="s">
        <v>354</v>
      </c>
      <c r="B244" s="2363" t="s">
        <v>355</v>
      </c>
      <c r="C244" s="2348">
        <v>0</v>
      </c>
      <c r="D244" s="2242">
        <v>128660</v>
      </c>
      <c r="E244" s="2313">
        <v>0</v>
      </c>
      <c r="F244" s="2237"/>
    </row>
    <row r="245" spans="1:6" x14ac:dyDescent="0.25">
      <c r="A245" s="2241" t="s">
        <v>356</v>
      </c>
      <c r="B245" s="2363" t="s">
        <v>357</v>
      </c>
      <c r="C245" s="2348">
        <v>0</v>
      </c>
      <c r="D245" s="2242">
        <v>234230</v>
      </c>
      <c r="E245" s="2313">
        <v>0</v>
      </c>
      <c r="F245" s="2237"/>
    </row>
    <row r="246" spans="1:6" x14ac:dyDescent="0.25">
      <c r="A246" s="2241" t="s">
        <v>358</v>
      </c>
      <c r="B246" s="2363" t="s">
        <v>359</v>
      </c>
      <c r="C246" s="2348">
        <v>0</v>
      </c>
      <c r="D246" s="2242">
        <v>359460</v>
      </c>
      <c r="E246" s="2313">
        <v>0</v>
      </c>
      <c r="F246" s="2237"/>
    </row>
    <row r="247" spans="1:6" x14ac:dyDescent="0.25">
      <c r="A247" s="2241" t="s">
        <v>360</v>
      </c>
      <c r="B247" s="2363" t="s">
        <v>361</v>
      </c>
      <c r="C247" s="2348">
        <v>0</v>
      </c>
      <c r="D247" s="2242">
        <v>613210</v>
      </c>
      <c r="E247" s="2313">
        <v>0</v>
      </c>
      <c r="F247" s="2237"/>
    </row>
    <row r="248" spans="1:6" x14ac:dyDescent="0.25">
      <c r="A248" s="2264" t="s">
        <v>362</v>
      </c>
      <c r="B248" s="2363" t="s">
        <v>363</v>
      </c>
      <c r="C248" s="2348">
        <v>0</v>
      </c>
      <c r="D248" s="2242">
        <v>127720</v>
      </c>
      <c r="E248" s="2313">
        <v>0</v>
      </c>
      <c r="F248" s="2237"/>
    </row>
    <row r="249" spans="1:6" x14ac:dyDescent="0.25">
      <c r="A249" s="2264" t="s">
        <v>364</v>
      </c>
      <c r="B249" s="2363" t="s">
        <v>365</v>
      </c>
      <c r="C249" s="2348">
        <v>0</v>
      </c>
      <c r="D249" s="2242">
        <v>344230</v>
      </c>
      <c r="E249" s="2313">
        <v>0</v>
      </c>
      <c r="F249" s="2237"/>
    </row>
    <row r="250" spans="1:6" x14ac:dyDescent="0.25">
      <c r="A250" s="2264" t="s">
        <v>366</v>
      </c>
      <c r="B250" s="2363" t="s">
        <v>367</v>
      </c>
      <c r="C250" s="2374">
        <v>0</v>
      </c>
      <c r="D250" s="2244">
        <v>144940</v>
      </c>
      <c r="E250" s="2336">
        <v>0</v>
      </c>
      <c r="F250" s="2237"/>
    </row>
    <row r="251" spans="1:6" x14ac:dyDescent="0.25">
      <c r="A251" s="2264" t="s">
        <v>368</v>
      </c>
      <c r="B251" s="2363" t="s">
        <v>369</v>
      </c>
      <c r="C251" s="2374">
        <v>0</v>
      </c>
      <c r="D251" s="2244">
        <v>125950</v>
      </c>
      <c r="E251" s="2336">
        <v>0</v>
      </c>
      <c r="F251" s="2237"/>
    </row>
    <row r="252" spans="1:6" x14ac:dyDescent="0.25">
      <c r="A252" s="2264" t="s">
        <v>370</v>
      </c>
      <c r="B252" s="2363" t="s">
        <v>371</v>
      </c>
      <c r="C252" s="2374">
        <v>0</v>
      </c>
      <c r="D252" s="2244">
        <v>191490</v>
      </c>
      <c r="E252" s="2336">
        <v>0</v>
      </c>
      <c r="F252" s="2237"/>
    </row>
    <row r="253" spans="1:6" x14ac:dyDescent="0.25">
      <c r="A253" s="2264" t="s">
        <v>372</v>
      </c>
      <c r="B253" s="2363" t="s">
        <v>373</v>
      </c>
      <c r="C253" s="2374">
        <v>0</v>
      </c>
      <c r="D253" s="2244">
        <v>50390</v>
      </c>
      <c r="E253" s="2336">
        <v>0</v>
      </c>
      <c r="F253" s="2237"/>
    </row>
    <row r="254" spans="1:6" x14ac:dyDescent="0.25">
      <c r="A254" s="2295" t="s">
        <v>374</v>
      </c>
      <c r="B254" s="2373" t="s">
        <v>375</v>
      </c>
      <c r="C254" s="2360">
        <v>0</v>
      </c>
      <c r="D254" s="2249">
        <v>37660</v>
      </c>
      <c r="E254" s="2318">
        <v>0</v>
      </c>
      <c r="F254" s="2237"/>
    </row>
    <row r="255" spans="1:6" x14ac:dyDescent="0.25">
      <c r="A255" s="2551" t="s">
        <v>376</v>
      </c>
      <c r="B255" s="2552"/>
      <c r="C255" s="2552"/>
      <c r="D255" s="2552"/>
      <c r="E255" s="2553"/>
      <c r="F255" s="2237"/>
    </row>
    <row r="256" spans="1:6" x14ac:dyDescent="0.25">
      <c r="A256" s="2398" t="s">
        <v>377</v>
      </c>
      <c r="B256" s="2412" t="s">
        <v>349</v>
      </c>
      <c r="C256" s="2351">
        <v>0</v>
      </c>
      <c r="D256" s="2247">
        <v>206500</v>
      </c>
      <c r="E256" s="2312">
        <v>0</v>
      </c>
      <c r="F256" s="2237"/>
    </row>
    <row r="257" spans="1:6" x14ac:dyDescent="0.25">
      <c r="A257" s="2399" t="s">
        <v>378</v>
      </c>
      <c r="B257" s="2413" t="s">
        <v>379</v>
      </c>
      <c r="C257" s="2348">
        <v>0</v>
      </c>
      <c r="D257" s="2242">
        <v>1228440</v>
      </c>
      <c r="E257" s="2313">
        <v>0</v>
      </c>
      <c r="F257" s="2237"/>
    </row>
    <row r="258" spans="1:6" x14ac:dyDescent="0.25">
      <c r="A258" s="2399" t="s">
        <v>380</v>
      </c>
      <c r="B258" s="2413" t="s">
        <v>381</v>
      </c>
      <c r="C258" s="2348">
        <v>0</v>
      </c>
      <c r="D258" s="2242">
        <v>185340</v>
      </c>
      <c r="E258" s="2313">
        <v>0</v>
      </c>
      <c r="F258" s="2237"/>
    </row>
    <row r="259" spans="1:6" x14ac:dyDescent="0.25">
      <c r="A259" s="2399" t="s">
        <v>382</v>
      </c>
      <c r="B259" s="2413" t="s">
        <v>383</v>
      </c>
      <c r="C259" s="2348">
        <v>0</v>
      </c>
      <c r="D259" s="2242">
        <v>163900</v>
      </c>
      <c r="E259" s="2313">
        <v>0</v>
      </c>
      <c r="F259" s="2237"/>
    </row>
    <row r="260" spans="1:6" x14ac:dyDescent="0.25">
      <c r="A260" s="2399" t="s">
        <v>384</v>
      </c>
      <c r="B260" s="2413" t="s">
        <v>385</v>
      </c>
      <c r="C260" s="2348">
        <v>0</v>
      </c>
      <c r="D260" s="2242">
        <v>332720</v>
      </c>
      <c r="E260" s="2313">
        <v>0</v>
      </c>
      <c r="F260" s="2237"/>
    </row>
    <row r="261" spans="1:6" x14ac:dyDescent="0.25">
      <c r="A261" s="2399" t="s">
        <v>386</v>
      </c>
      <c r="B261" s="2413" t="s">
        <v>387</v>
      </c>
      <c r="C261" s="2348">
        <v>0</v>
      </c>
      <c r="D261" s="2242">
        <v>1106400</v>
      </c>
      <c r="E261" s="2313">
        <v>0</v>
      </c>
      <c r="F261" s="2237"/>
    </row>
    <row r="262" spans="1:6" x14ac:dyDescent="0.25">
      <c r="A262" s="2399" t="s">
        <v>388</v>
      </c>
      <c r="B262" s="2413" t="s">
        <v>389</v>
      </c>
      <c r="C262" s="2348">
        <v>0</v>
      </c>
      <c r="D262" s="2242">
        <v>1137010</v>
      </c>
      <c r="E262" s="2313">
        <v>0</v>
      </c>
      <c r="F262" s="2237"/>
    </row>
    <row r="263" spans="1:6" x14ac:dyDescent="0.25">
      <c r="A263" s="2399" t="s">
        <v>390</v>
      </c>
      <c r="B263" s="2413" t="s">
        <v>391</v>
      </c>
      <c r="C263" s="2348">
        <v>0</v>
      </c>
      <c r="D263" s="2242">
        <v>900260</v>
      </c>
      <c r="E263" s="2313">
        <v>0</v>
      </c>
      <c r="F263" s="2237"/>
    </row>
    <row r="264" spans="1:6" x14ac:dyDescent="0.25">
      <c r="A264" s="2399" t="s">
        <v>392</v>
      </c>
      <c r="B264" s="2413" t="s">
        <v>393</v>
      </c>
      <c r="C264" s="2348">
        <v>0</v>
      </c>
      <c r="D264" s="2242">
        <v>948790</v>
      </c>
      <c r="E264" s="2313">
        <v>0</v>
      </c>
      <c r="F264" s="2237"/>
    </row>
    <row r="265" spans="1:6" x14ac:dyDescent="0.25">
      <c r="A265" s="2399" t="s">
        <v>394</v>
      </c>
      <c r="B265" s="2413" t="s">
        <v>395</v>
      </c>
      <c r="C265" s="2348">
        <v>0</v>
      </c>
      <c r="D265" s="2242">
        <v>374290</v>
      </c>
      <c r="E265" s="2313">
        <v>0</v>
      </c>
      <c r="F265" s="2237"/>
    </row>
    <row r="266" spans="1:6" x14ac:dyDescent="0.25">
      <c r="A266" s="2399" t="s">
        <v>396</v>
      </c>
      <c r="B266" s="2413" t="s">
        <v>397</v>
      </c>
      <c r="C266" s="2348">
        <v>0</v>
      </c>
      <c r="D266" s="2242">
        <v>89640</v>
      </c>
      <c r="E266" s="2313">
        <v>0</v>
      </c>
      <c r="F266" s="2237"/>
    </row>
    <row r="267" spans="1:6" x14ac:dyDescent="0.25">
      <c r="A267" s="2399" t="s">
        <v>398</v>
      </c>
      <c r="B267" s="2413" t="s">
        <v>399</v>
      </c>
      <c r="C267" s="2348">
        <v>0</v>
      </c>
      <c r="D267" s="2242">
        <v>267430</v>
      </c>
      <c r="E267" s="2313">
        <v>0</v>
      </c>
      <c r="F267" s="2237"/>
    </row>
    <row r="268" spans="1:6" x14ac:dyDescent="0.25">
      <c r="A268" s="2399" t="s">
        <v>400</v>
      </c>
      <c r="B268" s="2395" t="s">
        <v>401</v>
      </c>
      <c r="C268" s="2348">
        <v>0</v>
      </c>
      <c r="D268" s="2242">
        <v>75610</v>
      </c>
      <c r="E268" s="2313">
        <v>0</v>
      </c>
      <c r="F268" s="2237"/>
    </row>
    <row r="269" spans="1:6" x14ac:dyDescent="0.25">
      <c r="A269" s="2399" t="s">
        <v>402</v>
      </c>
      <c r="B269" s="2395" t="s">
        <v>403</v>
      </c>
      <c r="C269" s="2348">
        <v>0</v>
      </c>
      <c r="D269" s="2242">
        <v>1299270</v>
      </c>
      <c r="E269" s="2313">
        <v>0</v>
      </c>
      <c r="F269" s="2237"/>
    </row>
    <row r="270" spans="1:6" x14ac:dyDescent="0.25">
      <c r="A270" s="2399" t="s">
        <v>404</v>
      </c>
      <c r="B270" s="2395" t="s">
        <v>405</v>
      </c>
      <c r="C270" s="2348">
        <v>0</v>
      </c>
      <c r="D270" s="2242">
        <v>303800</v>
      </c>
      <c r="E270" s="2313">
        <v>0</v>
      </c>
      <c r="F270" s="2237"/>
    </row>
    <row r="271" spans="1:6" x14ac:dyDescent="0.25">
      <c r="A271" s="2399" t="s">
        <v>406</v>
      </c>
      <c r="B271" s="2395" t="s">
        <v>407</v>
      </c>
      <c r="C271" s="2348">
        <v>0</v>
      </c>
      <c r="D271" s="2242">
        <v>1017740</v>
      </c>
      <c r="E271" s="2313">
        <v>0</v>
      </c>
      <c r="F271" s="2237"/>
    </row>
    <row r="272" spans="1:6" x14ac:dyDescent="0.25">
      <c r="A272" s="2399" t="s">
        <v>408</v>
      </c>
      <c r="B272" s="2414" t="s">
        <v>409</v>
      </c>
      <c r="C272" s="2348">
        <v>0</v>
      </c>
      <c r="D272" s="2242">
        <v>623060</v>
      </c>
      <c r="E272" s="2313">
        <v>0</v>
      </c>
      <c r="F272" s="2237"/>
    </row>
    <row r="273" spans="1:10" x14ac:dyDescent="0.25">
      <c r="A273" s="2400" t="s">
        <v>410</v>
      </c>
      <c r="B273" s="2414" t="s">
        <v>411</v>
      </c>
      <c r="C273" s="2360">
        <v>0</v>
      </c>
      <c r="D273" s="2244">
        <v>508460</v>
      </c>
      <c r="E273" s="2336">
        <v>0</v>
      </c>
      <c r="F273" s="2237"/>
      <c r="G273" s="2355"/>
      <c r="H273" s="2355"/>
      <c r="I273" s="2355"/>
      <c r="J273" s="2355"/>
    </row>
    <row r="274" spans="1:10" x14ac:dyDescent="0.25">
      <c r="A274" s="2551" t="s">
        <v>412</v>
      </c>
      <c r="B274" s="2552"/>
      <c r="C274" s="2552"/>
      <c r="D274" s="2552"/>
      <c r="E274" s="2553"/>
      <c r="F274" s="2237"/>
      <c r="G274" s="2355"/>
      <c r="H274" s="2355"/>
      <c r="I274" s="2355"/>
      <c r="J274" s="2355"/>
    </row>
    <row r="275" spans="1:10" x14ac:dyDescent="0.25">
      <c r="A275" s="2398" t="s">
        <v>413</v>
      </c>
      <c r="B275" s="2407" t="s">
        <v>414</v>
      </c>
      <c r="C275" s="2376">
        <v>0</v>
      </c>
      <c r="D275" s="2239">
        <v>274090</v>
      </c>
      <c r="E275" s="2337">
        <v>0</v>
      </c>
      <c r="F275" s="2237"/>
      <c r="G275" s="2355"/>
      <c r="H275" s="2355"/>
      <c r="I275" s="2355"/>
      <c r="J275" s="2355"/>
    </row>
    <row r="276" spans="1:10" x14ac:dyDescent="0.25">
      <c r="A276" s="2399" t="s">
        <v>415</v>
      </c>
      <c r="B276" s="2395" t="s">
        <v>416</v>
      </c>
      <c r="C276" s="2348">
        <v>0</v>
      </c>
      <c r="D276" s="2242">
        <v>159800</v>
      </c>
      <c r="E276" s="2313">
        <v>0</v>
      </c>
      <c r="F276" s="2237"/>
      <c r="G276" s="2355"/>
      <c r="H276" s="2355"/>
      <c r="I276" s="2355"/>
      <c r="J276" s="2355"/>
    </row>
    <row r="277" spans="1:10" x14ac:dyDescent="0.25">
      <c r="A277" s="2399" t="s">
        <v>417</v>
      </c>
      <c r="B277" s="2395" t="s">
        <v>418</v>
      </c>
      <c r="C277" s="2348">
        <v>0</v>
      </c>
      <c r="D277" s="2242">
        <v>386120</v>
      </c>
      <c r="E277" s="2313">
        <v>0</v>
      </c>
      <c r="F277" s="2237"/>
      <c r="G277" s="2355"/>
      <c r="H277" s="2355"/>
      <c r="I277" s="2355"/>
      <c r="J277" s="2355"/>
    </row>
    <row r="278" spans="1:10" x14ac:dyDescent="0.25">
      <c r="A278" s="2399" t="s">
        <v>419</v>
      </c>
      <c r="B278" s="2395" t="s">
        <v>420</v>
      </c>
      <c r="C278" s="2348">
        <v>0</v>
      </c>
      <c r="D278" s="2242">
        <v>400140</v>
      </c>
      <c r="E278" s="2313">
        <v>0</v>
      </c>
      <c r="F278" s="2237"/>
      <c r="G278" s="2355"/>
      <c r="H278" s="2355"/>
      <c r="I278" s="2355"/>
      <c r="J278" s="2355"/>
    </row>
    <row r="279" spans="1:10" x14ac:dyDescent="0.25">
      <c r="A279" s="2400" t="s">
        <v>421</v>
      </c>
      <c r="B279" s="2408" t="s">
        <v>422</v>
      </c>
      <c r="C279" s="2360">
        <v>0</v>
      </c>
      <c r="D279" s="2249">
        <v>250030</v>
      </c>
      <c r="E279" s="2318">
        <v>0</v>
      </c>
      <c r="F279" s="2338"/>
      <c r="G279" s="2355"/>
      <c r="H279" s="2355"/>
      <c r="I279" s="2355"/>
      <c r="J279" s="2355"/>
    </row>
    <row r="280" spans="1:10" x14ac:dyDescent="0.25">
      <c r="A280" s="2411" t="s">
        <v>423</v>
      </c>
      <c r="B280" s="2409" t="s">
        <v>424</v>
      </c>
      <c r="C280" s="2377">
        <v>104</v>
      </c>
      <c r="D280" s="2339">
        <v>34000</v>
      </c>
      <c r="E280" s="2335">
        <v>3536000</v>
      </c>
      <c r="F280" s="2338"/>
      <c r="G280" s="2355"/>
      <c r="H280" s="2355"/>
      <c r="I280" s="2355"/>
      <c r="J280" s="2355"/>
    </row>
    <row r="281" spans="1:10" x14ac:dyDescent="0.25">
      <c r="A281" s="2406"/>
      <c r="B281" s="2410" t="s">
        <v>425</v>
      </c>
      <c r="C281" s="2251">
        <v>104</v>
      </c>
      <c r="D281" s="2316"/>
      <c r="E281" s="2317">
        <v>3536000</v>
      </c>
      <c r="F281" s="2338"/>
      <c r="G281" s="2355"/>
      <c r="H281" s="2355"/>
      <c r="I281" s="2355"/>
      <c r="J281" s="2355"/>
    </row>
    <row r="282" spans="1:10" x14ac:dyDescent="0.25">
      <c r="A282" s="2330"/>
      <c r="B282" s="2237"/>
      <c r="C282" s="2237"/>
      <c r="D282" s="2330"/>
      <c r="E282" s="2330"/>
      <c r="F282" s="2237"/>
      <c r="G282" s="2355"/>
      <c r="H282" s="2355"/>
      <c r="I282" s="2355"/>
      <c r="J282" s="2355"/>
    </row>
    <row r="283" spans="1:10" x14ac:dyDescent="0.25">
      <c r="A283" s="2330"/>
      <c r="B283" s="2332"/>
      <c r="C283" s="2332"/>
      <c r="D283" s="2330"/>
      <c r="E283" s="2330"/>
      <c r="F283" s="2340"/>
      <c r="G283" s="2341"/>
      <c r="H283" s="2355"/>
      <c r="I283" s="2355"/>
      <c r="J283" s="2342"/>
    </row>
    <row r="284" spans="1:10" x14ac:dyDescent="0.25">
      <c r="A284" s="2489" t="s">
        <v>426</v>
      </c>
      <c r="B284" s="2490"/>
      <c r="C284" s="2490"/>
      <c r="D284" s="2490"/>
      <c r="E284" s="2491"/>
      <c r="F284" s="2237"/>
      <c r="G284" s="2355"/>
      <c r="H284" s="2355"/>
      <c r="I284" s="2355"/>
      <c r="J284" s="2355"/>
    </row>
    <row r="285" spans="1:10" x14ac:dyDescent="0.25">
      <c r="A285" s="2446" t="s">
        <v>14</v>
      </c>
      <c r="B285" s="2446" t="s">
        <v>426</v>
      </c>
      <c r="C285" s="2447" t="s">
        <v>347</v>
      </c>
      <c r="D285" s="2448" t="s">
        <v>17</v>
      </c>
      <c r="E285" s="2449" t="s">
        <v>18</v>
      </c>
      <c r="F285" s="2338"/>
      <c r="G285" s="2355"/>
      <c r="H285" s="2355"/>
      <c r="I285" s="2355"/>
      <c r="J285" s="2355"/>
    </row>
    <row r="286" spans="1:10" x14ac:dyDescent="0.25">
      <c r="A286" s="2398" t="s">
        <v>427</v>
      </c>
      <c r="B286" s="2402" t="s">
        <v>428</v>
      </c>
      <c r="C286" s="2351">
        <v>4</v>
      </c>
      <c r="D286" s="2247">
        <v>6690</v>
      </c>
      <c r="E286" s="2312">
        <v>26760</v>
      </c>
      <c r="F286" s="2237"/>
      <c r="G286" s="2355"/>
      <c r="H286" s="2355"/>
      <c r="I286" s="2355"/>
      <c r="J286" s="2355"/>
    </row>
    <row r="287" spans="1:10" x14ac:dyDescent="0.25">
      <c r="A287" s="2399" t="s">
        <v>429</v>
      </c>
      <c r="B287" s="2403" t="s">
        <v>430</v>
      </c>
      <c r="C287" s="2348">
        <v>0</v>
      </c>
      <c r="D287" s="2242">
        <v>3560</v>
      </c>
      <c r="E287" s="2313">
        <v>0</v>
      </c>
      <c r="F287" s="2237"/>
      <c r="G287" s="2355"/>
      <c r="H287" s="2355"/>
      <c r="I287" s="2355"/>
      <c r="J287" s="2355"/>
    </row>
    <row r="288" spans="1:10" x14ac:dyDescent="0.25">
      <c r="A288" s="2399" t="s">
        <v>431</v>
      </c>
      <c r="B288" s="2403" t="s">
        <v>432</v>
      </c>
      <c r="C288" s="2348">
        <v>1</v>
      </c>
      <c r="D288" s="2242">
        <v>13430</v>
      </c>
      <c r="E288" s="2313">
        <v>13430</v>
      </c>
      <c r="F288" s="2237"/>
      <c r="G288" s="2355"/>
      <c r="H288" s="2355"/>
      <c r="I288" s="2355"/>
      <c r="J288" s="2355"/>
    </row>
    <row r="289" spans="1:7" x14ac:dyDescent="0.25">
      <c r="A289" s="2399" t="s">
        <v>433</v>
      </c>
      <c r="B289" s="2403" t="s">
        <v>434</v>
      </c>
      <c r="C289" s="2348">
        <v>0</v>
      </c>
      <c r="D289" s="2242">
        <v>137660</v>
      </c>
      <c r="E289" s="2313">
        <v>0</v>
      </c>
      <c r="F289" s="2237"/>
      <c r="G289" s="2355"/>
    </row>
    <row r="290" spans="1:7" x14ac:dyDescent="0.25">
      <c r="A290" s="2400" t="s">
        <v>435</v>
      </c>
      <c r="B290" s="2404" t="s">
        <v>436</v>
      </c>
      <c r="C290" s="2360">
        <v>0</v>
      </c>
      <c r="D290" s="2249">
        <v>756090</v>
      </c>
      <c r="E290" s="2318">
        <v>0</v>
      </c>
      <c r="F290" s="2237"/>
      <c r="G290" s="2355"/>
    </row>
    <row r="291" spans="1:7" x14ac:dyDescent="0.25">
      <c r="A291" s="2406"/>
      <c r="B291" s="2405" t="s">
        <v>437</v>
      </c>
      <c r="C291" s="2284">
        <v>5</v>
      </c>
      <c r="D291" s="2260"/>
      <c r="E291" s="2285">
        <v>40190</v>
      </c>
      <c r="F291" s="2237"/>
      <c r="G291" s="2355"/>
    </row>
    <row r="292" spans="1:7" x14ac:dyDescent="0.25">
      <c r="A292" s="2330"/>
      <c r="B292" s="2332"/>
      <c r="C292" s="2330"/>
      <c r="D292" s="2330"/>
      <c r="E292" s="2330"/>
      <c r="F292" s="2237"/>
      <c r="G292" s="2355"/>
    </row>
    <row r="293" spans="1:7" x14ac:dyDescent="0.25">
      <c r="A293" s="2330"/>
      <c r="B293" s="2332"/>
      <c r="C293" s="2330"/>
      <c r="D293" s="2330"/>
      <c r="E293" s="2330"/>
      <c r="F293" s="2343"/>
      <c r="G293" s="2238"/>
    </row>
    <row r="294" spans="1:7" x14ac:dyDescent="0.25">
      <c r="A294" s="2551" t="s">
        <v>438</v>
      </c>
      <c r="B294" s="2552"/>
      <c r="C294" s="2552"/>
      <c r="D294" s="2552"/>
      <c r="E294" s="2553"/>
      <c r="F294" s="2344"/>
      <c r="G294" s="2238"/>
    </row>
    <row r="295" spans="1:7" x14ac:dyDescent="0.25">
      <c r="A295" s="2446" t="s">
        <v>14</v>
      </c>
      <c r="B295" s="2372" t="s">
        <v>438</v>
      </c>
      <c r="C295" s="2456" t="s">
        <v>439</v>
      </c>
      <c r="D295" s="2448" t="s">
        <v>17</v>
      </c>
      <c r="E295" s="2449" t="s">
        <v>18</v>
      </c>
      <c r="F295" s="2344"/>
      <c r="G295" s="2238"/>
    </row>
    <row r="296" spans="1:7" x14ac:dyDescent="0.25">
      <c r="A296" s="2398" t="s">
        <v>440</v>
      </c>
      <c r="B296" s="2393" t="s">
        <v>441</v>
      </c>
      <c r="C296" s="2351">
        <v>172</v>
      </c>
      <c r="D296" s="2247">
        <v>17890</v>
      </c>
      <c r="E296" s="2312">
        <v>3077080</v>
      </c>
      <c r="F296" s="2237"/>
      <c r="G296" s="2355"/>
    </row>
    <row r="297" spans="1:7" x14ac:dyDescent="0.25">
      <c r="A297" s="2399" t="s">
        <v>442</v>
      </c>
      <c r="B297" s="2394" t="s">
        <v>443</v>
      </c>
      <c r="C297" s="2348">
        <v>173</v>
      </c>
      <c r="D297" s="2242">
        <v>56280</v>
      </c>
      <c r="E297" s="2313">
        <v>9736440</v>
      </c>
      <c r="F297" s="2237"/>
      <c r="G297" s="2355"/>
    </row>
    <row r="298" spans="1:7" x14ac:dyDescent="0.25">
      <c r="A298" s="2399" t="s">
        <v>444</v>
      </c>
      <c r="B298" s="2394" t="s">
        <v>445</v>
      </c>
      <c r="C298" s="2348">
        <v>0</v>
      </c>
      <c r="D298" s="2242">
        <v>69770</v>
      </c>
      <c r="E298" s="2313">
        <v>0</v>
      </c>
      <c r="F298" s="2237"/>
      <c r="G298" s="2355"/>
    </row>
    <row r="299" spans="1:7" x14ac:dyDescent="0.25">
      <c r="A299" s="2399" t="s">
        <v>446</v>
      </c>
      <c r="B299" s="2394" t="s">
        <v>447</v>
      </c>
      <c r="C299" s="2348">
        <v>142</v>
      </c>
      <c r="D299" s="2242">
        <v>2450</v>
      </c>
      <c r="E299" s="2313">
        <v>347900</v>
      </c>
      <c r="F299" s="2237"/>
      <c r="G299" s="2355"/>
    </row>
    <row r="300" spans="1:7" x14ac:dyDescent="0.25">
      <c r="A300" s="2399" t="s">
        <v>448</v>
      </c>
      <c r="B300" s="2394" t="s">
        <v>449</v>
      </c>
      <c r="C300" s="2348">
        <v>0</v>
      </c>
      <c r="D300" s="2242">
        <v>70</v>
      </c>
      <c r="E300" s="2313">
        <v>0</v>
      </c>
      <c r="F300" s="2237"/>
      <c r="G300" s="2355"/>
    </row>
    <row r="301" spans="1:7" x14ac:dyDescent="0.25">
      <c r="A301" s="2399" t="s">
        <v>450</v>
      </c>
      <c r="B301" s="2395" t="s">
        <v>451</v>
      </c>
      <c r="C301" s="2348">
        <v>0</v>
      </c>
      <c r="D301" s="2242">
        <v>148120</v>
      </c>
      <c r="E301" s="2313">
        <v>0</v>
      </c>
      <c r="F301" s="2237"/>
      <c r="G301" s="2355"/>
    </row>
    <row r="302" spans="1:7" x14ac:dyDescent="0.25">
      <c r="A302" s="2400" t="s">
        <v>452</v>
      </c>
      <c r="B302" s="2396" t="s">
        <v>453</v>
      </c>
      <c r="C302" s="2360">
        <v>0</v>
      </c>
      <c r="D302" s="2249">
        <v>10070</v>
      </c>
      <c r="E302" s="2318">
        <v>0</v>
      </c>
      <c r="F302" s="2237"/>
      <c r="G302" s="2355"/>
    </row>
    <row r="303" spans="1:7" x14ac:dyDescent="0.25">
      <c r="A303" s="2401"/>
      <c r="B303" s="2507" t="s">
        <v>454</v>
      </c>
      <c r="C303" s="2508"/>
      <c r="D303" s="2334"/>
      <c r="E303" s="2345">
        <v>13161420</v>
      </c>
      <c r="F303" s="2237"/>
      <c r="G303" s="2355"/>
    </row>
    <row r="304" spans="1:7" x14ac:dyDescent="0.25">
      <c r="A304" s="2237"/>
      <c r="B304" s="2237"/>
      <c r="C304" s="2237"/>
      <c r="D304" s="2237"/>
      <c r="E304" s="2237"/>
      <c r="F304" s="2327"/>
      <c r="G304" s="2329"/>
    </row>
    <row r="305" spans="1:7" x14ac:dyDescent="0.25">
      <c r="A305" s="2237"/>
      <c r="B305" s="2237"/>
      <c r="C305" s="2237"/>
      <c r="D305" s="2237"/>
      <c r="E305" s="2237"/>
      <c r="F305" s="2327"/>
      <c r="G305" s="2329"/>
    </row>
    <row r="306" spans="1:7" x14ac:dyDescent="0.25">
      <c r="A306" s="2548" t="s">
        <v>455</v>
      </c>
      <c r="B306" s="2549"/>
      <c r="C306" s="2549"/>
      <c r="D306" s="2549"/>
      <c r="E306" s="2550"/>
      <c r="F306" s="2327"/>
      <c r="G306" s="2329"/>
    </row>
    <row r="307" spans="1:7" x14ac:dyDescent="0.25">
      <c r="A307" s="2279"/>
      <c r="B307" s="2554" t="s">
        <v>456</v>
      </c>
      <c r="C307" s="2555"/>
      <c r="D307" s="2556"/>
      <c r="E307" s="2346">
        <v>29087940</v>
      </c>
      <c r="F307" s="2237"/>
      <c r="G307" s="2355"/>
    </row>
    <row r="308" spans="1:7" x14ac:dyDescent="0.25">
      <c r="A308" s="2237"/>
      <c r="B308" s="2237"/>
      <c r="C308" s="2237"/>
      <c r="D308" s="2237"/>
      <c r="E308" s="2237"/>
      <c r="F308" s="2327"/>
      <c r="G308" s="2329"/>
    </row>
    <row r="309" spans="1:7" x14ac:dyDescent="0.25">
      <c r="A309" s="2237"/>
      <c r="B309" s="2237"/>
      <c r="C309" s="2237"/>
      <c r="D309" s="2237"/>
      <c r="E309" s="2237"/>
      <c r="F309" s="2327"/>
      <c r="G309" s="2329"/>
    </row>
    <row r="310" spans="1:7" x14ac:dyDescent="0.25">
      <c r="A310" s="2548" t="s">
        <v>457</v>
      </c>
      <c r="B310" s="2549"/>
      <c r="C310" s="2549"/>
      <c r="D310" s="2549"/>
      <c r="E310" s="2550"/>
      <c r="F310" s="2327"/>
      <c r="G310" s="2329"/>
    </row>
    <row r="311" spans="1:7" x14ac:dyDescent="0.25">
      <c r="A311" s="2551" t="s">
        <v>458</v>
      </c>
      <c r="B311" s="2552"/>
      <c r="C311" s="2552"/>
      <c r="D311" s="2553"/>
      <c r="E311" s="2446" t="s">
        <v>18</v>
      </c>
      <c r="F311" s="2327"/>
      <c r="G311" s="2329"/>
    </row>
    <row r="312" spans="1:7" x14ac:dyDescent="0.25">
      <c r="A312" s="2279"/>
      <c r="B312" s="2554" t="s">
        <v>459</v>
      </c>
      <c r="C312" s="2555"/>
      <c r="D312" s="2556"/>
      <c r="E312" s="2346">
        <v>684638475</v>
      </c>
      <c r="F312" s="2327"/>
      <c r="G312" s="2329"/>
    </row>
    <row r="313" spans="1:7" x14ac:dyDescent="0.25">
      <c r="A313" s="2237"/>
      <c r="B313" s="2237"/>
      <c r="C313" s="2237"/>
      <c r="D313" s="2237"/>
      <c r="E313" s="2237"/>
      <c r="F313" s="2234"/>
      <c r="G313" s="2355"/>
    </row>
    <row r="314" spans="1:7" x14ac:dyDescent="0.25">
      <c r="A314" s="2237"/>
      <c r="B314" s="2237"/>
      <c r="C314" s="2237"/>
      <c r="D314" s="2237"/>
      <c r="E314" s="2237"/>
      <c r="F314" s="2234"/>
      <c r="G314" s="2355"/>
    </row>
    <row r="315" spans="1:7" x14ac:dyDescent="0.25">
      <c r="A315" s="2548" t="s">
        <v>460</v>
      </c>
      <c r="B315" s="2549"/>
      <c r="C315" s="2550"/>
      <c r="D315" s="2237"/>
      <c r="E315" s="2237"/>
      <c r="F315" s="2234"/>
      <c r="G315" s="2355"/>
    </row>
    <row r="316" spans="1:7" x14ac:dyDescent="0.25">
      <c r="A316" s="2551" t="s">
        <v>461</v>
      </c>
      <c r="B316" s="2552"/>
      <c r="C316" s="2553"/>
      <c r="D316" s="2237"/>
      <c r="E316" s="2237"/>
      <c r="F316" s="2234"/>
      <c r="G316" s="2355"/>
    </row>
    <row r="317" spans="1:7" x14ac:dyDescent="0.25">
      <c r="A317" s="2548" t="s">
        <v>462</v>
      </c>
      <c r="B317" s="2549"/>
      <c r="C317" s="2446" t="s">
        <v>463</v>
      </c>
      <c r="D317" s="2237"/>
      <c r="E317" s="2237"/>
      <c r="F317" s="2237"/>
      <c r="G317" s="2355"/>
    </row>
    <row r="318" spans="1:7" x14ac:dyDescent="0.25">
      <c r="A318" s="2347" t="s">
        <v>464</v>
      </c>
      <c r="B318" s="2362"/>
      <c r="C318" s="2368"/>
      <c r="D318" s="2237"/>
      <c r="E318" s="2237"/>
      <c r="F318" s="2237"/>
      <c r="G318" s="2355"/>
    </row>
    <row r="319" spans="1:7" x14ac:dyDescent="0.25">
      <c r="A319" s="2348" t="s">
        <v>465</v>
      </c>
      <c r="B319" s="2363"/>
      <c r="C319" s="2369"/>
      <c r="D319" s="2237"/>
      <c r="E319" s="2237"/>
      <c r="F319" s="2237"/>
      <c r="G319" s="2355"/>
    </row>
    <row r="320" spans="1:7" x14ac:dyDescent="0.25">
      <c r="A320" s="2348" t="s">
        <v>466</v>
      </c>
      <c r="B320" s="2363"/>
      <c r="C320" s="2369"/>
      <c r="D320" s="2237"/>
      <c r="E320" s="2237"/>
      <c r="F320" s="2237"/>
      <c r="G320" s="2355"/>
    </row>
    <row r="321" spans="1:6" x14ac:dyDescent="0.25">
      <c r="A321" s="2349" t="s">
        <v>467</v>
      </c>
      <c r="B321" s="2363"/>
      <c r="C321" s="2369"/>
      <c r="D321" s="2237"/>
      <c r="E321" s="2237"/>
      <c r="F321" s="2237"/>
    </row>
    <row r="322" spans="1:6" x14ac:dyDescent="0.25">
      <c r="A322" s="2350" t="s">
        <v>468</v>
      </c>
      <c r="B322" s="2364"/>
      <c r="C322" s="2370">
        <v>0</v>
      </c>
      <c r="D322" s="2237"/>
      <c r="E322" s="2237"/>
      <c r="F322" s="2237"/>
    </row>
    <row r="323" spans="1:6" x14ac:dyDescent="0.25">
      <c r="A323" s="2351" t="s">
        <v>469</v>
      </c>
      <c r="B323" s="2365"/>
      <c r="C323" s="2368"/>
      <c r="D323" s="2237"/>
      <c r="E323" s="2237"/>
      <c r="F323" s="2237"/>
    </row>
    <row r="324" spans="1:6" x14ac:dyDescent="0.25">
      <c r="A324" s="2352" t="s">
        <v>470</v>
      </c>
      <c r="B324" s="2366"/>
      <c r="C324" s="2369">
        <v>4843422</v>
      </c>
      <c r="D324" s="2237"/>
      <c r="E324" s="2237"/>
      <c r="F324" s="2237"/>
    </row>
    <row r="325" spans="1:6" x14ac:dyDescent="0.25">
      <c r="A325" s="2348" t="s">
        <v>471</v>
      </c>
      <c r="B325" s="2366"/>
      <c r="C325" s="2369"/>
      <c r="D325" s="2237"/>
      <c r="E325" s="2237"/>
      <c r="F325" s="2237"/>
    </row>
    <row r="326" spans="1:6" x14ac:dyDescent="0.25">
      <c r="A326" s="2348" t="s">
        <v>472</v>
      </c>
      <c r="B326" s="2366"/>
      <c r="C326" s="2369"/>
      <c r="D326" s="2237"/>
      <c r="E326" s="2237"/>
      <c r="F326" s="2237"/>
    </row>
    <row r="327" spans="1:6" x14ac:dyDescent="0.25">
      <c r="A327" s="2352" t="s">
        <v>473</v>
      </c>
      <c r="B327" s="2366"/>
      <c r="C327" s="2369"/>
      <c r="D327" s="2237"/>
      <c r="E327" s="2237"/>
      <c r="F327" s="2237"/>
    </row>
    <row r="328" spans="1:6" x14ac:dyDescent="0.25">
      <c r="A328" s="2352" t="s">
        <v>474</v>
      </c>
      <c r="B328" s="2366"/>
      <c r="C328" s="2369"/>
      <c r="D328" s="2237"/>
      <c r="E328" s="2237"/>
      <c r="F328" s="2237"/>
    </row>
    <row r="329" spans="1:6" x14ac:dyDescent="0.25">
      <c r="A329" s="2353" t="s">
        <v>475</v>
      </c>
      <c r="B329" s="2367"/>
      <c r="C329" s="2371">
        <v>59800097</v>
      </c>
      <c r="D329" s="2237"/>
      <c r="E329" s="2237"/>
      <c r="F329" s="2237"/>
    </row>
    <row r="330" spans="1:6" x14ac:dyDescent="0.25">
      <c r="A330" s="2251"/>
      <c r="B330" s="2361" t="s">
        <v>476</v>
      </c>
      <c r="C330" s="2322">
        <v>64643519</v>
      </c>
      <c r="D330" s="2237"/>
      <c r="E330" s="2237"/>
      <c r="F330" s="2237"/>
    </row>
    <row r="331" spans="1:6" x14ac:dyDescent="0.25">
      <c r="A331" s="2237"/>
      <c r="B331" s="2237"/>
      <c r="C331" s="2237"/>
      <c r="D331" s="2237"/>
      <c r="E331" s="2237"/>
      <c r="F331" s="2234"/>
    </row>
    <row r="332" spans="1:6" x14ac:dyDescent="0.25">
      <c r="A332" s="2237"/>
      <c r="B332" s="2237"/>
      <c r="C332" s="2237"/>
      <c r="D332" s="2237"/>
      <c r="E332" s="2237"/>
      <c r="F332" s="2234"/>
    </row>
    <row r="333" spans="1:6" x14ac:dyDescent="0.25">
      <c r="A333" s="2237"/>
      <c r="B333" s="2237"/>
      <c r="C333" s="2237"/>
      <c r="D333" s="2237"/>
      <c r="E333" s="2237"/>
      <c r="F333" s="2234"/>
    </row>
    <row r="334" spans="1:6" x14ac:dyDescent="0.25">
      <c r="A334" s="2330"/>
      <c r="B334" s="2330"/>
      <c r="C334" s="2330"/>
      <c r="D334" s="2330"/>
      <c r="E334" s="2330"/>
      <c r="F334" s="2343"/>
    </row>
    <row r="335" spans="1:6" x14ac:dyDescent="0.25">
      <c r="A335" s="2330"/>
      <c r="B335" s="2330"/>
      <c r="C335" s="2330"/>
      <c r="D335" s="2330"/>
      <c r="E335" s="2557" t="s">
        <v>477</v>
      </c>
      <c r="F335" s="2557"/>
    </row>
    <row r="336" spans="1:6" x14ac:dyDescent="0.25">
      <c r="A336" s="2330"/>
      <c r="B336" s="2330"/>
      <c r="C336" s="2330"/>
      <c r="D336" s="2332"/>
      <c r="E336" s="2547" t="s">
        <v>478</v>
      </c>
      <c r="F336" s="2547"/>
    </row>
    <row r="337" spans="1:6" x14ac:dyDescent="0.25">
      <c r="A337" s="2330"/>
      <c r="B337" s="2330"/>
      <c r="C337" s="2330"/>
      <c r="D337" s="2330"/>
      <c r="E337" s="2457"/>
      <c r="F337" s="2458"/>
    </row>
    <row r="338" spans="1:6" x14ac:dyDescent="0.25">
      <c r="A338" s="2330"/>
      <c r="B338" s="2330"/>
      <c r="C338" s="2330"/>
      <c r="D338" s="2330"/>
      <c r="E338" s="2458"/>
      <c r="F338" s="2458"/>
    </row>
    <row r="339" spans="1:6" x14ac:dyDescent="0.25">
      <c r="A339" s="2330"/>
      <c r="B339" s="2330"/>
      <c r="C339" s="2330"/>
      <c r="D339" s="2330"/>
      <c r="E339" s="2458"/>
      <c r="F339" s="2458"/>
    </row>
    <row r="340" spans="1:6" x14ac:dyDescent="0.25">
      <c r="A340" s="2330"/>
      <c r="B340" s="2330"/>
      <c r="C340" s="2330"/>
      <c r="D340" s="2330"/>
      <c r="E340" s="2458"/>
      <c r="F340" s="2458"/>
    </row>
    <row r="341" spans="1:6" x14ac:dyDescent="0.25">
      <c r="A341" s="2330"/>
      <c r="B341" s="2330"/>
      <c r="C341" s="2330"/>
      <c r="D341" s="2330"/>
      <c r="E341" s="2458"/>
      <c r="F341" s="2458"/>
    </row>
    <row r="342" spans="1:6" x14ac:dyDescent="0.25">
      <c r="A342" s="2330"/>
      <c r="B342" s="2330"/>
      <c r="C342" s="2330"/>
      <c r="D342" s="2330"/>
      <c r="E342" s="2458"/>
      <c r="F342" s="2458"/>
    </row>
    <row r="343" spans="1:6" x14ac:dyDescent="0.25">
      <c r="A343" s="2330"/>
      <c r="B343" s="2330"/>
      <c r="C343" s="2330"/>
      <c r="D343" s="2330"/>
      <c r="E343" s="2458"/>
      <c r="F343" s="2458"/>
    </row>
    <row r="344" spans="1:6" x14ac:dyDescent="0.25">
      <c r="A344" s="2330"/>
      <c r="B344" s="2330"/>
      <c r="C344" s="2330"/>
      <c r="D344" s="2330"/>
      <c r="E344" s="2557" t="s">
        <v>479</v>
      </c>
      <c r="F344" s="2557"/>
    </row>
    <row r="345" spans="1:6" x14ac:dyDescent="0.25">
      <c r="A345" s="2330"/>
      <c r="B345" s="2330"/>
      <c r="C345" s="2330"/>
      <c r="D345" s="2343"/>
      <c r="E345" s="2547" t="s">
        <v>480</v>
      </c>
      <c r="F345" s="2547"/>
    </row>
    <row r="346" spans="1:6" x14ac:dyDescent="0.25">
      <c r="A346" s="2330"/>
      <c r="B346" s="2330"/>
      <c r="C346" s="2330"/>
      <c r="D346" s="2354"/>
      <c r="E346" s="2330"/>
      <c r="F346" s="2343"/>
    </row>
  </sheetData>
  <mergeCells count="49"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303" workbookViewId="0">
      <selection activeCell="B344" sqref="B344"/>
    </sheetView>
  </sheetViews>
  <sheetFormatPr baseColWidth="10" defaultRowHeight="10.5" x14ac:dyDescent="0.15"/>
  <cols>
    <col min="1" max="1" width="20.28515625" style="2473" customWidth="1"/>
    <col min="2" max="2" width="83.140625" style="2473" customWidth="1"/>
    <col min="3" max="5" width="21.42578125" style="2473" customWidth="1"/>
    <col min="6" max="6" width="19.5703125" style="2474" customWidth="1"/>
    <col min="7" max="7" width="2.42578125" style="2473" customWidth="1"/>
    <col min="8" max="9" width="5.140625" style="2473" customWidth="1"/>
    <col min="10" max="256" width="11.42578125" style="2473"/>
    <col min="257" max="257" width="20.28515625" style="2473" customWidth="1"/>
    <col min="258" max="258" width="83.140625" style="2473" customWidth="1"/>
    <col min="259" max="261" width="21.42578125" style="2473" customWidth="1"/>
    <col min="262" max="262" width="19.5703125" style="2473" customWidth="1"/>
    <col min="263" max="263" width="2.42578125" style="2473" customWidth="1"/>
    <col min="264" max="265" width="5.140625" style="2473" customWidth="1"/>
    <col min="266" max="512" width="11.42578125" style="2473"/>
    <col min="513" max="513" width="20.28515625" style="2473" customWidth="1"/>
    <col min="514" max="514" width="83.140625" style="2473" customWidth="1"/>
    <col min="515" max="517" width="21.42578125" style="2473" customWidth="1"/>
    <col min="518" max="518" width="19.5703125" style="2473" customWidth="1"/>
    <col min="519" max="519" width="2.42578125" style="2473" customWidth="1"/>
    <col min="520" max="521" width="5.140625" style="2473" customWidth="1"/>
    <col min="522" max="768" width="11.42578125" style="2473"/>
    <col min="769" max="769" width="20.28515625" style="2473" customWidth="1"/>
    <col min="770" max="770" width="83.140625" style="2473" customWidth="1"/>
    <col min="771" max="773" width="21.42578125" style="2473" customWidth="1"/>
    <col min="774" max="774" width="19.5703125" style="2473" customWidth="1"/>
    <col min="775" max="775" width="2.42578125" style="2473" customWidth="1"/>
    <col min="776" max="777" width="5.140625" style="2473" customWidth="1"/>
    <col min="778" max="1024" width="11.42578125" style="2473"/>
    <col min="1025" max="1025" width="20.28515625" style="2473" customWidth="1"/>
    <col min="1026" max="1026" width="83.140625" style="2473" customWidth="1"/>
    <col min="1027" max="1029" width="21.42578125" style="2473" customWidth="1"/>
    <col min="1030" max="1030" width="19.5703125" style="2473" customWidth="1"/>
    <col min="1031" max="1031" width="2.42578125" style="2473" customWidth="1"/>
    <col min="1032" max="1033" width="5.140625" style="2473" customWidth="1"/>
    <col min="1034" max="1280" width="11.42578125" style="2473"/>
    <col min="1281" max="1281" width="20.28515625" style="2473" customWidth="1"/>
    <col min="1282" max="1282" width="83.140625" style="2473" customWidth="1"/>
    <col min="1283" max="1285" width="21.42578125" style="2473" customWidth="1"/>
    <col min="1286" max="1286" width="19.5703125" style="2473" customWidth="1"/>
    <col min="1287" max="1287" width="2.42578125" style="2473" customWidth="1"/>
    <col min="1288" max="1289" width="5.140625" style="2473" customWidth="1"/>
    <col min="1290" max="1536" width="11.42578125" style="2473"/>
    <col min="1537" max="1537" width="20.28515625" style="2473" customWidth="1"/>
    <col min="1538" max="1538" width="83.140625" style="2473" customWidth="1"/>
    <col min="1539" max="1541" width="21.42578125" style="2473" customWidth="1"/>
    <col min="1542" max="1542" width="19.5703125" style="2473" customWidth="1"/>
    <col min="1543" max="1543" width="2.42578125" style="2473" customWidth="1"/>
    <col min="1544" max="1545" width="5.140625" style="2473" customWidth="1"/>
    <col min="1546" max="1792" width="11.42578125" style="2473"/>
    <col min="1793" max="1793" width="20.28515625" style="2473" customWidth="1"/>
    <col min="1794" max="1794" width="83.140625" style="2473" customWidth="1"/>
    <col min="1795" max="1797" width="21.42578125" style="2473" customWidth="1"/>
    <col min="1798" max="1798" width="19.5703125" style="2473" customWidth="1"/>
    <col min="1799" max="1799" width="2.42578125" style="2473" customWidth="1"/>
    <col min="1800" max="1801" width="5.140625" style="2473" customWidth="1"/>
    <col min="1802" max="2048" width="11.42578125" style="2473"/>
    <col min="2049" max="2049" width="20.28515625" style="2473" customWidth="1"/>
    <col min="2050" max="2050" width="83.140625" style="2473" customWidth="1"/>
    <col min="2051" max="2053" width="21.42578125" style="2473" customWidth="1"/>
    <col min="2054" max="2054" width="19.5703125" style="2473" customWidth="1"/>
    <col min="2055" max="2055" width="2.42578125" style="2473" customWidth="1"/>
    <col min="2056" max="2057" width="5.140625" style="2473" customWidth="1"/>
    <col min="2058" max="2304" width="11.42578125" style="2473"/>
    <col min="2305" max="2305" width="20.28515625" style="2473" customWidth="1"/>
    <col min="2306" max="2306" width="83.140625" style="2473" customWidth="1"/>
    <col min="2307" max="2309" width="21.42578125" style="2473" customWidth="1"/>
    <col min="2310" max="2310" width="19.5703125" style="2473" customWidth="1"/>
    <col min="2311" max="2311" width="2.42578125" style="2473" customWidth="1"/>
    <col min="2312" max="2313" width="5.140625" style="2473" customWidth="1"/>
    <col min="2314" max="2560" width="11.42578125" style="2473"/>
    <col min="2561" max="2561" width="20.28515625" style="2473" customWidth="1"/>
    <col min="2562" max="2562" width="83.140625" style="2473" customWidth="1"/>
    <col min="2563" max="2565" width="21.42578125" style="2473" customWidth="1"/>
    <col min="2566" max="2566" width="19.5703125" style="2473" customWidth="1"/>
    <col min="2567" max="2567" width="2.42578125" style="2473" customWidth="1"/>
    <col min="2568" max="2569" width="5.140625" style="2473" customWidth="1"/>
    <col min="2570" max="2816" width="11.42578125" style="2473"/>
    <col min="2817" max="2817" width="20.28515625" style="2473" customWidth="1"/>
    <col min="2818" max="2818" width="83.140625" style="2473" customWidth="1"/>
    <col min="2819" max="2821" width="21.42578125" style="2473" customWidth="1"/>
    <col min="2822" max="2822" width="19.5703125" style="2473" customWidth="1"/>
    <col min="2823" max="2823" width="2.42578125" style="2473" customWidth="1"/>
    <col min="2824" max="2825" width="5.140625" style="2473" customWidth="1"/>
    <col min="2826" max="3072" width="11.42578125" style="2473"/>
    <col min="3073" max="3073" width="20.28515625" style="2473" customWidth="1"/>
    <col min="3074" max="3074" width="83.140625" style="2473" customWidth="1"/>
    <col min="3075" max="3077" width="21.42578125" style="2473" customWidth="1"/>
    <col min="3078" max="3078" width="19.5703125" style="2473" customWidth="1"/>
    <col min="3079" max="3079" width="2.42578125" style="2473" customWidth="1"/>
    <col min="3080" max="3081" width="5.140625" style="2473" customWidth="1"/>
    <col min="3082" max="3328" width="11.42578125" style="2473"/>
    <col min="3329" max="3329" width="20.28515625" style="2473" customWidth="1"/>
    <col min="3330" max="3330" width="83.140625" style="2473" customWidth="1"/>
    <col min="3331" max="3333" width="21.42578125" style="2473" customWidth="1"/>
    <col min="3334" max="3334" width="19.5703125" style="2473" customWidth="1"/>
    <col min="3335" max="3335" width="2.42578125" style="2473" customWidth="1"/>
    <col min="3336" max="3337" width="5.140625" style="2473" customWidth="1"/>
    <col min="3338" max="3584" width="11.42578125" style="2473"/>
    <col min="3585" max="3585" width="20.28515625" style="2473" customWidth="1"/>
    <col min="3586" max="3586" width="83.140625" style="2473" customWidth="1"/>
    <col min="3587" max="3589" width="21.42578125" style="2473" customWidth="1"/>
    <col min="3590" max="3590" width="19.5703125" style="2473" customWidth="1"/>
    <col min="3591" max="3591" width="2.42578125" style="2473" customWidth="1"/>
    <col min="3592" max="3593" width="5.140625" style="2473" customWidth="1"/>
    <col min="3594" max="3840" width="11.42578125" style="2473"/>
    <col min="3841" max="3841" width="20.28515625" style="2473" customWidth="1"/>
    <col min="3842" max="3842" width="83.140625" style="2473" customWidth="1"/>
    <col min="3843" max="3845" width="21.42578125" style="2473" customWidth="1"/>
    <col min="3846" max="3846" width="19.5703125" style="2473" customWidth="1"/>
    <col min="3847" max="3847" width="2.42578125" style="2473" customWidth="1"/>
    <col min="3848" max="3849" width="5.140625" style="2473" customWidth="1"/>
    <col min="3850" max="4096" width="11.42578125" style="2473"/>
    <col min="4097" max="4097" width="20.28515625" style="2473" customWidth="1"/>
    <col min="4098" max="4098" width="83.140625" style="2473" customWidth="1"/>
    <col min="4099" max="4101" width="21.42578125" style="2473" customWidth="1"/>
    <col min="4102" max="4102" width="19.5703125" style="2473" customWidth="1"/>
    <col min="4103" max="4103" width="2.42578125" style="2473" customWidth="1"/>
    <col min="4104" max="4105" width="5.140625" style="2473" customWidth="1"/>
    <col min="4106" max="4352" width="11.42578125" style="2473"/>
    <col min="4353" max="4353" width="20.28515625" style="2473" customWidth="1"/>
    <col min="4354" max="4354" width="83.140625" style="2473" customWidth="1"/>
    <col min="4355" max="4357" width="21.42578125" style="2473" customWidth="1"/>
    <col min="4358" max="4358" width="19.5703125" style="2473" customWidth="1"/>
    <col min="4359" max="4359" width="2.42578125" style="2473" customWidth="1"/>
    <col min="4360" max="4361" width="5.140625" style="2473" customWidth="1"/>
    <col min="4362" max="4608" width="11.42578125" style="2473"/>
    <col min="4609" max="4609" width="20.28515625" style="2473" customWidth="1"/>
    <col min="4610" max="4610" width="83.140625" style="2473" customWidth="1"/>
    <col min="4611" max="4613" width="21.42578125" style="2473" customWidth="1"/>
    <col min="4614" max="4614" width="19.5703125" style="2473" customWidth="1"/>
    <col min="4615" max="4615" width="2.42578125" style="2473" customWidth="1"/>
    <col min="4616" max="4617" width="5.140625" style="2473" customWidth="1"/>
    <col min="4618" max="4864" width="11.42578125" style="2473"/>
    <col min="4865" max="4865" width="20.28515625" style="2473" customWidth="1"/>
    <col min="4866" max="4866" width="83.140625" style="2473" customWidth="1"/>
    <col min="4867" max="4869" width="21.42578125" style="2473" customWidth="1"/>
    <col min="4870" max="4870" width="19.5703125" style="2473" customWidth="1"/>
    <col min="4871" max="4871" width="2.42578125" style="2473" customWidth="1"/>
    <col min="4872" max="4873" width="5.140625" style="2473" customWidth="1"/>
    <col min="4874" max="5120" width="11.42578125" style="2473"/>
    <col min="5121" max="5121" width="20.28515625" style="2473" customWidth="1"/>
    <col min="5122" max="5122" width="83.140625" style="2473" customWidth="1"/>
    <col min="5123" max="5125" width="21.42578125" style="2473" customWidth="1"/>
    <col min="5126" max="5126" width="19.5703125" style="2473" customWidth="1"/>
    <col min="5127" max="5127" width="2.42578125" style="2473" customWidth="1"/>
    <col min="5128" max="5129" width="5.140625" style="2473" customWidth="1"/>
    <col min="5130" max="5376" width="11.42578125" style="2473"/>
    <col min="5377" max="5377" width="20.28515625" style="2473" customWidth="1"/>
    <col min="5378" max="5378" width="83.140625" style="2473" customWidth="1"/>
    <col min="5379" max="5381" width="21.42578125" style="2473" customWidth="1"/>
    <col min="5382" max="5382" width="19.5703125" style="2473" customWidth="1"/>
    <col min="5383" max="5383" width="2.42578125" style="2473" customWidth="1"/>
    <col min="5384" max="5385" width="5.140625" style="2473" customWidth="1"/>
    <col min="5386" max="5632" width="11.42578125" style="2473"/>
    <col min="5633" max="5633" width="20.28515625" style="2473" customWidth="1"/>
    <col min="5634" max="5634" width="83.140625" style="2473" customWidth="1"/>
    <col min="5635" max="5637" width="21.42578125" style="2473" customWidth="1"/>
    <col min="5638" max="5638" width="19.5703125" style="2473" customWidth="1"/>
    <col min="5639" max="5639" width="2.42578125" style="2473" customWidth="1"/>
    <col min="5640" max="5641" width="5.140625" style="2473" customWidth="1"/>
    <col min="5642" max="5888" width="11.42578125" style="2473"/>
    <col min="5889" max="5889" width="20.28515625" style="2473" customWidth="1"/>
    <col min="5890" max="5890" width="83.140625" style="2473" customWidth="1"/>
    <col min="5891" max="5893" width="21.42578125" style="2473" customWidth="1"/>
    <col min="5894" max="5894" width="19.5703125" style="2473" customWidth="1"/>
    <col min="5895" max="5895" width="2.42578125" style="2473" customWidth="1"/>
    <col min="5896" max="5897" width="5.140625" style="2473" customWidth="1"/>
    <col min="5898" max="6144" width="11.42578125" style="2473"/>
    <col min="6145" max="6145" width="20.28515625" style="2473" customWidth="1"/>
    <col min="6146" max="6146" width="83.140625" style="2473" customWidth="1"/>
    <col min="6147" max="6149" width="21.42578125" style="2473" customWidth="1"/>
    <col min="6150" max="6150" width="19.5703125" style="2473" customWidth="1"/>
    <col min="6151" max="6151" width="2.42578125" style="2473" customWidth="1"/>
    <col min="6152" max="6153" width="5.140625" style="2473" customWidth="1"/>
    <col min="6154" max="6400" width="11.42578125" style="2473"/>
    <col min="6401" max="6401" width="20.28515625" style="2473" customWidth="1"/>
    <col min="6402" max="6402" width="83.140625" style="2473" customWidth="1"/>
    <col min="6403" max="6405" width="21.42578125" style="2473" customWidth="1"/>
    <col min="6406" max="6406" width="19.5703125" style="2473" customWidth="1"/>
    <col min="6407" max="6407" width="2.42578125" style="2473" customWidth="1"/>
    <col min="6408" max="6409" width="5.140625" style="2473" customWidth="1"/>
    <col min="6410" max="6656" width="11.42578125" style="2473"/>
    <col min="6657" max="6657" width="20.28515625" style="2473" customWidth="1"/>
    <col min="6658" max="6658" width="83.140625" style="2473" customWidth="1"/>
    <col min="6659" max="6661" width="21.42578125" style="2473" customWidth="1"/>
    <col min="6662" max="6662" width="19.5703125" style="2473" customWidth="1"/>
    <col min="6663" max="6663" width="2.42578125" style="2473" customWidth="1"/>
    <col min="6664" max="6665" width="5.140625" style="2473" customWidth="1"/>
    <col min="6666" max="6912" width="11.42578125" style="2473"/>
    <col min="6913" max="6913" width="20.28515625" style="2473" customWidth="1"/>
    <col min="6914" max="6914" width="83.140625" style="2473" customWidth="1"/>
    <col min="6915" max="6917" width="21.42578125" style="2473" customWidth="1"/>
    <col min="6918" max="6918" width="19.5703125" style="2473" customWidth="1"/>
    <col min="6919" max="6919" width="2.42578125" style="2473" customWidth="1"/>
    <col min="6920" max="6921" width="5.140625" style="2473" customWidth="1"/>
    <col min="6922" max="7168" width="11.42578125" style="2473"/>
    <col min="7169" max="7169" width="20.28515625" style="2473" customWidth="1"/>
    <col min="7170" max="7170" width="83.140625" style="2473" customWidth="1"/>
    <col min="7171" max="7173" width="21.42578125" style="2473" customWidth="1"/>
    <col min="7174" max="7174" width="19.5703125" style="2473" customWidth="1"/>
    <col min="7175" max="7175" width="2.42578125" style="2473" customWidth="1"/>
    <col min="7176" max="7177" width="5.140625" style="2473" customWidth="1"/>
    <col min="7178" max="7424" width="11.42578125" style="2473"/>
    <col min="7425" max="7425" width="20.28515625" style="2473" customWidth="1"/>
    <col min="7426" max="7426" width="83.140625" style="2473" customWidth="1"/>
    <col min="7427" max="7429" width="21.42578125" style="2473" customWidth="1"/>
    <col min="7430" max="7430" width="19.5703125" style="2473" customWidth="1"/>
    <col min="7431" max="7431" width="2.42578125" style="2473" customWidth="1"/>
    <col min="7432" max="7433" width="5.140625" style="2473" customWidth="1"/>
    <col min="7434" max="7680" width="11.42578125" style="2473"/>
    <col min="7681" max="7681" width="20.28515625" style="2473" customWidth="1"/>
    <col min="7682" max="7682" width="83.140625" style="2473" customWidth="1"/>
    <col min="7683" max="7685" width="21.42578125" style="2473" customWidth="1"/>
    <col min="7686" max="7686" width="19.5703125" style="2473" customWidth="1"/>
    <col min="7687" max="7687" width="2.42578125" style="2473" customWidth="1"/>
    <col min="7688" max="7689" width="5.140625" style="2473" customWidth="1"/>
    <col min="7690" max="7936" width="11.42578125" style="2473"/>
    <col min="7937" max="7937" width="20.28515625" style="2473" customWidth="1"/>
    <col min="7938" max="7938" width="83.140625" style="2473" customWidth="1"/>
    <col min="7939" max="7941" width="21.42578125" style="2473" customWidth="1"/>
    <col min="7942" max="7942" width="19.5703125" style="2473" customWidth="1"/>
    <col min="7943" max="7943" width="2.42578125" style="2473" customWidth="1"/>
    <col min="7944" max="7945" width="5.140625" style="2473" customWidth="1"/>
    <col min="7946" max="8192" width="11.42578125" style="2473"/>
    <col min="8193" max="8193" width="20.28515625" style="2473" customWidth="1"/>
    <col min="8194" max="8194" width="83.140625" style="2473" customWidth="1"/>
    <col min="8195" max="8197" width="21.42578125" style="2473" customWidth="1"/>
    <col min="8198" max="8198" width="19.5703125" style="2473" customWidth="1"/>
    <col min="8199" max="8199" width="2.42578125" style="2473" customWidth="1"/>
    <col min="8200" max="8201" width="5.140625" style="2473" customWidth="1"/>
    <col min="8202" max="8448" width="11.42578125" style="2473"/>
    <col min="8449" max="8449" width="20.28515625" style="2473" customWidth="1"/>
    <col min="8450" max="8450" width="83.140625" style="2473" customWidth="1"/>
    <col min="8451" max="8453" width="21.42578125" style="2473" customWidth="1"/>
    <col min="8454" max="8454" width="19.5703125" style="2473" customWidth="1"/>
    <col min="8455" max="8455" width="2.42578125" style="2473" customWidth="1"/>
    <col min="8456" max="8457" width="5.140625" style="2473" customWidth="1"/>
    <col min="8458" max="8704" width="11.42578125" style="2473"/>
    <col min="8705" max="8705" width="20.28515625" style="2473" customWidth="1"/>
    <col min="8706" max="8706" width="83.140625" style="2473" customWidth="1"/>
    <col min="8707" max="8709" width="21.42578125" style="2473" customWidth="1"/>
    <col min="8710" max="8710" width="19.5703125" style="2473" customWidth="1"/>
    <col min="8711" max="8711" width="2.42578125" style="2473" customWidth="1"/>
    <col min="8712" max="8713" width="5.140625" style="2473" customWidth="1"/>
    <col min="8714" max="8960" width="11.42578125" style="2473"/>
    <col min="8961" max="8961" width="20.28515625" style="2473" customWidth="1"/>
    <col min="8962" max="8962" width="83.140625" style="2473" customWidth="1"/>
    <col min="8963" max="8965" width="21.42578125" style="2473" customWidth="1"/>
    <col min="8966" max="8966" width="19.5703125" style="2473" customWidth="1"/>
    <col min="8967" max="8967" width="2.42578125" style="2473" customWidth="1"/>
    <col min="8968" max="8969" width="5.140625" style="2473" customWidth="1"/>
    <col min="8970" max="9216" width="11.42578125" style="2473"/>
    <col min="9217" max="9217" width="20.28515625" style="2473" customWidth="1"/>
    <col min="9218" max="9218" width="83.140625" style="2473" customWidth="1"/>
    <col min="9219" max="9221" width="21.42578125" style="2473" customWidth="1"/>
    <col min="9222" max="9222" width="19.5703125" style="2473" customWidth="1"/>
    <col min="9223" max="9223" width="2.42578125" style="2473" customWidth="1"/>
    <col min="9224" max="9225" width="5.140625" style="2473" customWidth="1"/>
    <col min="9226" max="9472" width="11.42578125" style="2473"/>
    <col min="9473" max="9473" width="20.28515625" style="2473" customWidth="1"/>
    <col min="9474" max="9474" width="83.140625" style="2473" customWidth="1"/>
    <col min="9475" max="9477" width="21.42578125" style="2473" customWidth="1"/>
    <col min="9478" max="9478" width="19.5703125" style="2473" customWidth="1"/>
    <col min="9479" max="9479" width="2.42578125" style="2473" customWidth="1"/>
    <col min="9480" max="9481" width="5.140625" style="2473" customWidth="1"/>
    <col min="9482" max="9728" width="11.42578125" style="2473"/>
    <col min="9729" max="9729" width="20.28515625" style="2473" customWidth="1"/>
    <col min="9730" max="9730" width="83.140625" style="2473" customWidth="1"/>
    <col min="9731" max="9733" width="21.42578125" style="2473" customWidth="1"/>
    <col min="9734" max="9734" width="19.5703125" style="2473" customWidth="1"/>
    <col min="9735" max="9735" width="2.42578125" style="2473" customWidth="1"/>
    <col min="9736" max="9737" width="5.140625" style="2473" customWidth="1"/>
    <col min="9738" max="9984" width="11.42578125" style="2473"/>
    <col min="9985" max="9985" width="20.28515625" style="2473" customWidth="1"/>
    <col min="9986" max="9986" width="83.140625" style="2473" customWidth="1"/>
    <col min="9987" max="9989" width="21.42578125" style="2473" customWidth="1"/>
    <col min="9990" max="9990" width="19.5703125" style="2473" customWidth="1"/>
    <col min="9991" max="9991" width="2.42578125" style="2473" customWidth="1"/>
    <col min="9992" max="9993" width="5.140625" style="2473" customWidth="1"/>
    <col min="9994" max="10240" width="11.42578125" style="2473"/>
    <col min="10241" max="10241" width="20.28515625" style="2473" customWidth="1"/>
    <col min="10242" max="10242" width="83.140625" style="2473" customWidth="1"/>
    <col min="10243" max="10245" width="21.42578125" style="2473" customWidth="1"/>
    <col min="10246" max="10246" width="19.5703125" style="2473" customWidth="1"/>
    <col min="10247" max="10247" width="2.42578125" style="2473" customWidth="1"/>
    <col min="10248" max="10249" width="5.140625" style="2473" customWidth="1"/>
    <col min="10250" max="10496" width="11.42578125" style="2473"/>
    <col min="10497" max="10497" width="20.28515625" style="2473" customWidth="1"/>
    <col min="10498" max="10498" width="83.140625" style="2473" customWidth="1"/>
    <col min="10499" max="10501" width="21.42578125" style="2473" customWidth="1"/>
    <col min="10502" max="10502" width="19.5703125" style="2473" customWidth="1"/>
    <col min="10503" max="10503" width="2.42578125" style="2473" customWidth="1"/>
    <col min="10504" max="10505" width="5.140625" style="2473" customWidth="1"/>
    <col min="10506" max="10752" width="11.42578125" style="2473"/>
    <col min="10753" max="10753" width="20.28515625" style="2473" customWidth="1"/>
    <col min="10754" max="10754" width="83.140625" style="2473" customWidth="1"/>
    <col min="10755" max="10757" width="21.42578125" style="2473" customWidth="1"/>
    <col min="10758" max="10758" width="19.5703125" style="2473" customWidth="1"/>
    <col min="10759" max="10759" width="2.42578125" style="2473" customWidth="1"/>
    <col min="10760" max="10761" width="5.140625" style="2473" customWidth="1"/>
    <col min="10762" max="11008" width="11.42578125" style="2473"/>
    <col min="11009" max="11009" width="20.28515625" style="2473" customWidth="1"/>
    <col min="11010" max="11010" width="83.140625" style="2473" customWidth="1"/>
    <col min="11011" max="11013" width="21.42578125" style="2473" customWidth="1"/>
    <col min="11014" max="11014" width="19.5703125" style="2473" customWidth="1"/>
    <col min="11015" max="11015" width="2.42578125" style="2473" customWidth="1"/>
    <col min="11016" max="11017" width="5.140625" style="2473" customWidth="1"/>
    <col min="11018" max="11264" width="11.42578125" style="2473"/>
    <col min="11265" max="11265" width="20.28515625" style="2473" customWidth="1"/>
    <col min="11266" max="11266" width="83.140625" style="2473" customWidth="1"/>
    <col min="11267" max="11269" width="21.42578125" style="2473" customWidth="1"/>
    <col min="11270" max="11270" width="19.5703125" style="2473" customWidth="1"/>
    <col min="11271" max="11271" width="2.42578125" style="2473" customWidth="1"/>
    <col min="11272" max="11273" width="5.140625" style="2473" customWidth="1"/>
    <col min="11274" max="11520" width="11.42578125" style="2473"/>
    <col min="11521" max="11521" width="20.28515625" style="2473" customWidth="1"/>
    <col min="11522" max="11522" width="83.140625" style="2473" customWidth="1"/>
    <col min="11523" max="11525" width="21.42578125" style="2473" customWidth="1"/>
    <col min="11526" max="11526" width="19.5703125" style="2473" customWidth="1"/>
    <col min="11527" max="11527" width="2.42578125" style="2473" customWidth="1"/>
    <col min="11528" max="11529" width="5.140625" style="2473" customWidth="1"/>
    <col min="11530" max="11776" width="11.42578125" style="2473"/>
    <col min="11777" max="11777" width="20.28515625" style="2473" customWidth="1"/>
    <col min="11778" max="11778" width="83.140625" style="2473" customWidth="1"/>
    <col min="11779" max="11781" width="21.42578125" style="2473" customWidth="1"/>
    <col min="11782" max="11782" width="19.5703125" style="2473" customWidth="1"/>
    <col min="11783" max="11783" width="2.42578125" style="2473" customWidth="1"/>
    <col min="11784" max="11785" width="5.140625" style="2473" customWidth="1"/>
    <col min="11786" max="12032" width="11.42578125" style="2473"/>
    <col min="12033" max="12033" width="20.28515625" style="2473" customWidth="1"/>
    <col min="12034" max="12034" width="83.140625" style="2473" customWidth="1"/>
    <col min="12035" max="12037" width="21.42578125" style="2473" customWidth="1"/>
    <col min="12038" max="12038" width="19.5703125" style="2473" customWidth="1"/>
    <col min="12039" max="12039" width="2.42578125" style="2473" customWidth="1"/>
    <col min="12040" max="12041" width="5.140625" style="2473" customWidth="1"/>
    <col min="12042" max="12288" width="11.42578125" style="2473"/>
    <col min="12289" max="12289" width="20.28515625" style="2473" customWidth="1"/>
    <col min="12290" max="12290" width="83.140625" style="2473" customWidth="1"/>
    <col min="12291" max="12293" width="21.42578125" style="2473" customWidth="1"/>
    <col min="12294" max="12294" width="19.5703125" style="2473" customWidth="1"/>
    <col min="12295" max="12295" width="2.42578125" style="2473" customWidth="1"/>
    <col min="12296" max="12297" width="5.140625" style="2473" customWidth="1"/>
    <col min="12298" max="12544" width="11.42578125" style="2473"/>
    <col min="12545" max="12545" width="20.28515625" style="2473" customWidth="1"/>
    <col min="12546" max="12546" width="83.140625" style="2473" customWidth="1"/>
    <col min="12547" max="12549" width="21.42578125" style="2473" customWidth="1"/>
    <col min="12550" max="12550" width="19.5703125" style="2473" customWidth="1"/>
    <col min="12551" max="12551" width="2.42578125" style="2473" customWidth="1"/>
    <col min="12552" max="12553" width="5.140625" style="2473" customWidth="1"/>
    <col min="12554" max="12800" width="11.42578125" style="2473"/>
    <col min="12801" max="12801" width="20.28515625" style="2473" customWidth="1"/>
    <col min="12802" max="12802" width="83.140625" style="2473" customWidth="1"/>
    <col min="12803" max="12805" width="21.42578125" style="2473" customWidth="1"/>
    <col min="12806" max="12806" width="19.5703125" style="2473" customWidth="1"/>
    <col min="12807" max="12807" width="2.42578125" style="2473" customWidth="1"/>
    <col min="12808" max="12809" width="5.140625" style="2473" customWidth="1"/>
    <col min="12810" max="13056" width="11.42578125" style="2473"/>
    <col min="13057" max="13057" width="20.28515625" style="2473" customWidth="1"/>
    <col min="13058" max="13058" width="83.140625" style="2473" customWidth="1"/>
    <col min="13059" max="13061" width="21.42578125" style="2473" customWidth="1"/>
    <col min="13062" max="13062" width="19.5703125" style="2473" customWidth="1"/>
    <col min="13063" max="13063" width="2.42578125" style="2473" customWidth="1"/>
    <col min="13064" max="13065" width="5.140625" style="2473" customWidth="1"/>
    <col min="13066" max="13312" width="11.42578125" style="2473"/>
    <col min="13313" max="13313" width="20.28515625" style="2473" customWidth="1"/>
    <col min="13314" max="13314" width="83.140625" style="2473" customWidth="1"/>
    <col min="13315" max="13317" width="21.42578125" style="2473" customWidth="1"/>
    <col min="13318" max="13318" width="19.5703125" style="2473" customWidth="1"/>
    <col min="13319" max="13319" width="2.42578125" style="2473" customWidth="1"/>
    <col min="13320" max="13321" width="5.140625" style="2473" customWidth="1"/>
    <col min="13322" max="13568" width="11.42578125" style="2473"/>
    <col min="13569" max="13569" width="20.28515625" style="2473" customWidth="1"/>
    <col min="13570" max="13570" width="83.140625" style="2473" customWidth="1"/>
    <col min="13571" max="13573" width="21.42578125" style="2473" customWidth="1"/>
    <col min="13574" max="13574" width="19.5703125" style="2473" customWidth="1"/>
    <col min="13575" max="13575" width="2.42578125" style="2473" customWidth="1"/>
    <col min="13576" max="13577" width="5.140625" style="2473" customWidth="1"/>
    <col min="13578" max="13824" width="11.42578125" style="2473"/>
    <col min="13825" max="13825" width="20.28515625" style="2473" customWidth="1"/>
    <col min="13826" max="13826" width="83.140625" style="2473" customWidth="1"/>
    <col min="13827" max="13829" width="21.42578125" style="2473" customWidth="1"/>
    <col min="13830" max="13830" width="19.5703125" style="2473" customWidth="1"/>
    <col min="13831" max="13831" width="2.42578125" style="2473" customWidth="1"/>
    <col min="13832" max="13833" width="5.140625" style="2473" customWidth="1"/>
    <col min="13834" max="14080" width="11.42578125" style="2473"/>
    <col min="14081" max="14081" width="20.28515625" style="2473" customWidth="1"/>
    <col min="14082" max="14082" width="83.140625" style="2473" customWidth="1"/>
    <col min="14083" max="14085" width="21.42578125" style="2473" customWidth="1"/>
    <col min="14086" max="14086" width="19.5703125" style="2473" customWidth="1"/>
    <col min="14087" max="14087" width="2.42578125" style="2473" customWidth="1"/>
    <col min="14088" max="14089" width="5.140625" style="2473" customWidth="1"/>
    <col min="14090" max="14336" width="11.42578125" style="2473"/>
    <col min="14337" max="14337" width="20.28515625" style="2473" customWidth="1"/>
    <col min="14338" max="14338" width="83.140625" style="2473" customWidth="1"/>
    <col min="14339" max="14341" width="21.42578125" style="2473" customWidth="1"/>
    <col min="14342" max="14342" width="19.5703125" style="2473" customWidth="1"/>
    <col min="14343" max="14343" width="2.42578125" style="2473" customWidth="1"/>
    <col min="14344" max="14345" width="5.140625" style="2473" customWidth="1"/>
    <col min="14346" max="14592" width="11.42578125" style="2473"/>
    <col min="14593" max="14593" width="20.28515625" style="2473" customWidth="1"/>
    <col min="14594" max="14594" width="83.140625" style="2473" customWidth="1"/>
    <col min="14595" max="14597" width="21.42578125" style="2473" customWidth="1"/>
    <col min="14598" max="14598" width="19.5703125" style="2473" customWidth="1"/>
    <col min="14599" max="14599" width="2.42578125" style="2473" customWidth="1"/>
    <col min="14600" max="14601" width="5.140625" style="2473" customWidth="1"/>
    <col min="14602" max="14848" width="11.42578125" style="2473"/>
    <col min="14849" max="14849" width="20.28515625" style="2473" customWidth="1"/>
    <col min="14850" max="14850" width="83.140625" style="2473" customWidth="1"/>
    <col min="14851" max="14853" width="21.42578125" style="2473" customWidth="1"/>
    <col min="14854" max="14854" width="19.5703125" style="2473" customWidth="1"/>
    <col min="14855" max="14855" width="2.42578125" style="2473" customWidth="1"/>
    <col min="14856" max="14857" width="5.140625" style="2473" customWidth="1"/>
    <col min="14858" max="15104" width="11.42578125" style="2473"/>
    <col min="15105" max="15105" width="20.28515625" style="2473" customWidth="1"/>
    <col min="15106" max="15106" width="83.140625" style="2473" customWidth="1"/>
    <col min="15107" max="15109" width="21.42578125" style="2473" customWidth="1"/>
    <col min="15110" max="15110" width="19.5703125" style="2473" customWidth="1"/>
    <col min="15111" max="15111" width="2.42578125" style="2473" customWidth="1"/>
    <col min="15112" max="15113" width="5.140625" style="2473" customWidth="1"/>
    <col min="15114" max="15360" width="11.42578125" style="2473"/>
    <col min="15361" max="15361" width="20.28515625" style="2473" customWidth="1"/>
    <col min="15362" max="15362" width="83.140625" style="2473" customWidth="1"/>
    <col min="15363" max="15365" width="21.42578125" style="2473" customWidth="1"/>
    <col min="15366" max="15366" width="19.5703125" style="2473" customWidth="1"/>
    <col min="15367" max="15367" width="2.42578125" style="2473" customWidth="1"/>
    <col min="15368" max="15369" width="5.140625" style="2473" customWidth="1"/>
    <col min="15370" max="15616" width="11.42578125" style="2473"/>
    <col min="15617" max="15617" width="20.28515625" style="2473" customWidth="1"/>
    <col min="15618" max="15618" width="83.140625" style="2473" customWidth="1"/>
    <col min="15619" max="15621" width="21.42578125" style="2473" customWidth="1"/>
    <col min="15622" max="15622" width="19.5703125" style="2473" customWidth="1"/>
    <col min="15623" max="15623" width="2.42578125" style="2473" customWidth="1"/>
    <col min="15624" max="15625" width="5.140625" style="2473" customWidth="1"/>
    <col min="15626" max="15872" width="11.42578125" style="2473"/>
    <col min="15873" max="15873" width="20.28515625" style="2473" customWidth="1"/>
    <col min="15874" max="15874" width="83.140625" style="2473" customWidth="1"/>
    <col min="15875" max="15877" width="21.42578125" style="2473" customWidth="1"/>
    <col min="15878" max="15878" width="19.5703125" style="2473" customWidth="1"/>
    <col min="15879" max="15879" width="2.42578125" style="2473" customWidth="1"/>
    <col min="15880" max="15881" width="5.140625" style="2473" customWidth="1"/>
    <col min="15882" max="16128" width="11.42578125" style="2473"/>
    <col min="16129" max="16129" width="20.28515625" style="2473" customWidth="1"/>
    <col min="16130" max="16130" width="83.140625" style="2473" customWidth="1"/>
    <col min="16131" max="16133" width="21.42578125" style="2473" customWidth="1"/>
    <col min="16134" max="16134" width="19.5703125" style="2473" customWidth="1"/>
    <col min="16135" max="16135" width="2.42578125" style="2473" customWidth="1"/>
    <col min="16136" max="16137" width="5.140625" style="2473" customWidth="1"/>
    <col min="16138" max="16384" width="11.42578125" style="2473"/>
  </cols>
  <sheetData>
    <row r="1" spans="1:7" ht="12.75" x14ac:dyDescent="0.2">
      <c r="A1" s="2231" t="s">
        <v>0</v>
      </c>
      <c r="B1" s="2232"/>
      <c r="C1" s="2475" t="s">
        <v>1</v>
      </c>
      <c r="D1" s="2476"/>
      <c r="E1" s="2477"/>
      <c r="F1" s="2233"/>
    </row>
    <row r="2" spans="1:7" ht="12.75" x14ac:dyDescent="0.2">
      <c r="A2" s="2231" t="str">
        <f>CONCATENATE("COMUNA: ",[2]NOMBRE!B2," - ","( ",[2]NOMBRE!C2,[2]NOMBRE!D2,[2]NOMBRE!E2,[2]NOMBRE!F2,[2]NOMBRE!G2," )")</f>
        <v>COMUNA: LINARES  - ( 07401 )</v>
      </c>
      <c r="B2" s="2232"/>
      <c r="C2" s="2478"/>
      <c r="D2" s="2479"/>
      <c r="E2" s="2480"/>
      <c r="F2" s="2234"/>
      <c r="G2" s="2235"/>
    </row>
    <row r="3" spans="1:7" ht="12.75" x14ac:dyDescent="0.2">
      <c r="A3" s="2231" t="str">
        <f>CONCATENATE("ESTABLECIMIENTO: ",[2]NOMBRE!B3," - ","( ",[2]NOMBRE!C3,[2]NOMBRE!D3,[2]NOMBRE!E3,[2]NOMBRE!F3,[2]NOMBRE!G3," )")</f>
        <v>ESTABLECIMIENTO: HOSPITAL LINARES  - ( 16108 )</v>
      </c>
      <c r="B3" s="2232"/>
      <c r="C3" s="2475" t="s">
        <v>4</v>
      </c>
      <c r="D3" s="2476"/>
      <c r="E3" s="2477"/>
      <c r="F3" s="2234"/>
      <c r="G3" s="2236"/>
    </row>
    <row r="4" spans="1:7" ht="12.75" x14ac:dyDescent="0.2">
      <c r="A4" s="2231" t="str">
        <f>CONCATENATE("MES: ",[2]NOMBRE!B6," - ","( ",[2]NOMBRE!C6,[2]NOMBRE!D6," )")</f>
        <v>MES: ABRIL - ( 04 )</v>
      </c>
      <c r="B4" s="2232"/>
      <c r="C4" s="2478" t="str">
        <f>CONCATENATE([2]NOMBRE!B6," ","( ",[2]NOMBRE!C6,[2]NOMBRE!D6," )")</f>
        <v>ABRIL ( 04 )</v>
      </c>
      <c r="D4" s="2479"/>
      <c r="E4" s="2480"/>
      <c r="F4" s="2234"/>
      <c r="G4" s="2236"/>
    </row>
    <row r="5" spans="1:7" ht="12.75" x14ac:dyDescent="0.2">
      <c r="A5" s="2231" t="str">
        <f>CONCATENATE("AÑO: ",[2]NOMBRE!B7)</f>
        <v>AÑO: 2013</v>
      </c>
      <c r="B5" s="2232"/>
      <c r="C5" s="2475" t="s">
        <v>8</v>
      </c>
      <c r="D5" s="2476"/>
      <c r="E5" s="2477"/>
      <c r="F5" s="2234"/>
      <c r="G5" s="2236"/>
    </row>
    <row r="6" spans="1:7" ht="12.75" x14ac:dyDescent="0.2">
      <c r="A6" s="2237"/>
      <c r="B6" s="2237"/>
      <c r="C6" s="2478">
        <f>[2]NOMBRE!B7</f>
        <v>2013</v>
      </c>
      <c r="D6" s="2479"/>
      <c r="E6" s="2480"/>
      <c r="F6" s="2234"/>
      <c r="G6" s="2236"/>
    </row>
    <row r="7" spans="1:7" ht="15" x14ac:dyDescent="0.2">
      <c r="A7" s="2487" t="s">
        <v>9</v>
      </c>
      <c r="B7" s="2488"/>
      <c r="C7" s="2492" t="s">
        <v>10</v>
      </c>
      <c r="D7" s="2493"/>
      <c r="E7" s="2494"/>
      <c r="F7" s="2234"/>
      <c r="G7" s="2236"/>
    </row>
    <row r="8" spans="1:7" ht="15" x14ac:dyDescent="0.2">
      <c r="A8" s="2237"/>
      <c r="B8" s="2462" t="s">
        <v>11</v>
      </c>
      <c r="C8" s="2478" t="str">
        <f>CONCATENATE([2]NOMBRE!B3," ","( ",[2]NOMBRE!C3,[2]NOMBRE!D3,[2]NOMBRE!E3,[2]NOMBRE!F3,[2]NOMBRE!G3," )")</f>
        <v>HOSPITAL LINARES  ( 16108 )</v>
      </c>
      <c r="D8" s="2479"/>
      <c r="E8" s="2480"/>
      <c r="F8" s="2234"/>
      <c r="G8" s="2236"/>
    </row>
    <row r="9" spans="1:7" ht="12.75" x14ac:dyDescent="0.2">
      <c r="A9" s="2237"/>
      <c r="B9" s="2237"/>
      <c r="C9" s="2237"/>
      <c r="D9" s="2237"/>
      <c r="E9" s="2237"/>
      <c r="F9" s="2234"/>
      <c r="G9" s="2236"/>
    </row>
    <row r="10" spans="1:7" ht="12.75" x14ac:dyDescent="0.2">
      <c r="A10" s="2237"/>
      <c r="B10" s="2237"/>
      <c r="C10" s="2237"/>
      <c r="D10" s="2237"/>
      <c r="E10" s="2237"/>
      <c r="F10" s="2234"/>
      <c r="G10" s="2238"/>
    </row>
    <row r="11" spans="1:7" ht="12.75" x14ac:dyDescent="0.2">
      <c r="A11" s="2481" t="s">
        <v>13</v>
      </c>
      <c r="B11" s="2482"/>
      <c r="C11" s="2482"/>
      <c r="D11" s="2482"/>
      <c r="E11" s="2483"/>
      <c r="F11" s="2234"/>
    </row>
    <row r="12" spans="1:7" ht="43.5" customHeight="1" x14ac:dyDescent="0.2">
      <c r="A12" s="2008" t="s">
        <v>14</v>
      </c>
      <c r="B12" s="2008" t="s">
        <v>15</v>
      </c>
      <c r="C12" s="2459" t="s">
        <v>16</v>
      </c>
      <c r="D12" s="2054" t="s">
        <v>17</v>
      </c>
      <c r="E12" s="2461" t="s">
        <v>18</v>
      </c>
      <c r="F12" s="2237"/>
    </row>
    <row r="13" spans="1:7" ht="12.75" customHeight="1" x14ac:dyDescent="0.2">
      <c r="A13" s="2484" t="s">
        <v>19</v>
      </c>
      <c r="B13" s="2485"/>
      <c r="C13" s="2485"/>
      <c r="D13" s="2485"/>
      <c r="E13" s="2486"/>
      <c r="F13" s="2237"/>
    </row>
    <row r="14" spans="1:7" ht="15" customHeight="1" x14ac:dyDescent="0.2">
      <c r="A14" s="2398" t="s">
        <v>20</v>
      </c>
      <c r="B14" s="2407" t="s">
        <v>21</v>
      </c>
      <c r="C14" s="2348">
        <f>[2]BS17A!$D13</f>
        <v>0</v>
      </c>
      <c r="D14" s="2239">
        <f>[2]BS17A!$U13</f>
        <v>4050</v>
      </c>
      <c r="E14" s="2240">
        <f>[2]BS17A!$V13</f>
        <v>0</v>
      </c>
      <c r="F14" s="2237"/>
    </row>
    <row r="15" spans="1:7" ht="15" customHeight="1" x14ac:dyDescent="0.2">
      <c r="A15" s="2399" t="s">
        <v>22</v>
      </c>
      <c r="B15" s="2395" t="s">
        <v>23</v>
      </c>
      <c r="C15" s="2348">
        <f>[2]BS17A!$D14</f>
        <v>0</v>
      </c>
      <c r="D15" s="2242">
        <f>[2]BS17A!$U14</f>
        <v>5090</v>
      </c>
      <c r="E15" s="2243">
        <f>[2]BS17A!$V14</f>
        <v>0</v>
      </c>
      <c r="F15" s="2237"/>
    </row>
    <row r="16" spans="1:7" ht="15" customHeight="1" x14ac:dyDescent="0.2">
      <c r="A16" s="2399" t="s">
        <v>24</v>
      </c>
      <c r="B16" s="2395" t="s">
        <v>25</v>
      </c>
      <c r="C16" s="2348">
        <f>[2]BS17A!$D15</f>
        <v>7642</v>
      </c>
      <c r="D16" s="2242">
        <f>[2]BS17A!$U15</f>
        <v>10920</v>
      </c>
      <c r="E16" s="2243">
        <f>[2]BS17A!$V15</f>
        <v>83450640</v>
      </c>
      <c r="F16" s="2237"/>
    </row>
    <row r="17" spans="1:6" ht="15" customHeight="1" x14ac:dyDescent="0.2">
      <c r="A17" s="2399" t="s">
        <v>26</v>
      </c>
      <c r="B17" s="2395" t="s">
        <v>27</v>
      </c>
      <c r="C17" s="2348">
        <f>[2]BS17A!$D16</f>
        <v>0</v>
      </c>
      <c r="D17" s="2242">
        <f>[2]BS17A!$U16</f>
        <v>6520</v>
      </c>
      <c r="E17" s="2243">
        <f>[2]BS17A!$V16</f>
        <v>0</v>
      </c>
      <c r="F17" s="2237"/>
    </row>
    <row r="18" spans="1:6" ht="15" customHeight="1" x14ac:dyDescent="0.2">
      <c r="A18" s="2399" t="s">
        <v>28</v>
      </c>
      <c r="B18" s="2395" t="s">
        <v>29</v>
      </c>
      <c r="C18" s="2348">
        <f>[2]BS17A!$D17</f>
        <v>0</v>
      </c>
      <c r="D18" s="2242">
        <f>[2]BS17A!$U17</f>
        <v>7160</v>
      </c>
      <c r="E18" s="2243">
        <f>[2]BS17A!$V17</f>
        <v>0</v>
      </c>
      <c r="F18" s="2237"/>
    </row>
    <row r="19" spans="1:6" ht="33" customHeight="1" x14ac:dyDescent="0.2">
      <c r="A19" s="2399" t="s">
        <v>30</v>
      </c>
      <c r="B19" s="2229" t="s">
        <v>31</v>
      </c>
      <c r="C19" s="2348">
        <f>[2]BS17A!$D20</f>
        <v>0</v>
      </c>
      <c r="D19" s="2242">
        <f>[2]BS17A!$U20</f>
        <v>5520</v>
      </c>
      <c r="E19" s="2243">
        <f>[2]BS17A!$V20</f>
        <v>0</v>
      </c>
      <c r="F19" s="2237"/>
    </row>
    <row r="20" spans="1:6" ht="42.75" customHeight="1" x14ac:dyDescent="0.2">
      <c r="A20" s="2399" t="s">
        <v>32</v>
      </c>
      <c r="B20" s="2229" t="s">
        <v>33</v>
      </c>
      <c r="C20" s="2348">
        <f>[2]BS17A!$D21</f>
        <v>0</v>
      </c>
      <c r="D20" s="2242">
        <f>[2]BS17A!$U21</f>
        <v>6620</v>
      </c>
      <c r="E20" s="2243">
        <f>[2]BS17A!$V21</f>
        <v>0</v>
      </c>
      <c r="F20" s="2237"/>
    </row>
    <row r="21" spans="1:6" ht="42.75" customHeight="1" x14ac:dyDescent="0.2">
      <c r="A21" s="2399" t="s">
        <v>34</v>
      </c>
      <c r="B21" s="2229" t="s">
        <v>35</v>
      </c>
      <c r="C21" s="2348">
        <f>[2]BS17A!$D22</f>
        <v>0</v>
      </c>
      <c r="D21" s="2242">
        <f>[2]BS17A!$U22</f>
        <v>8210</v>
      </c>
      <c r="E21" s="2243">
        <f>[2]BS17A!$V22</f>
        <v>0</v>
      </c>
      <c r="F21" s="2237"/>
    </row>
    <row r="22" spans="1:6" ht="32.25" customHeight="1" x14ac:dyDescent="0.2">
      <c r="A22" s="2399" t="s">
        <v>36</v>
      </c>
      <c r="B22" s="2229" t="s">
        <v>37</v>
      </c>
      <c r="C22" s="2348">
        <f>[2]BS17A!$D23</f>
        <v>2071</v>
      </c>
      <c r="D22" s="2242">
        <f>[2]BS17A!$U23</f>
        <v>5520</v>
      </c>
      <c r="E22" s="2243">
        <f>[2]BS17A!$V23</f>
        <v>11431920</v>
      </c>
      <c r="F22" s="2237"/>
    </row>
    <row r="23" spans="1:6" ht="40.5" customHeight="1" x14ac:dyDescent="0.2">
      <c r="A23" s="2399" t="s">
        <v>38</v>
      </c>
      <c r="B23" s="2229" t="s">
        <v>39</v>
      </c>
      <c r="C23" s="2348">
        <f>[2]BS17A!$D24</f>
        <v>1042</v>
      </c>
      <c r="D23" s="2242">
        <f>[2]BS17A!$U24</f>
        <v>6620</v>
      </c>
      <c r="E23" s="2243">
        <f>[2]BS17A!$V24</f>
        <v>6898040</v>
      </c>
      <c r="F23" s="2237"/>
    </row>
    <row r="24" spans="1:6" ht="27" customHeight="1" x14ac:dyDescent="0.2">
      <c r="A24" s="2399" t="s">
        <v>40</v>
      </c>
      <c r="B24" s="2229" t="s">
        <v>41</v>
      </c>
      <c r="C24" s="2348">
        <f>[2]BS17A!$D25</f>
        <v>1857</v>
      </c>
      <c r="D24" s="2242">
        <f>[2]BS17A!$U25</f>
        <v>8210</v>
      </c>
      <c r="E24" s="2243">
        <f>[2]BS17A!$V25</f>
        <v>15245970</v>
      </c>
      <c r="F24" s="2237"/>
    </row>
    <row r="25" spans="1:6" ht="15" customHeight="1" x14ac:dyDescent="0.2">
      <c r="A25" s="2399" t="s">
        <v>42</v>
      </c>
      <c r="B25" s="2394" t="s">
        <v>43</v>
      </c>
      <c r="C25" s="2348">
        <f>+[2]BS17A!$D795</f>
        <v>281</v>
      </c>
      <c r="D25" s="2242">
        <f>+[2]BS17A!$U795</f>
        <v>6700</v>
      </c>
      <c r="E25" s="2243">
        <f>+[2]BS17A!$V795</f>
        <v>1882700</v>
      </c>
      <c r="F25" s="2237"/>
    </row>
    <row r="26" spans="1:6" ht="15" customHeight="1" x14ac:dyDescent="0.2">
      <c r="A26" s="2400" t="s">
        <v>44</v>
      </c>
      <c r="B26" s="2414" t="s">
        <v>45</v>
      </c>
      <c r="C26" s="2360">
        <f>+[2]BS17A!$D800</f>
        <v>0</v>
      </c>
      <c r="D26" s="2244">
        <f>+[2]BS17A!$U800</f>
        <v>27750</v>
      </c>
      <c r="E26" s="2245">
        <f>+[2]BS17A!$V800</f>
        <v>0</v>
      </c>
      <c r="F26" s="2237"/>
    </row>
    <row r="27" spans="1:6" ht="18" customHeight="1" x14ac:dyDescent="0.2">
      <c r="A27" s="2484" t="s">
        <v>46</v>
      </c>
      <c r="B27" s="2485"/>
      <c r="C27" s="2485"/>
      <c r="D27" s="2485"/>
      <c r="E27" s="2486"/>
      <c r="F27" s="2237"/>
    </row>
    <row r="28" spans="1:6" ht="15" customHeight="1" x14ac:dyDescent="0.2">
      <c r="A28" s="2398" t="s">
        <v>47</v>
      </c>
      <c r="B28" s="2407" t="s">
        <v>48</v>
      </c>
      <c r="C28" s="2351">
        <f>[2]BS17A!$D27</f>
        <v>1816</v>
      </c>
      <c r="D28" s="2239">
        <f>[2]BS17A!$U27</f>
        <v>1080</v>
      </c>
      <c r="E28" s="2240">
        <f>[2]BS17A!$V27</f>
        <v>1961280</v>
      </c>
      <c r="F28" s="2237"/>
    </row>
    <row r="29" spans="1:6" ht="15" customHeight="1" x14ac:dyDescent="0.2">
      <c r="A29" s="2399" t="s">
        <v>49</v>
      </c>
      <c r="B29" s="2413" t="s">
        <v>50</v>
      </c>
      <c r="C29" s="2348">
        <f>[2]BS17A!$D28</f>
        <v>0</v>
      </c>
      <c r="D29" s="2242">
        <f>[2]BS17A!$U28</f>
        <v>1840</v>
      </c>
      <c r="E29" s="2243">
        <f>[2]BS17A!$V28</f>
        <v>0</v>
      </c>
      <c r="F29" s="2237"/>
    </row>
    <row r="30" spans="1:6" ht="15" customHeight="1" x14ac:dyDescent="0.2">
      <c r="A30" s="2399" t="s">
        <v>51</v>
      </c>
      <c r="B30" s="2395" t="s">
        <v>52</v>
      </c>
      <c r="C30" s="2348">
        <f>[2]BS17A!$D29</f>
        <v>0</v>
      </c>
      <c r="D30" s="2242">
        <f>[2]BS17A!$U29</f>
        <v>590</v>
      </c>
      <c r="E30" s="2243">
        <f>[2]BS17A!$V29</f>
        <v>0</v>
      </c>
      <c r="F30" s="2237"/>
    </row>
    <row r="31" spans="1:6" ht="15" customHeight="1" x14ac:dyDescent="0.2">
      <c r="A31" s="2399" t="s">
        <v>53</v>
      </c>
      <c r="B31" s="2395" t="s">
        <v>54</v>
      </c>
      <c r="C31" s="2348">
        <f>[2]BS17A!$D30</f>
        <v>2</v>
      </c>
      <c r="D31" s="2242">
        <f>[2]BS17A!$U30</f>
        <v>1460</v>
      </c>
      <c r="E31" s="2243">
        <f>[2]BS17A!$V30</f>
        <v>2920</v>
      </c>
      <c r="F31" s="2237"/>
    </row>
    <row r="32" spans="1:6" ht="15" customHeight="1" x14ac:dyDescent="0.2">
      <c r="A32" s="2399" t="s">
        <v>55</v>
      </c>
      <c r="B32" s="2395" t="s">
        <v>56</v>
      </c>
      <c r="C32" s="2348">
        <f>[2]BS17A!$D31</f>
        <v>842</v>
      </c>
      <c r="D32" s="2242">
        <f>[2]BS17A!$U31</f>
        <v>1170</v>
      </c>
      <c r="E32" s="2243">
        <f>[2]BS17A!$V31</f>
        <v>985140</v>
      </c>
      <c r="F32" s="2237"/>
    </row>
    <row r="33" spans="1:6" ht="15" customHeight="1" x14ac:dyDescent="0.2">
      <c r="A33" s="2399" t="s">
        <v>57</v>
      </c>
      <c r="B33" s="2413" t="s">
        <v>58</v>
      </c>
      <c r="C33" s="2348">
        <f>[2]BS17A!$D32</f>
        <v>0</v>
      </c>
      <c r="D33" s="2242">
        <f>[2]BS17A!$U32</f>
        <v>1080</v>
      </c>
      <c r="E33" s="2243">
        <f>[2]BS17A!$V32</f>
        <v>0</v>
      </c>
      <c r="F33" s="2237"/>
    </row>
    <row r="34" spans="1:6" ht="15" customHeight="1" x14ac:dyDescent="0.2">
      <c r="A34" s="2399" t="s">
        <v>59</v>
      </c>
      <c r="B34" s="2395" t="s">
        <v>60</v>
      </c>
      <c r="C34" s="2348">
        <f>+[2]BS17A!$D796</f>
        <v>356</v>
      </c>
      <c r="D34" s="2242">
        <f>+[2]BS17A!$U796</f>
        <v>2620</v>
      </c>
      <c r="E34" s="2243">
        <f>+[2]BS17A!$V796</f>
        <v>932720</v>
      </c>
      <c r="F34" s="2237"/>
    </row>
    <row r="35" spans="1:6" ht="15" customHeight="1" x14ac:dyDescent="0.2">
      <c r="A35" s="2399" t="s">
        <v>61</v>
      </c>
      <c r="B35" s="2413" t="s">
        <v>62</v>
      </c>
      <c r="C35" s="2348">
        <f>+[2]BS17A!$D797</f>
        <v>458</v>
      </c>
      <c r="D35" s="2242">
        <f>+[2]BS17A!$U797</f>
        <v>2620</v>
      </c>
      <c r="E35" s="2243">
        <f>+[2]BS17A!$V797</f>
        <v>1199960</v>
      </c>
      <c r="F35" s="2237"/>
    </row>
    <row r="36" spans="1:6" ht="15" customHeight="1" x14ac:dyDescent="0.2">
      <c r="A36" s="2399" t="s">
        <v>63</v>
      </c>
      <c r="B36" s="2413" t="s">
        <v>64</v>
      </c>
      <c r="C36" s="2348">
        <f>+[2]BS17A!$D798</f>
        <v>2</v>
      </c>
      <c r="D36" s="2242">
        <f>+[2]BS17A!$U798</f>
        <v>10450</v>
      </c>
      <c r="E36" s="2243">
        <f>+[2]BS17A!$V798</f>
        <v>20900</v>
      </c>
      <c r="F36" s="2237"/>
    </row>
    <row r="37" spans="1:6" ht="15" customHeight="1" x14ac:dyDescent="0.2">
      <c r="A37" s="2400" t="s">
        <v>65</v>
      </c>
      <c r="B37" s="2443" t="s">
        <v>66</v>
      </c>
      <c r="C37" s="2360">
        <f>+[2]BS17A!$D799</f>
        <v>36</v>
      </c>
      <c r="D37" s="2244">
        <f>+[2]BS17A!$U799</f>
        <v>12230</v>
      </c>
      <c r="E37" s="2245">
        <f>+[2]BS17A!$V799</f>
        <v>440280</v>
      </c>
      <c r="F37" s="2237"/>
    </row>
    <row r="38" spans="1:6" ht="18" customHeight="1" x14ac:dyDescent="0.2">
      <c r="A38" s="2489" t="s">
        <v>67</v>
      </c>
      <c r="B38" s="2490"/>
      <c r="C38" s="2490"/>
      <c r="D38" s="2490"/>
      <c r="E38" s="2491"/>
      <c r="F38" s="2237"/>
    </row>
    <row r="39" spans="1:6" ht="15" customHeight="1" x14ac:dyDescent="0.2">
      <c r="A39" s="2398" t="s">
        <v>68</v>
      </c>
      <c r="B39" s="2393" t="s">
        <v>69</v>
      </c>
      <c r="C39" s="2351">
        <f>+[2]BS17A!$D801</f>
        <v>0</v>
      </c>
      <c r="D39" s="2247">
        <f>+[2]BS17A!$U801</f>
        <v>3450</v>
      </c>
      <c r="E39" s="2248">
        <f>+[2]BS17A!$V801</f>
        <v>0</v>
      </c>
      <c r="F39" s="2237"/>
    </row>
    <row r="40" spans="1:6" ht="15" customHeight="1" x14ac:dyDescent="0.2">
      <c r="A40" s="2400" t="s">
        <v>70</v>
      </c>
      <c r="B40" s="2408" t="s">
        <v>71</v>
      </c>
      <c r="C40" s="2360">
        <f>+[2]BS17A!$D802</f>
        <v>0</v>
      </c>
      <c r="D40" s="2249">
        <f>+[2]BS17A!$U802</f>
        <v>8909</v>
      </c>
      <c r="E40" s="2250">
        <f>+[2]BS17A!$V802</f>
        <v>0</v>
      </c>
      <c r="F40" s="2237"/>
    </row>
    <row r="41" spans="1:6" ht="18" customHeight="1" x14ac:dyDescent="0.2">
      <c r="A41" s="2489" t="s">
        <v>72</v>
      </c>
      <c r="B41" s="2490"/>
      <c r="C41" s="2490"/>
      <c r="D41" s="2490"/>
      <c r="E41" s="2491"/>
      <c r="F41" s="2237"/>
    </row>
    <row r="42" spans="1:6" ht="15" customHeight="1" x14ac:dyDescent="0.2">
      <c r="A42" s="2398" t="s">
        <v>73</v>
      </c>
      <c r="B42" s="2415" t="s">
        <v>74</v>
      </c>
      <c r="C42" s="2351">
        <f>+[2]BS17A!$D34</f>
        <v>0</v>
      </c>
      <c r="D42" s="2247">
        <f>+[2]BS17A!$U34</f>
        <v>3530</v>
      </c>
      <c r="E42" s="2248">
        <f>+[2]BS17A!$V34</f>
        <v>0</v>
      </c>
      <c r="F42" s="2237"/>
    </row>
    <row r="43" spans="1:6" ht="15" customHeight="1" x14ac:dyDescent="0.2">
      <c r="A43" s="2399" t="s">
        <v>75</v>
      </c>
      <c r="B43" s="2395" t="s">
        <v>76</v>
      </c>
      <c r="C43" s="2348">
        <f>+[2]BS17A!$D35</f>
        <v>598</v>
      </c>
      <c r="D43" s="2242">
        <f>+[2]BS17A!$U35</f>
        <v>1940</v>
      </c>
      <c r="E43" s="2243">
        <f>+[2]BS17A!$V35</f>
        <v>1160120</v>
      </c>
      <c r="F43" s="2237"/>
    </row>
    <row r="44" spans="1:6" ht="15" customHeight="1" x14ac:dyDescent="0.2">
      <c r="A44" s="2399" t="s">
        <v>77</v>
      </c>
      <c r="B44" s="2395" t="s">
        <v>78</v>
      </c>
      <c r="C44" s="2348">
        <f>+[2]BS17A!$D36</f>
        <v>5</v>
      </c>
      <c r="D44" s="2242">
        <f>+[2]BS17A!$U36</f>
        <v>1940</v>
      </c>
      <c r="E44" s="2243">
        <f>+[2]BS17A!$V36</f>
        <v>9700</v>
      </c>
      <c r="F44" s="2237"/>
    </row>
    <row r="45" spans="1:6" ht="15" customHeight="1" x14ac:dyDescent="0.2">
      <c r="A45" s="2400" t="s">
        <v>79</v>
      </c>
      <c r="B45" s="2396" t="s">
        <v>80</v>
      </c>
      <c r="C45" s="2360">
        <f>+[2]BS17A!$D37</f>
        <v>346</v>
      </c>
      <c r="D45" s="2249">
        <f>+[2]BS17A!$U37</f>
        <v>590</v>
      </c>
      <c r="E45" s="2250">
        <f>+[2]BS17A!$V37</f>
        <v>204140</v>
      </c>
      <c r="F45" s="2237"/>
    </row>
    <row r="46" spans="1:6" ht="18" customHeight="1" x14ac:dyDescent="0.2">
      <c r="A46" s="2489" t="s">
        <v>81</v>
      </c>
      <c r="B46" s="2490"/>
      <c r="C46" s="2490"/>
      <c r="D46" s="2490"/>
      <c r="E46" s="2491"/>
      <c r="F46" s="2237"/>
    </row>
    <row r="47" spans="1:6" ht="15" customHeight="1" x14ac:dyDescent="0.2">
      <c r="A47" s="2398" t="s">
        <v>82</v>
      </c>
      <c r="B47" s="2415" t="s">
        <v>83</v>
      </c>
      <c r="C47" s="2351">
        <f>+[2]BS17A!$D39</f>
        <v>29</v>
      </c>
      <c r="D47" s="2247">
        <f>+[2]BS17A!$U39</f>
        <v>1680</v>
      </c>
      <c r="E47" s="2248">
        <f>+[2]BS17A!$V39</f>
        <v>48720</v>
      </c>
      <c r="F47" s="2237"/>
    </row>
    <row r="48" spans="1:6" ht="15" customHeight="1" x14ac:dyDescent="0.2">
      <c r="A48" s="2399" t="s">
        <v>84</v>
      </c>
      <c r="B48" s="2395" t="s">
        <v>85</v>
      </c>
      <c r="C48" s="2348">
        <f>+[2]BS17A!$D40</f>
        <v>27</v>
      </c>
      <c r="D48" s="2242">
        <f>+[2]BS17A!$U40</f>
        <v>1680</v>
      </c>
      <c r="E48" s="2243">
        <f>+[2]BS17A!$V40</f>
        <v>45360</v>
      </c>
      <c r="F48" s="2237"/>
    </row>
    <row r="49" spans="1:7" ht="15" customHeight="1" x14ac:dyDescent="0.2">
      <c r="A49" s="2400" t="s">
        <v>86</v>
      </c>
      <c r="B49" s="2396" t="s">
        <v>87</v>
      </c>
      <c r="C49" s="2360">
        <f>+[2]BS17A!$D41</f>
        <v>0</v>
      </c>
      <c r="D49" s="2249">
        <f>+[2]BS17A!$U41</f>
        <v>970</v>
      </c>
      <c r="E49" s="2250">
        <f>+[2]BS17A!$V41</f>
        <v>0</v>
      </c>
      <c r="F49" s="2237"/>
    </row>
    <row r="50" spans="1:7" ht="18" customHeight="1" x14ac:dyDescent="0.2">
      <c r="A50" s="2251"/>
      <c r="B50" s="2375" t="s">
        <v>88</v>
      </c>
      <c r="C50" s="2251">
        <f>SUM(C14:C49)</f>
        <v>17410</v>
      </c>
      <c r="D50" s="2252"/>
      <c r="E50" s="2253">
        <f>SUM(E14:E49)</f>
        <v>125920510</v>
      </c>
      <c r="F50" s="2237"/>
    </row>
    <row r="51" spans="1:7" ht="18" customHeight="1" x14ac:dyDescent="0.2">
      <c r="A51" s="2254"/>
      <c r="B51" s="2254"/>
      <c r="C51" s="2254"/>
      <c r="D51" s="2255"/>
      <c r="E51" s="2256"/>
      <c r="F51" s="2237"/>
    </row>
    <row r="52" spans="1:7" ht="12.75" x14ac:dyDescent="0.2">
      <c r="A52" s="2237"/>
      <c r="B52" s="2237"/>
      <c r="C52" s="2237"/>
      <c r="D52" s="2237"/>
      <c r="E52" s="2237"/>
      <c r="F52" s="2257"/>
      <c r="G52" s="2258"/>
    </row>
    <row r="53" spans="1:7" ht="12.75" x14ac:dyDescent="0.2">
      <c r="A53" s="2489" t="s">
        <v>89</v>
      </c>
      <c r="B53" s="2490"/>
      <c r="C53" s="2490"/>
      <c r="D53" s="2490"/>
      <c r="E53" s="2491"/>
      <c r="F53" s="2257"/>
      <c r="G53" s="2258"/>
    </row>
    <row r="54" spans="1:7" ht="42.75" customHeight="1" x14ac:dyDescent="0.2">
      <c r="A54" s="2008" t="s">
        <v>14</v>
      </c>
      <c r="B54" s="2008" t="s">
        <v>90</v>
      </c>
      <c r="C54" s="2459" t="s">
        <v>16</v>
      </c>
      <c r="D54" s="2055"/>
      <c r="E54" s="2461" t="s">
        <v>18</v>
      </c>
      <c r="F54" s="2237"/>
    </row>
    <row r="55" spans="1:7" ht="18" customHeight="1" x14ac:dyDescent="0.2">
      <c r="A55" s="2463" t="s">
        <v>91</v>
      </c>
      <c r="B55" s="2433" t="s">
        <v>92</v>
      </c>
      <c r="C55" s="2284">
        <f>+[2]BS17!$D12</f>
        <v>57347</v>
      </c>
      <c r="D55" s="2260"/>
      <c r="E55" s="2261">
        <f>+E56+E57+E58+E59+E60+E61+E65+E66+E67</f>
        <v>79790950</v>
      </c>
      <c r="F55" s="2237"/>
    </row>
    <row r="56" spans="1:7" ht="15" customHeight="1" x14ac:dyDescent="0.2">
      <c r="A56" s="2431" t="s">
        <v>93</v>
      </c>
      <c r="B56" s="2407" t="s">
        <v>94</v>
      </c>
      <c r="C56" s="2390">
        <f>+[2]BS17!$D13</f>
        <v>21936</v>
      </c>
      <c r="D56" s="2262"/>
      <c r="E56" s="2263">
        <f>+[2]BS17A!V83</f>
        <v>24304980</v>
      </c>
      <c r="F56" s="2237"/>
    </row>
    <row r="57" spans="1:7" ht="15" customHeight="1" x14ac:dyDescent="0.2">
      <c r="A57" s="2399" t="s">
        <v>95</v>
      </c>
      <c r="B57" s="2394" t="s">
        <v>96</v>
      </c>
      <c r="C57" s="2348">
        <f>+[2]BS17!$D14</f>
        <v>24493</v>
      </c>
      <c r="D57" s="2265"/>
      <c r="E57" s="2266">
        <f>+[2]BS17A!V174</f>
        <v>29137820</v>
      </c>
      <c r="F57" s="2237"/>
    </row>
    <row r="58" spans="1:7" ht="15" customHeight="1" x14ac:dyDescent="0.2">
      <c r="A58" s="2399" t="s">
        <v>97</v>
      </c>
      <c r="B58" s="2394" t="s">
        <v>98</v>
      </c>
      <c r="C58" s="2348">
        <f>+[2]BS17!$D15</f>
        <v>1438</v>
      </c>
      <c r="D58" s="2265"/>
      <c r="E58" s="2266">
        <f>+[2]BS17A!V243</f>
        <v>4847580</v>
      </c>
      <c r="F58" s="2237"/>
    </row>
    <row r="59" spans="1:7" ht="15" customHeight="1" x14ac:dyDescent="0.2">
      <c r="A59" s="2399" t="s">
        <v>99</v>
      </c>
      <c r="B59" s="2394" t="s">
        <v>100</v>
      </c>
      <c r="C59" s="2348">
        <f>+[2]BS17!$D16</f>
        <v>0</v>
      </c>
      <c r="D59" s="2265"/>
      <c r="E59" s="2266">
        <f>+[2]BS17A!V289</f>
        <v>0</v>
      </c>
      <c r="F59" s="2237"/>
    </row>
    <row r="60" spans="1:7" ht="15" customHeight="1" x14ac:dyDescent="0.2">
      <c r="A60" s="2426" t="s">
        <v>101</v>
      </c>
      <c r="B60" s="2414" t="s">
        <v>102</v>
      </c>
      <c r="C60" s="2374">
        <f>+[2]BS17!$D17</f>
        <v>1089</v>
      </c>
      <c r="D60" s="2267"/>
      <c r="E60" s="2268">
        <f>+[2]BS17A!V295</f>
        <v>4819310</v>
      </c>
      <c r="F60" s="2237"/>
    </row>
    <row r="61" spans="1:7" ht="15" customHeight="1" x14ac:dyDescent="0.2">
      <c r="A61" s="2398" t="s">
        <v>103</v>
      </c>
      <c r="B61" s="2434" t="s">
        <v>104</v>
      </c>
      <c r="C61" s="2376">
        <f>+[2]BS17!$D18</f>
        <v>5383</v>
      </c>
      <c r="D61" s="2269"/>
      <c r="E61" s="2270">
        <f>SUM(E62:E64)</f>
        <v>12982990</v>
      </c>
      <c r="F61" s="2237"/>
    </row>
    <row r="62" spans="1:7" ht="15" customHeight="1" x14ac:dyDescent="0.2">
      <c r="A62" s="2437"/>
      <c r="B62" s="2415" t="s">
        <v>105</v>
      </c>
      <c r="C62" s="2351">
        <f>+[2]BS17!$D19</f>
        <v>4659</v>
      </c>
      <c r="D62" s="2271"/>
      <c r="E62" s="2272">
        <f>+[2]BS17A!V362</f>
        <v>10263910</v>
      </c>
      <c r="F62" s="2237"/>
    </row>
    <row r="63" spans="1:7" ht="15" customHeight="1" x14ac:dyDescent="0.2">
      <c r="A63" s="2437"/>
      <c r="B63" s="2394" t="s">
        <v>106</v>
      </c>
      <c r="C63" s="2348">
        <f>+[2]BS17!$D20</f>
        <v>68</v>
      </c>
      <c r="D63" s="2265"/>
      <c r="E63" s="2266">
        <f>+[2]BS17A!V405</f>
        <v>172550</v>
      </c>
      <c r="F63" s="2237"/>
    </row>
    <row r="64" spans="1:7" ht="15" customHeight="1" x14ac:dyDescent="0.2">
      <c r="A64" s="2438"/>
      <c r="B64" s="2396" t="s">
        <v>107</v>
      </c>
      <c r="C64" s="2360">
        <f>+[2]BS17!$D21</f>
        <v>656</v>
      </c>
      <c r="D64" s="2273"/>
      <c r="E64" s="2274">
        <f>+[2]BS17A!V428</f>
        <v>2546530</v>
      </c>
      <c r="F64" s="2237"/>
    </row>
    <row r="65" spans="1:7" ht="15" customHeight="1" x14ac:dyDescent="0.2">
      <c r="A65" s="2431" t="s">
        <v>108</v>
      </c>
      <c r="B65" s="2430" t="s">
        <v>109</v>
      </c>
      <c r="C65" s="2390">
        <f>+[2]BS17!$D22</f>
        <v>0</v>
      </c>
      <c r="D65" s="2262"/>
      <c r="E65" s="2263">
        <f>+[2]BS17A!V446</f>
        <v>0</v>
      </c>
      <c r="F65" s="2237"/>
    </row>
    <row r="66" spans="1:7" ht="15" customHeight="1" x14ac:dyDescent="0.2">
      <c r="A66" s="2399" t="s">
        <v>110</v>
      </c>
      <c r="B66" s="2394" t="s">
        <v>111</v>
      </c>
      <c r="C66" s="2348">
        <f>+[2]BS17!$D23</f>
        <v>55</v>
      </c>
      <c r="D66" s="2265"/>
      <c r="E66" s="2266">
        <f>+[2]BS17A!V456</f>
        <v>89370</v>
      </c>
      <c r="F66" s="2237"/>
    </row>
    <row r="67" spans="1:7" ht="15" customHeight="1" x14ac:dyDescent="0.2">
      <c r="A67" s="2426" t="s">
        <v>112</v>
      </c>
      <c r="B67" s="2414" t="s">
        <v>113</v>
      </c>
      <c r="C67" s="2374">
        <f>+[2]BS17!$D24</f>
        <v>2953</v>
      </c>
      <c r="D67" s="2267"/>
      <c r="E67" s="2268">
        <f>+[2]BS17A!V500</f>
        <v>3608900</v>
      </c>
      <c r="F67" s="2237"/>
    </row>
    <row r="68" spans="1:7" ht="15" customHeight="1" x14ac:dyDescent="0.2">
      <c r="A68" s="2439" t="s">
        <v>114</v>
      </c>
      <c r="B68" s="2429" t="s">
        <v>115</v>
      </c>
      <c r="C68" s="2391">
        <f>+[2]BS17!$D25</f>
        <v>4474</v>
      </c>
      <c r="D68" s="2275"/>
      <c r="E68" s="2276">
        <f>SUM(E69:E74)</f>
        <v>65157370</v>
      </c>
      <c r="F68" s="2237"/>
    </row>
    <row r="69" spans="1:7" ht="15" customHeight="1" x14ac:dyDescent="0.2">
      <c r="A69" s="2399" t="s">
        <v>116</v>
      </c>
      <c r="B69" s="2394" t="s">
        <v>117</v>
      </c>
      <c r="C69" s="2348">
        <f>+[2]BS17!$D26</f>
        <v>2948</v>
      </c>
      <c r="D69" s="2265"/>
      <c r="E69" s="2266">
        <f>+[2]BS17A!V535</f>
        <v>23054820</v>
      </c>
      <c r="F69" s="2237"/>
    </row>
    <row r="70" spans="1:7" ht="15" customHeight="1" x14ac:dyDescent="0.2">
      <c r="A70" s="2399" t="s">
        <v>118</v>
      </c>
      <c r="B70" s="2394" t="s">
        <v>119</v>
      </c>
      <c r="C70" s="2348">
        <f>+[2]BS17!$D27</f>
        <v>4</v>
      </c>
      <c r="D70" s="2265"/>
      <c r="E70" s="2266">
        <f>+[2]BS17A!V590</f>
        <v>63000</v>
      </c>
      <c r="F70" s="2237"/>
    </row>
    <row r="71" spans="1:7" ht="15" customHeight="1" x14ac:dyDescent="0.2">
      <c r="A71" s="2399" t="s">
        <v>120</v>
      </c>
      <c r="B71" s="2394" t="s">
        <v>121</v>
      </c>
      <c r="C71" s="2348">
        <f>+[2]BS17!$D28</f>
        <v>609</v>
      </c>
      <c r="D71" s="2265"/>
      <c r="E71" s="2266">
        <f>+[2]BS17A!V615</f>
        <v>30115140</v>
      </c>
      <c r="F71" s="2237"/>
    </row>
    <row r="72" spans="1:7" ht="15" customHeight="1" x14ac:dyDescent="0.2">
      <c r="A72" s="2399" t="s">
        <v>122</v>
      </c>
      <c r="B72" s="2394" t="s">
        <v>123</v>
      </c>
      <c r="C72" s="2348">
        <f>+[2]BS17!$D30+[2]BS17!$D32</f>
        <v>725</v>
      </c>
      <c r="D72" s="2265"/>
      <c r="E72" s="2266">
        <f>+[2]BS17A!V633-[2]BS17A!V634</f>
        <v>10995690</v>
      </c>
      <c r="F72" s="2237"/>
    </row>
    <row r="73" spans="1:7" ht="15" customHeight="1" x14ac:dyDescent="0.2">
      <c r="A73" s="2440"/>
      <c r="B73" s="2394" t="s">
        <v>124</v>
      </c>
      <c r="C73" s="2348">
        <f>+[2]BS17!$D31</f>
        <v>188</v>
      </c>
      <c r="D73" s="2265"/>
      <c r="E73" s="2266">
        <f>+[2]BS17A!V634</f>
        <v>928720</v>
      </c>
      <c r="F73" s="2237"/>
    </row>
    <row r="74" spans="1:7" ht="15" customHeight="1" x14ac:dyDescent="0.2">
      <c r="A74" s="2441" t="s">
        <v>125</v>
      </c>
      <c r="B74" s="2435" t="s">
        <v>126</v>
      </c>
      <c r="C74" s="2381">
        <f>+[2]BS17!$D33</f>
        <v>0</v>
      </c>
      <c r="D74" s="2356"/>
      <c r="E74" s="2357">
        <f>+[2]BS17A!V654</f>
        <v>0</v>
      </c>
      <c r="F74" s="2237"/>
    </row>
    <row r="75" spans="1:7" ht="15" customHeight="1" x14ac:dyDescent="0.2">
      <c r="A75" s="2442" t="s">
        <v>127</v>
      </c>
      <c r="B75" s="2436" t="s">
        <v>128</v>
      </c>
      <c r="C75" s="2392">
        <f>+[2]BS17!$D34</f>
        <v>0</v>
      </c>
      <c r="D75" s="2277"/>
      <c r="E75" s="2278">
        <f>+[2]BS17A!V783</f>
        <v>0</v>
      </c>
      <c r="F75" s="2237"/>
    </row>
    <row r="76" spans="1:7" ht="15" customHeight="1" x14ac:dyDescent="0.2">
      <c r="A76" s="2401"/>
      <c r="B76" s="2464" t="s">
        <v>129</v>
      </c>
      <c r="C76" s="2284">
        <f>+C55+C68+C75</f>
        <v>61821</v>
      </c>
      <c r="D76" s="2260"/>
      <c r="E76" s="2280">
        <f>+E55+E68+E75</f>
        <v>144948320</v>
      </c>
      <c r="F76" s="2237"/>
    </row>
    <row r="77" spans="1:7" ht="12.75" x14ac:dyDescent="0.2">
      <c r="A77" s="2237"/>
      <c r="B77" s="2237"/>
      <c r="C77" s="2237"/>
      <c r="D77" s="2237"/>
      <c r="E77" s="2237"/>
      <c r="F77" s="2257"/>
      <c r="G77" s="2258"/>
    </row>
    <row r="78" spans="1:7" ht="12.75" x14ac:dyDescent="0.2">
      <c r="A78" s="2237"/>
      <c r="B78" s="2237"/>
      <c r="C78" s="2237"/>
      <c r="D78" s="2237"/>
      <c r="E78" s="2237"/>
      <c r="F78" s="2257"/>
      <c r="G78" s="2258"/>
    </row>
    <row r="79" spans="1:7" ht="12.75" x14ac:dyDescent="0.2">
      <c r="A79" s="2481" t="s">
        <v>130</v>
      </c>
      <c r="B79" s="2482"/>
      <c r="C79" s="2482"/>
      <c r="D79" s="2482"/>
      <c r="E79" s="2483"/>
      <c r="F79" s="2257"/>
      <c r="G79" s="2258"/>
    </row>
    <row r="80" spans="1:7" ht="45" customHeight="1" x14ac:dyDescent="0.2">
      <c r="A80" s="2008" t="s">
        <v>14</v>
      </c>
      <c r="B80" s="2460" t="s">
        <v>15</v>
      </c>
      <c r="C80" s="2053" t="s">
        <v>16</v>
      </c>
      <c r="D80" s="2055"/>
      <c r="E80" s="2056" t="s">
        <v>18</v>
      </c>
      <c r="F80" s="2257"/>
      <c r="G80" s="2258"/>
    </row>
    <row r="81" spans="1:6" ht="15" customHeight="1" x14ac:dyDescent="0.2">
      <c r="A81" s="2432" t="s">
        <v>131</v>
      </c>
      <c r="B81" s="2407" t="s">
        <v>132</v>
      </c>
      <c r="C81" s="2351">
        <f>+[2]BS17!D49</f>
        <v>0</v>
      </c>
      <c r="D81" s="2262"/>
      <c r="E81" s="2281">
        <f>+SUM([2]BS17A!V673+[2]BS17A!V719)</f>
        <v>0</v>
      </c>
      <c r="F81" s="2237"/>
    </row>
    <row r="82" spans="1:6" ht="15" customHeight="1" x14ac:dyDescent="0.2">
      <c r="A82" s="2421">
        <v>2001</v>
      </c>
      <c r="B82" s="2394" t="s">
        <v>133</v>
      </c>
      <c r="C82" s="2348">
        <f>+[2]BS17!E130</f>
        <v>977</v>
      </c>
      <c r="D82" s="2265"/>
      <c r="E82" s="2282">
        <f>+[2]BS17A!V1574</f>
        <v>8691580</v>
      </c>
      <c r="F82" s="2237"/>
    </row>
    <row r="83" spans="1:6" ht="15" customHeight="1" x14ac:dyDescent="0.2">
      <c r="A83" s="2426" t="s">
        <v>134</v>
      </c>
      <c r="B83" s="2414" t="s">
        <v>135</v>
      </c>
      <c r="C83" s="2374">
        <f>+[2]BS17A!D1849</f>
        <v>30</v>
      </c>
      <c r="D83" s="2267"/>
      <c r="E83" s="2283">
        <f>+[2]BS17A!V1849</f>
        <v>1901950</v>
      </c>
      <c r="F83" s="2237"/>
    </row>
    <row r="84" spans="1:6" ht="17.25" customHeight="1" x14ac:dyDescent="0.2">
      <c r="A84" s="2401"/>
      <c r="B84" s="2464" t="s">
        <v>136</v>
      </c>
      <c r="C84" s="2284">
        <f>+SUM(C81:C83)</f>
        <v>1007</v>
      </c>
      <c r="D84" s="2260"/>
      <c r="E84" s="2285">
        <f>SUM(E81:E83)</f>
        <v>10593530</v>
      </c>
      <c r="F84" s="2237"/>
    </row>
    <row r="85" spans="1:6" ht="12.75" x14ac:dyDescent="0.2">
      <c r="A85" s="2237"/>
      <c r="B85" s="2237"/>
      <c r="C85" s="2237"/>
      <c r="D85" s="2237"/>
      <c r="E85" s="2237"/>
      <c r="F85" s="2237"/>
    </row>
    <row r="86" spans="1:6" ht="12.75" x14ac:dyDescent="0.2">
      <c r="A86" s="2237"/>
      <c r="B86" s="2237"/>
      <c r="C86" s="2237"/>
      <c r="D86" s="2237"/>
      <c r="E86" s="2237"/>
      <c r="F86" s="2234"/>
    </row>
    <row r="87" spans="1:6" ht="12.75" x14ac:dyDescent="0.15">
      <c r="A87" s="2499" t="s">
        <v>137</v>
      </c>
      <c r="B87" s="2500"/>
      <c r="C87" s="2500"/>
      <c r="D87" s="2500"/>
      <c r="E87" s="2500"/>
      <c r="F87" s="2501"/>
    </row>
    <row r="88" spans="1:6" ht="33.75" customHeight="1" x14ac:dyDescent="0.1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45" customHeight="1" x14ac:dyDescent="0.15">
      <c r="A89" s="2503"/>
      <c r="B89" s="2503"/>
      <c r="C89" s="2460" t="s">
        <v>138</v>
      </c>
      <c r="D89" s="2138" t="s">
        <v>139</v>
      </c>
      <c r="E89" s="2054" t="s">
        <v>140</v>
      </c>
      <c r="F89" s="2461" t="s">
        <v>18</v>
      </c>
    </row>
    <row r="90" spans="1:6" ht="15" customHeight="1" x14ac:dyDescent="0.2">
      <c r="A90" s="2398" t="s">
        <v>141</v>
      </c>
      <c r="B90" s="2393" t="s">
        <v>142</v>
      </c>
      <c r="C90" s="2384">
        <f>+[2]BS17!F68</f>
        <v>1</v>
      </c>
      <c r="D90" s="2286">
        <f>+[2]BS17!G68</f>
        <v>0</v>
      </c>
      <c r="E90" s="2287">
        <f>+[2]BS17!H68</f>
        <v>0</v>
      </c>
      <c r="F90" s="2288">
        <f>[2]BS17A!V811</f>
        <v>166560</v>
      </c>
    </row>
    <row r="91" spans="1:6" ht="15" customHeight="1" x14ac:dyDescent="0.2">
      <c r="A91" s="2399" t="s">
        <v>143</v>
      </c>
      <c r="B91" s="2394" t="s">
        <v>144</v>
      </c>
      <c r="C91" s="2385">
        <f>+[2]BS17!F69</f>
        <v>127</v>
      </c>
      <c r="D91" s="2289">
        <f>+[2]BS17!G69</f>
        <v>0</v>
      </c>
      <c r="E91" s="2290">
        <f>+[2]BS17!H69</f>
        <v>0</v>
      </c>
      <c r="F91" s="2291">
        <f>[2]BS17A!V882</f>
        <v>36247430</v>
      </c>
    </row>
    <row r="92" spans="1:6" ht="15" customHeight="1" x14ac:dyDescent="0.2">
      <c r="A92" s="2399" t="s">
        <v>145</v>
      </c>
      <c r="B92" s="2394" t="s">
        <v>146</v>
      </c>
      <c r="C92" s="2385">
        <f>+[2]BS17!F70</f>
        <v>37</v>
      </c>
      <c r="D92" s="2289">
        <f>+[2]BS17!G70</f>
        <v>5</v>
      </c>
      <c r="E92" s="2290">
        <f>+[2]BS17!H70</f>
        <v>0</v>
      </c>
      <c r="F92" s="2291">
        <f>[2]BS17A!V961</f>
        <v>3617285</v>
      </c>
    </row>
    <row r="93" spans="1:6" ht="15" customHeight="1" x14ac:dyDescent="0.2">
      <c r="A93" s="2399" t="s">
        <v>147</v>
      </c>
      <c r="B93" s="2394" t="s">
        <v>148</v>
      </c>
      <c r="C93" s="2385">
        <f>+[2]BS17!F71</f>
        <v>9</v>
      </c>
      <c r="D93" s="2289">
        <f>+[2]BS17!G71</f>
        <v>0</v>
      </c>
      <c r="E93" s="2290">
        <f>+[2]BS17!H71</f>
        <v>0</v>
      </c>
      <c r="F93" s="2291">
        <f>[2]BS17A!V1037</f>
        <v>1262430</v>
      </c>
    </row>
    <row r="94" spans="1:6" ht="15" customHeight="1" x14ac:dyDescent="0.2">
      <c r="A94" s="2399" t="s">
        <v>149</v>
      </c>
      <c r="B94" s="2394" t="s">
        <v>150</v>
      </c>
      <c r="C94" s="2385">
        <f>+[2]BS17!F72</f>
        <v>81</v>
      </c>
      <c r="D94" s="2289">
        <f>+[2]BS17!G72</f>
        <v>1</v>
      </c>
      <c r="E94" s="2290">
        <f>+[2]BS17!H72</f>
        <v>0</v>
      </c>
      <c r="F94" s="2291">
        <f>[2]BS17A!V1098</f>
        <v>4789240</v>
      </c>
    </row>
    <row r="95" spans="1:6" ht="15" customHeight="1" x14ac:dyDescent="0.2">
      <c r="A95" s="2399" t="s">
        <v>151</v>
      </c>
      <c r="B95" s="2394" t="s">
        <v>152</v>
      </c>
      <c r="C95" s="2385">
        <f>+[2]BS17!F73</f>
        <v>130</v>
      </c>
      <c r="D95" s="2289">
        <f>+[2]BS17!G73</f>
        <v>3</v>
      </c>
      <c r="E95" s="2290">
        <f>+[2]BS17!H73</f>
        <v>0</v>
      </c>
      <c r="F95" s="2291">
        <f>[2]BS17A!V1166</f>
        <v>3710940</v>
      </c>
    </row>
    <row r="96" spans="1:6" ht="15" customHeight="1" x14ac:dyDescent="0.2">
      <c r="A96" s="2399" t="s">
        <v>153</v>
      </c>
      <c r="B96" s="2394" t="s">
        <v>154</v>
      </c>
      <c r="C96" s="2385">
        <f>+[2]BS17!F74</f>
        <v>5</v>
      </c>
      <c r="D96" s="2289">
        <f>+[2]BS17!G74</f>
        <v>1</v>
      </c>
      <c r="E96" s="2290">
        <f>+[2]BS17!H74</f>
        <v>0</v>
      </c>
      <c r="F96" s="2291">
        <f>[2]BS17A!V1221</f>
        <v>1329645</v>
      </c>
    </row>
    <row r="97" spans="1:6" ht="15" customHeight="1" x14ac:dyDescent="0.2">
      <c r="A97" s="2399" t="s">
        <v>155</v>
      </c>
      <c r="B97" s="2394" t="s">
        <v>156</v>
      </c>
      <c r="C97" s="2385">
        <f>+[2]BS17!F75</f>
        <v>1</v>
      </c>
      <c r="D97" s="2289">
        <f>+[2]BS17!G75</f>
        <v>0</v>
      </c>
      <c r="E97" s="2290">
        <f>+[2]BS17!H75</f>
        <v>0</v>
      </c>
      <c r="F97" s="2291">
        <f>[2]BS17A!V1287</f>
        <v>51080</v>
      </c>
    </row>
    <row r="98" spans="1:6" ht="15" customHeight="1" x14ac:dyDescent="0.2">
      <c r="A98" s="2399" t="s">
        <v>157</v>
      </c>
      <c r="B98" s="2394" t="s">
        <v>158</v>
      </c>
      <c r="C98" s="2385">
        <f>+[2]BS17!F76</f>
        <v>184</v>
      </c>
      <c r="D98" s="2289">
        <f>+[2]BS17!G76</f>
        <v>29</v>
      </c>
      <c r="E98" s="2290">
        <f>+[2]BS17!H76</f>
        <v>0</v>
      </c>
      <c r="F98" s="2291">
        <f>[2]BS17A!V1357</f>
        <v>50639890</v>
      </c>
    </row>
    <row r="99" spans="1:6" ht="15" customHeight="1" x14ac:dyDescent="0.2">
      <c r="A99" s="2399" t="s">
        <v>159</v>
      </c>
      <c r="B99" s="2394" t="s">
        <v>160</v>
      </c>
      <c r="C99" s="2385">
        <f>+[2]BS17!F77</f>
        <v>5</v>
      </c>
      <c r="D99" s="2289">
        <f>+[2]BS17!G77</f>
        <v>0</v>
      </c>
      <c r="E99" s="2290">
        <f>+[2]BS17!H77</f>
        <v>0</v>
      </c>
      <c r="F99" s="2291">
        <f>[2]BS17A!V1441</f>
        <v>426630</v>
      </c>
    </row>
    <row r="100" spans="1:6" ht="15" customHeight="1" x14ac:dyDescent="0.2">
      <c r="A100" s="2399" t="s">
        <v>161</v>
      </c>
      <c r="B100" s="2394" t="s">
        <v>162</v>
      </c>
      <c r="C100" s="2385">
        <f>+[2]BS17!F78</f>
        <v>31</v>
      </c>
      <c r="D100" s="2289">
        <f>+[2]BS17!G78</f>
        <v>1</v>
      </c>
      <c r="E100" s="2290">
        <f>+[2]BS17!H78</f>
        <v>0</v>
      </c>
      <c r="F100" s="2291">
        <f>[2]BS17A!V1489</f>
        <v>6610865</v>
      </c>
    </row>
    <row r="101" spans="1:6" ht="15" customHeight="1" x14ac:dyDescent="0.2">
      <c r="A101" s="2399" t="s">
        <v>163</v>
      </c>
      <c r="B101" s="2394" t="s">
        <v>164</v>
      </c>
      <c r="C101" s="2385">
        <f>+[2]BS17!F79</f>
        <v>14</v>
      </c>
      <c r="D101" s="2289">
        <f>+[2]BS17!G79</f>
        <v>2</v>
      </c>
      <c r="E101" s="2290">
        <f>+[2]BS17!H79</f>
        <v>0</v>
      </c>
      <c r="F101" s="2291">
        <f>[2]BS17A!V1592</f>
        <v>2557440</v>
      </c>
    </row>
    <row r="102" spans="1:6" ht="15" customHeight="1" x14ac:dyDescent="0.2">
      <c r="A102" s="2426" t="s">
        <v>165</v>
      </c>
      <c r="B102" s="2414" t="s">
        <v>166</v>
      </c>
      <c r="C102" s="2386">
        <f>+[2]BS17!F80</f>
        <v>56</v>
      </c>
      <c r="D102" s="2292">
        <f>+[2]BS17!G80</f>
        <v>20</v>
      </c>
      <c r="E102" s="2293">
        <f>+[2]BS17!H80</f>
        <v>0</v>
      </c>
      <c r="F102" s="2294">
        <f>[2]BS17A!V1597</f>
        <v>12978055</v>
      </c>
    </row>
    <row r="103" spans="1:6" ht="15" customHeight="1" x14ac:dyDescent="0.2">
      <c r="A103" s="2398" t="s">
        <v>167</v>
      </c>
      <c r="B103" s="2393" t="s">
        <v>168</v>
      </c>
      <c r="C103" s="2384">
        <f>+[2]BS17!F81</f>
        <v>66</v>
      </c>
      <c r="D103" s="2286">
        <f>+[2]BS17!G81</f>
        <v>2</v>
      </c>
      <c r="E103" s="2287">
        <f>+[2]BS17!H81</f>
        <v>0</v>
      </c>
      <c r="F103" s="2288">
        <f>+[2]BS17A!V1631</f>
        <v>7840140</v>
      </c>
    </row>
    <row r="104" spans="1:6" ht="15" customHeight="1" x14ac:dyDescent="0.2">
      <c r="A104" s="2399"/>
      <c r="B104" s="2394" t="s">
        <v>169</v>
      </c>
      <c r="C104" s="2385">
        <f>+[2]BS17A!D1635</f>
        <v>1</v>
      </c>
      <c r="D104" s="2289">
        <f>+[2]BS17A!F1635</f>
        <v>0</v>
      </c>
      <c r="E104" s="2290">
        <f>+[2]BS17A!G1635</f>
        <v>0</v>
      </c>
      <c r="F104" s="2291">
        <f>+[2]BS17A!V1635</f>
        <v>246010</v>
      </c>
    </row>
    <row r="105" spans="1:6" ht="15" customHeight="1" x14ac:dyDescent="0.2">
      <c r="A105" s="2399"/>
      <c r="B105" s="2394" t="s">
        <v>170</v>
      </c>
      <c r="C105" s="2385">
        <f>+[2]BS17A!D1634</f>
        <v>44</v>
      </c>
      <c r="D105" s="2289">
        <f>+[2]BS17A!F1634</f>
        <v>0</v>
      </c>
      <c r="E105" s="2290">
        <f>+[2]BS17A!G1634</f>
        <v>0</v>
      </c>
      <c r="F105" s="2291">
        <f>+[2]BS17A!V1634</f>
        <v>5508360</v>
      </c>
    </row>
    <row r="106" spans="1:6" ht="15" customHeight="1" x14ac:dyDescent="0.2">
      <c r="A106" s="2400"/>
      <c r="B106" s="2408" t="s">
        <v>171</v>
      </c>
      <c r="C106" s="2387">
        <f>+[2]BS17A!D1632+[2]BS17A!D1633</f>
        <v>21</v>
      </c>
      <c r="D106" s="2296">
        <f>+[2]BS17A!F1632+[2]BS17A!F1633</f>
        <v>2</v>
      </c>
      <c r="E106" s="2297">
        <f>+[2]BS17A!G1632+[2]BS17A!G1633</f>
        <v>0</v>
      </c>
      <c r="F106" s="2298">
        <f>+[2]BS17A!V1632+[2]BS17A!V1633</f>
        <v>2085770</v>
      </c>
    </row>
    <row r="107" spans="1:6" ht="15" customHeight="1" x14ac:dyDescent="0.2">
      <c r="A107" s="2431" t="s">
        <v>172</v>
      </c>
      <c r="B107" s="2430" t="s">
        <v>173</v>
      </c>
      <c r="C107" s="2388">
        <f>+[2]BS17!F82</f>
        <v>52</v>
      </c>
      <c r="D107" s="2299">
        <f>+[2]BS17!G82</f>
        <v>0</v>
      </c>
      <c r="E107" s="2300">
        <f>+[2]BS17!H82</f>
        <v>0</v>
      </c>
      <c r="F107" s="2301">
        <f>+[2]BS17A!V1639</f>
        <v>9142990</v>
      </c>
    </row>
    <row r="108" spans="1:6" ht="15" customHeight="1" x14ac:dyDescent="0.2">
      <c r="A108" s="2427">
        <v>2106</v>
      </c>
      <c r="B108" s="2408" t="s">
        <v>174</v>
      </c>
      <c r="C108" s="2387">
        <f>[2]BS17A!D1845</f>
        <v>8</v>
      </c>
      <c r="D108" s="2296">
        <f>[2]BS17A!F1845</f>
        <v>0</v>
      </c>
      <c r="E108" s="2297">
        <f>[2]BS17A!G1845</f>
        <v>0</v>
      </c>
      <c r="F108" s="2298">
        <f>+[2]BS17A!V1845</f>
        <v>418880</v>
      </c>
    </row>
    <row r="109" spans="1:6" ht="15" customHeight="1" x14ac:dyDescent="0.2">
      <c r="A109" s="2406"/>
      <c r="B109" s="2405" t="s">
        <v>175</v>
      </c>
      <c r="C109" s="2389">
        <f>SUM(C90:C108)-C103</f>
        <v>807</v>
      </c>
      <c r="D109" s="2303">
        <f>SUM(D90:D108)-D103</f>
        <v>64</v>
      </c>
      <c r="E109" s="2304">
        <f>+SUM(E90:E103)+E107+E108</f>
        <v>0</v>
      </c>
      <c r="F109" s="2305">
        <f>+SUM(F90:F103)+F107+F108</f>
        <v>141789500</v>
      </c>
    </row>
    <row r="110" spans="1:6" ht="12.75" x14ac:dyDescent="0.2">
      <c r="A110" s="2237"/>
      <c r="B110" s="2237"/>
      <c r="C110" s="2237"/>
      <c r="D110" s="2237"/>
      <c r="E110" s="2237"/>
      <c r="F110" s="2234"/>
    </row>
    <row r="111" spans="1:6" ht="12.75" x14ac:dyDescent="0.2">
      <c r="A111" s="2237"/>
      <c r="B111" s="2237"/>
      <c r="C111" s="2237"/>
      <c r="D111" s="2237"/>
      <c r="E111" s="2237"/>
      <c r="F111" s="2234"/>
    </row>
    <row r="112" spans="1:6" ht="12.75" x14ac:dyDescent="0.2">
      <c r="A112" s="2481" t="s">
        <v>176</v>
      </c>
      <c r="B112" s="2482"/>
      <c r="C112" s="2482"/>
      <c r="D112" s="2482"/>
      <c r="E112" s="2483"/>
      <c r="F112" s="2234"/>
    </row>
    <row r="113" spans="1:6" ht="49.5" customHeight="1" x14ac:dyDescent="0.2">
      <c r="A113" s="2008" t="s">
        <v>14</v>
      </c>
      <c r="B113" s="2008" t="s">
        <v>15</v>
      </c>
      <c r="C113" s="2459" t="s">
        <v>16</v>
      </c>
      <c r="D113" s="2054" t="s">
        <v>17</v>
      </c>
      <c r="E113" s="2461" t="s">
        <v>18</v>
      </c>
      <c r="F113" s="2234"/>
    </row>
    <row r="114" spans="1:6" ht="15" customHeight="1" x14ac:dyDescent="0.2">
      <c r="A114" s="2398" t="s">
        <v>177</v>
      </c>
      <c r="B114" s="2393" t="s">
        <v>178</v>
      </c>
      <c r="C114" s="2351">
        <f>+[2]BS17A!D1636</f>
        <v>104</v>
      </c>
      <c r="D114" s="2306">
        <f>+[2]BS17A!U1636</f>
        <v>125180</v>
      </c>
      <c r="E114" s="2307">
        <f>+[2]BS17A!V1636</f>
        <v>13018720</v>
      </c>
      <c r="F114" s="2237"/>
    </row>
    <row r="115" spans="1:6" ht="15" customHeight="1" x14ac:dyDescent="0.2">
      <c r="A115" s="2400" t="s">
        <v>179</v>
      </c>
      <c r="B115" s="2424" t="s">
        <v>180</v>
      </c>
      <c r="C115" s="2374">
        <f>+[2]BS17A!D1637</f>
        <v>8</v>
      </c>
      <c r="D115" s="2308">
        <f>+[2]BS17A!U1637</f>
        <v>131720</v>
      </c>
      <c r="E115" s="2283">
        <f>+[2]BS17A!V1637</f>
        <v>1053760</v>
      </c>
      <c r="F115" s="2237"/>
    </row>
    <row r="116" spans="1:6" ht="15" customHeight="1" x14ac:dyDescent="0.2">
      <c r="A116" s="2284"/>
      <c r="B116" s="2359" t="s">
        <v>181</v>
      </c>
      <c r="C116" s="2284">
        <f>SUM(C114:C115)</f>
        <v>112</v>
      </c>
      <c r="D116" s="2260"/>
      <c r="E116" s="2285">
        <f>SUM(E114:E115)</f>
        <v>14072480</v>
      </c>
      <c r="F116" s="2237"/>
    </row>
    <row r="117" spans="1:6" ht="12.75" x14ac:dyDescent="0.2">
      <c r="A117" s="2237"/>
      <c r="B117" s="2237"/>
      <c r="C117" s="2237"/>
      <c r="D117" s="2237"/>
      <c r="E117" s="2237"/>
      <c r="F117" s="2237"/>
    </row>
    <row r="118" spans="1:6" ht="12.75" x14ac:dyDescent="0.2">
      <c r="A118" s="2237"/>
      <c r="B118" s="2237"/>
      <c r="C118" s="2237"/>
      <c r="D118" s="2237"/>
      <c r="E118" s="2237"/>
      <c r="F118" s="2234"/>
    </row>
    <row r="119" spans="1:6" ht="12.75" x14ac:dyDescent="0.2">
      <c r="A119" s="2498" t="s">
        <v>182</v>
      </c>
      <c r="B119" s="2498"/>
      <c r="C119" s="2498"/>
      <c r="D119" s="2237"/>
      <c r="E119" s="2237"/>
      <c r="F119" s="2234"/>
    </row>
    <row r="120" spans="1:6" ht="38.25" customHeight="1" x14ac:dyDescent="0.2">
      <c r="A120" s="2008" t="s">
        <v>14</v>
      </c>
      <c r="B120" s="2008" t="s">
        <v>16</v>
      </c>
      <c r="C120" s="2008" t="s">
        <v>18</v>
      </c>
      <c r="D120" s="2237"/>
      <c r="E120" s="2237"/>
      <c r="F120" s="2237"/>
    </row>
    <row r="121" spans="1:6" ht="15" customHeight="1" x14ac:dyDescent="0.2">
      <c r="A121" s="2309" t="s">
        <v>183</v>
      </c>
      <c r="B121" s="2310" t="s">
        <v>184</v>
      </c>
      <c r="C121" s="2311">
        <f>+[2]BS17A!V1871+[2]BS17A!V1889+[2]BS17A!V1914</f>
        <v>12513580</v>
      </c>
      <c r="D121" s="2237"/>
      <c r="E121" s="2237"/>
      <c r="F121" s="2237"/>
    </row>
    <row r="122" spans="1:6" ht="12.75" x14ac:dyDescent="0.2">
      <c r="A122" s="2237"/>
      <c r="B122" s="2237"/>
      <c r="C122" s="2237"/>
      <c r="D122" s="2237"/>
      <c r="E122" s="2234"/>
      <c r="F122" s="2237"/>
    </row>
    <row r="123" spans="1:6" ht="12.75" x14ac:dyDescent="0.2">
      <c r="A123" s="2237"/>
      <c r="B123" s="2237"/>
      <c r="C123" s="2237"/>
      <c r="D123" s="2237"/>
      <c r="E123" s="2234"/>
      <c r="F123" s="2237"/>
    </row>
    <row r="124" spans="1:6" ht="12.75" x14ac:dyDescent="0.2">
      <c r="A124" s="2481" t="s">
        <v>185</v>
      </c>
      <c r="B124" s="2482"/>
      <c r="C124" s="2482"/>
      <c r="D124" s="2482"/>
      <c r="E124" s="2483"/>
      <c r="F124" s="2234"/>
    </row>
    <row r="125" spans="1:6" ht="45.75" customHeight="1" x14ac:dyDescent="0.2">
      <c r="A125" s="2008" t="s">
        <v>14</v>
      </c>
      <c r="B125" s="2008" t="s">
        <v>15</v>
      </c>
      <c r="C125" s="2459" t="s">
        <v>16</v>
      </c>
      <c r="D125" s="2054" t="s">
        <v>17</v>
      </c>
      <c r="E125" s="2461" t="s">
        <v>18</v>
      </c>
      <c r="F125" s="2234"/>
    </row>
    <row r="126" spans="1:6" ht="15" customHeight="1" x14ac:dyDescent="0.2">
      <c r="A126" s="2398" t="s">
        <v>186</v>
      </c>
      <c r="B126" s="2415" t="s">
        <v>187</v>
      </c>
      <c r="C126" s="2351">
        <f>+[2]BS17A!$D59</f>
        <v>5209</v>
      </c>
      <c r="D126" s="2247">
        <f>+[2]BS17A!$U59</f>
        <v>32060</v>
      </c>
      <c r="E126" s="2312">
        <f>+[2]BS17A!$V59</f>
        <v>167000540</v>
      </c>
      <c r="F126" s="2237"/>
    </row>
    <row r="127" spans="1:6" ht="15" customHeight="1" x14ac:dyDescent="0.2">
      <c r="A127" s="2399" t="s">
        <v>188</v>
      </c>
      <c r="B127" s="2395" t="s">
        <v>189</v>
      </c>
      <c r="C127" s="2348">
        <f>+[2]BS17A!$D60</f>
        <v>0</v>
      </c>
      <c r="D127" s="2242">
        <f>+[2]BS17A!$U60</f>
        <v>29510</v>
      </c>
      <c r="E127" s="2313">
        <f>+[2]BS17A!$V60</f>
        <v>0</v>
      </c>
      <c r="F127" s="2237"/>
    </row>
    <row r="128" spans="1:6" ht="15" customHeight="1" x14ac:dyDescent="0.2">
      <c r="A128" s="2399" t="s">
        <v>190</v>
      </c>
      <c r="B128" s="2395" t="s">
        <v>191</v>
      </c>
      <c r="C128" s="2348">
        <f>+[2]BS17A!$D61</f>
        <v>0</v>
      </c>
      <c r="D128" s="2242">
        <f>+[2]BS17A!$U61</f>
        <v>24600</v>
      </c>
      <c r="E128" s="2313">
        <f>+[2]BS17A!$V61</f>
        <v>0</v>
      </c>
      <c r="F128" s="2237"/>
    </row>
    <row r="129" spans="1:6" ht="15" customHeight="1" x14ac:dyDescent="0.2">
      <c r="A129" s="2399" t="s">
        <v>192</v>
      </c>
      <c r="B129" s="2395" t="s">
        <v>193</v>
      </c>
      <c r="C129" s="2348">
        <f>SUM([2]BS17A!D62:D64)</f>
        <v>130</v>
      </c>
      <c r="D129" s="2242">
        <f>+[2]BS17A!$U62</f>
        <v>133290</v>
      </c>
      <c r="E129" s="2313">
        <f>SUM([2]BS17A!V62:V64)</f>
        <v>17327700</v>
      </c>
      <c r="F129" s="2237"/>
    </row>
    <row r="130" spans="1:6" ht="15" customHeight="1" x14ac:dyDescent="0.2">
      <c r="A130" s="2399" t="s">
        <v>194</v>
      </c>
      <c r="B130" s="2395" t="s">
        <v>195</v>
      </c>
      <c r="C130" s="2348">
        <f>SUM([2]BS17A!D65:D67)</f>
        <v>256</v>
      </c>
      <c r="D130" s="2242">
        <f>+[2]BS17A!$U65</f>
        <v>64370</v>
      </c>
      <c r="E130" s="2313">
        <f>SUM([2]BS17A!V65:V67)</f>
        <v>16478720</v>
      </c>
      <c r="F130" s="2237"/>
    </row>
    <row r="131" spans="1:6" ht="15" customHeight="1" x14ac:dyDescent="0.2">
      <c r="A131" s="2399" t="s">
        <v>196</v>
      </c>
      <c r="B131" s="2395" t="s">
        <v>197</v>
      </c>
      <c r="C131" s="2348">
        <f>+[2]BS17A!D68</f>
        <v>85</v>
      </c>
      <c r="D131" s="2242">
        <f>+[2]BS17A!$U68</f>
        <v>57760</v>
      </c>
      <c r="E131" s="2313">
        <f>+[2]BS17A!$V68</f>
        <v>4909600</v>
      </c>
      <c r="F131" s="2237"/>
    </row>
    <row r="132" spans="1:6" ht="15" customHeight="1" x14ac:dyDescent="0.2">
      <c r="A132" s="2399" t="s">
        <v>198</v>
      </c>
      <c r="B132" s="2395" t="s">
        <v>199</v>
      </c>
      <c r="C132" s="2348">
        <f>+[2]BS17A!$D69</f>
        <v>0</v>
      </c>
      <c r="D132" s="2242">
        <f>+[2]BS17A!$U69</f>
        <v>16390</v>
      </c>
      <c r="E132" s="2313">
        <f>+[2]BS17A!$V69</f>
        <v>0</v>
      </c>
      <c r="F132" s="2237"/>
    </row>
    <row r="133" spans="1:6" ht="15" customHeight="1" x14ac:dyDescent="0.2">
      <c r="A133" s="2399" t="s">
        <v>200</v>
      </c>
      <c r="B133" s="2395" t="s">
        <v>201</v>
      </c>
      <c r="C133" s="2348">
        <f>+[2]BS17A!$D70</f>
        <v>0</v>
      </c>
      <c r="D133" s="2242">
        <f>+[2]BS17A!$U70</f>
        <v>25680</v>
      </c>
      <c r="E133" s="2313">
        <f>+[2]BS17A!$V70</f>
        <v>0</v>
      </c>
      <c r="F133" s="2237"/>
    </row>
    <row r="134" spans="1:6" ht="15" customHeight="1" x14ac:dyDescent="0.2">
      <c r="A134" s="2399" t="s">
        <v>202</v>
      </c>
      <c r="B134" s="2395" t="s">
        <v>203</v>
      </c>
      <c r="C134" s="2348">
        <f>+[2]BS17A!$D73</f>
        <v>0</v>
      </c>
      <c r="D134" s="2242">
        <f>+[2]BS17A!$U73</f>
        <v>25890</v>
      </c>
      <c r="E134" s="2313">
        <f>+[2]BS17A!$V73</f>
        <v>0</v>
      </c>
      <c r="F134" s="2237"/>
    </row>
    <row r="135" spans="1:6" ht="15" customHeight="1" x14ac:dyDescent="0.2">
      <c r="A135" s="2399" t="s">
        <v>204</v>
      </c>
      <c r="B135" s="2395" t="s">
        <v>205</v>
      </c>
      <c r="C135" s="2348">
        <f>+[2]BS17A!$D71</f>
        <v>0</v>
      </c>
      <c r="D135" s="2242">
        <f>+[2]BS17A!$U71</f>
        <v>26730</v>
      </c>
      <c r="E135" s="2313">
        <f>+[2]BS17A!$V71</f>
        <v>0</v>
      </c>
      <c r="F135" s="2237"/>
    </row>
    <row r="136" spans="1:6" ht="15" customHeight="1" x14ac:dyDescent="0.2">
      <c r="A136" s="2399" t="s">
        <v>206</v>
      </c>
      <c r="B136" s="2395" t="s">
        <v>207</v>
      </c>
      <c r="C136" s="2348">
        <f>+[2]BS17A!$D76</f>
        <v>0</v>
      </c>
      <c r="D136" s="2242">
        <f>+[2]BS17A!$U76</f>
        <v>32060</v>
      </c>
      <c r="E136" s="2313">
        <f>+[2]BS17A!$V76</f>
        <v>0</v>
      </c>
      <c r="F136" s="2237"/>
    </row>
    <row r="137" spans="1:6" ht="15" customHeight="1" x14ac:dyDescent="0.2">
      <c r="A137" s="2399" t="s">
        <v>208</v>
      </c>
      <c r="B137" s="2394" t="s">
        <v>209</v>
      </c>
      <c r="C137" s="2348">
        <f>+[2]BS17A!$D79</f>
        <v>44</v>
      </c>
      <c r="D137" s="2242">
        <f>+[2]BS17A!$U79</f>
        <v>6220</v>
      </c>
      <c r="E137" s="2313">
        <f>+[2]BS17A!$V79</f>
        <v>273680</v>
      </c>
      <c r="F137" s="2237"/>
    </row>
    <row r="138" spans="1:6" ht="15" customHeight="1" x14ac:dyDescent="0.2">
      <c r="A138" s="2399" t="s">
        <v>210</v>
      </c>
      <c r="B138" s="2394" t="s">
        <v>211</v>
      </c>
      <c r="C138" s="2348">
        <f>+[2]BS17A!$D80</f>
        <v>0</v>
      </c>
      <c r="D138" s="2242">
        <f>+[2]BS17A!$U80</f>
        <v>44930</v>
      </c>
      <c r="E138" s="2313">
        <f>+[2]BS17A!$V80</f>
        <v>0</v>
      </c>
      <c r="F138" s="2237"/>
    </row>
    <row r="139" spans="1:6" ht="15" customHeight="1" x14ac:dyDescent="0.2">
      <c r="A139" s="2400"/>
      <c r="B139" s="2428" t="s">
        <v>212</v>
      </c>
      <c r="C139" s="2383">
        <f>SUM(C126:C138)</f>
        <v>5724</v>
      </c>
      <c r="D139" s="2314"/>
      <c r="E139" s="2315">
        <f>SUM(E126:E138)</f>
        <v>205990240</v>
      </c>
      <c r="F139" s="2237"/>
    </row>
    <row r="140" spans="1:6" ht="15" customHeight="1" x14ac:dyDescent="0.2">
      <c r="A140" s="2398"/>
      <c r="B140" s="2429" t="s">
        <v>213</v>
      </c>
      <c r="C140" s="2351"/>
      <c r="D140" s="2247"/>
      <c r="E140" s="2312"/>
      <c r="F140" s="2237"/>
    </row>
    <row r="141" spans="1:6" ht="15" customHeight="1" x14ac:dyDescent="0.2">
      <c r="A141" s="2399" t="s">
        <v>214</v>
      </c>
      <c r="B141" s="2395" t="s">
        <v>215</v>
      </c>
      <c r="C141" s="2348">
        <f>+[2]BS17A!$D72</f>
        <v>0</v>
      </c>
      <c r="D141" s="2242">
        <f>+[2]BS17A!$U72</f>
        <v>10780</v>
      </c>
      <c r="E141" s="2313">
        <f>+[2]BS17A!$V72</f>
        <v>0</v>
      </c>
      <c r="F141" s="2237"/>
    </row>
    <row r="142" spans="1:6" ht="15" customHeight="1" x14ac:dyDescent="0.2">
      <c r="A142" s="2399" t="s">
        <v>216</v>
      </c>
      <c r="B142" s="2395" t="s">
        <v>217</v>
      </c>
      <c r="C142" s="2348">
        <f>+[2]BS17A!$D74</f>
        <v>0</v>
      </c>
      <c r="D142" s="2242">
        <f>+[2]BS17A!$U74</f>
        <v>10780</v>
      </c>
      <c r="E142" s="2313">
        <f>+[2]BS17A!$V74</f>
        <v>0</v>
      </c>
      <c r="F142" s="2237"/>
    </row>
    <row r="143" spans="1:6" ht="15" customHeight="1" x14ac:dyDescent="0.2">
      <c r="A143" s="2399" t="s">
        <v>218</v>
      </c>
      <c r="B143" s="2395" t="s">
        <v>219</v>
      </c>
      <c r="C143" s="2348">
        <f>+[2]BS17A!$D75</f>
        <v>3</v>
      </c>
      <c r="D143" s="2242">
        <f>+[2]BS17A!$U75</f>
        <v>4750</v>
      </c>
      <c r="E143" s="2313">
        <f>+[2]BS17A!$V75</f>
        <v>14250</v>
      </c>
      <c r="F143" s="2237"/>
    </row>
    <row r="144" spans="1:6" ht="15" customHeight="1" x14ac:dyDescent="0.2">
      <c r="A144" s="2399" t="s">
        <v>220</v>
      </c>
      <c r="B144" s="2395" t="s">
        <v>221</v>
      </c>
      <c r="C144" s="2348">
        <f>+[2]BS17A!$D77</f>
        <v>0</v>
      </c>
      <c r="D144" s="2242">
        <f>+[2]BS17A!$U77</f>
        <v>86670</v>
      </c>
      <c r="E144" s="2313">
        <f>+[2]BS17A!$V77</f>
        <v>0</v>
      </c>
      <c r="F144" s="2237"/>
    </row>
    <row r="145" spans="1:6" ht="15" customHeight="1" x14ac:dyDescent="0.2">
      <c r="A145" s="2399" t="s">
        <v>222</v>
      </c>
      <c r="B145" s="2395" t="s">
        <v>223</v>
      </c>
      <c r="C145" s="2348">
        <f>+[2]BS17A!$D78</f>
        <v>0</v>
      </c>
      <c r="D145" s="2242">
        <f>+[2]BS17A!$U78</f>
        <v>10230</v>
      </c>
      <c r="E145" s="2313">
        <f>+[2]BS17A!$V78</f>
        <v>0</v>
      </c>
      <c r="F145" s="2237"/>
    </row>
    <row r="146" spans="1:6" ht="15" customHeight="1" x14ac:dyDescent="0.2">
      <c r="A146" s="2399" t="s">
        <v>224</v>
      </c>
      <c r="B146" s="2395" t="s">
        <v>225</v>
      </c>
      <c r="C146" s="2348">
        <f>+[2]BS17A!$D81</f>
        <v>0</v>
      </c>
      <c r="D146" s="2242">
        <f>+[2]BS17A!$U81</f>
        <v>7880</v>
      </c>
      <c r="E146" s="2313">
        <f>+[2]BS17A!$V81</f>
        <v>0</v>
      </c>
      <c r="F146" s="2237"/>
    </row>
    <row r="147" spans="1:6" ht="15" customHeight="1" x14ac:dyDescent="0.2">
      <c r="A147" s="2400"/>
      <c r="B147" s="2428" t="s">
        <v>226</v>
      </c>
      <c r="C147" s="2383">
        <f>SUM(C141:C146)</f>
        <v>3</v>
      </c>
      <c r="D147" s="2314"/>
      <c r="E147" s="2315">
        <f>SUM(E141:E146)</f>
        <v>14250</v>
      </c>
      <c r="F147" s="2237"/>
    </row>
    <row r="148" spans="1:6" ht="15" customHeight="1" x14ac:dyDescent="0.2">
      <c r="A148" s="2406"/>
      <c r="B148" s="2405" t="s">
        <v>227</v>
      </c>
      <c r="C148" s="2251">
        <f>+C139+C147</f>
        <v>5727</v>
      </c>
      <c r="D148" s="2316"/>
      <c r="E148" s="2317">
        <f>+E139+E147</f>
        <v>206004490</v>
      </c>
      <c r="F148" s="2237"/>
    </row>
    <row r="149" spans="1:6" ht="12.75" x14ac:dyDescent="0.2">
      <c r="A149" s="2237"/>
      <c r="B149" s="2237"/>
      <c r="C149" s="2237"/>
      <c r="D149" s="2237"/>
      <c r="E149" s="2237"/>
      <c r="F149" s="2237"/>
    </row>
    <row r="150" spans="1:6" ht="12.75" x14ac:dyDescent="0.2">
      <c r="A150" s="2237"/>
      <c r="B150" s="2237"/>
      <c r="C150" s="2237"/>
      <c r="D150" s="2237"/>
      <c r="E150" s="2237"/>
      <c r="F150" s="2234"/>
    </row>
    <row r="151" spans="1:6" ht="12.75" x14ac:dyDescent="0.2">
      <c r="A151" s="2499" t="s">
        <v>228</v>
      </c>
      <c r="B151" s="2500"/>
      <c r="C151" s="2500"/>
      <c r="D151" s="2500"/>
      <c r="E151" s="2501"/>
      <c r="F151" s="2234"/>
    </row>
    <row r="152" spans="1:6" ht="47.25" customHeight="1" x14ac:dyDescent="0.2">
      <c r="A152" s="2008" t="s">
        <v>14</v>
      </c>
      <c r="B152" s="2008" t="s">
        <v>15</v>
      </c>
      <c r="C152" s="2459" t="s">
        <v>16</v>
      </c>
      <c r="D152" s="2054" t="s">
        <v>17</v>
      </c>
      <c r="E152" s="2461" t="s">
        <v>18</v>
      </c>
      <c r="F152" s="2237"/>
    </row>
    <row r="153" spans="1:6" ht="15" customHeight="1" x14ac:dyDescent="0.2">
      <c r="A153" s="2398" t="s">
        <v>229</v>
      </c>
      <c r="B153" s="2415" t="s">
        <v>230</v>
      </c>
      <c r="C153" s="2351">
        <f>+[2]BS17A!D43</f>
        <v>268</v>
      </c>
      <c r="D153" s="2247">
        <f>[2]BS17A!U43</f>
        <v>740</v>
      </c>
      <c r="E153" s="2312">
        <f>+[2]BS17A!V43</f>
        <v>198320</v>
      </c>
      <c r="F153" s="2237"/>
    </row>
    <row r="154" spans="1:6" ht="15" customHeight="1" x14ac:dyDescent="0.2">
      <c r="A154" s="2400" t="s">
        <v>231</v>
      </c>
      <c r="B154" s="2396" t="s">
        <v>232</v>
      </c>
      <c r="C154" s="2360">
        <f>+[2]BS17A!D44+[2]BS17A!D45</f>
        <v>0</v>
      </c>
      <c r="D154" s="2249">
        <f>[2]BS17A!U44</f>
        <v>100</v>
      </c>
      <c r="E154" s="2318">
        <f>+[2]BS17A!V44+[2]BS17A!V45</f>
        <v>0</v>
      </c>
      <c r="F154" s="2237"/>
    </row>
    <row r="155" spans="1:6" ht="15" customHeight="1" x14ac:dyDescent="0.2">
      <c r="A155" s="2406"/>
      <c r="B155" s="2405" t="s">
        <v>233</v>
      </c>
      <c r="C155" s="2251">
        <f>SUM(C153:C154)</f>
        <v>268</v>
      </c>
      <c r="D155" s="2316"/>
      <c r="E155" s="2317">
        <f>SUM(E153:E154)</f>
        <v>198320</v>
      </c>
      <c r="F155" s="2237"/>
    </row>
    <row r="156" spans="1:6" ht="12.75" x14ac:dyDescent="0.2">
      <c r="A156" s="2237"/>
      <c r="B156" s="2237"/>
      <c r="C156" s="2237"/>
      <c r="D156" s="2237"/>
      <c r="E156" s="2237"/>
      <c r="F156" s="2237"/>
    </row>
    <row r="157" spans="1:6" ht="12.75" x14ac:dyDescent="0.2">
      <c r="A157" s="2237"/>
      <c r="B157" s="2237"/>
      <c r="C157" s="2237"/>
      <c r="D157" s="2237"/>
      <c r="E157" s="2237"/>
      <c r="F157" s="2237"/>
    </row>
    <row r="158" spans="1:6" ht="18" customHeight="1" x14ac:dyDescent="0.2">
      <c r="A158" s="2499" t="s">
        <v>234</v>
      </c>
      <c r="B158" s="2500"/>
      <c r="C158" s="2500"/>
      <c r="D158" s="2500"/>
      <c r="E158" s="2501"/>
      <c r="F158" s="2234"/>
    </row>
    <row r="159" spans="1:6" ht="47.25" customHeight="1" x14ac:dyDescent="0.2">
      <c r="A159" s="2008" t="s">
        <v>14</v>
      </c>
      <c r="B159" s="2008" t="s">
        <v>15</v>
      </c>
      <c r="C159" s="2459" t="s">
        <v>16</v>
      </c>
      <c r="D159" s="2054" t="s">
        <v>17</v>
      </c>
      <c r="E159" s="2461" t="s">
        <v>18</v>
      </c>
      <c r="F159" s="2237"/>
    </row>
    <row r="160" spans="1:6" ht="15" customHeight="1" x14ac:dyDescent="0.2">
      <c r="A160" s="2398" t="s">
        <v>235</v>
      </c>
      <c r="B160" s="2393" t="s">
        <v>236</v>
      </c>
      <c r="C160" s="2378">
        <f>+[2]BS17A!$D1481</f>
        <v>0</v>
      </c>
      <c r="D160" s="2247">
        <f>+[2]BS17A!$U1481</f>
        <v>40370</v>
      </c>
      <c r="E160" s="2312">
        <f>+[2]BS17A!$V1481</f>
        <v>0</v>
      </c>
      <c r="F160" s="2237"/>
    </row>
    <row r="161" spans="1:6" ht="15" customHeight="1" x14ac:dyDescent="0.2">
      <c r="A161" s="2399" t="s">
        <v>237</v>
      </c>
      <c r="B161" s="2395" t="s">
        <v>238</v>
      </c>
      <c r="C161" s="2382">
        <f>+[2]BS17A!$D1482</f>
        <v>0</v>
      </c>
      <c r="D161" s="2242">
        <f>+[2]BS17A!$U1482</f>
        <v>25390</v>
      </c>
      <c r="E161" s="2313">
        <f>+[2]BS17A!$V1482</f>
        <v>0</v>
      </c>
      <c r="F161" s="2237"/>
    </row>
    <row r="162" spans="1:6" ht="15" customHeight="1" x14ac:dyDescent="0.2">
      <c r="A162" s="2399" t="s">
        <v>239</v>
      </c>
      <c r="B162" s="2394" t="s">
        <v>240</v>
      </c>
      <c r="C162" s="2382">
        <f>+[2]BS17A!$D1483</f>
        <v>0</v>
      </c>
      <c r="D162" s="2242">
        <f>+[2]BS17A!$U1483</f>
        <v>26150</v>
      </c>
      <c r="E162" s="2313">
        <f>+[2]BS17A!$V1483</f>
        <v>0</v>
      </c>
      <c r="F162" s="2237"/>
    </row>
    <row r="163" spans="1:6" ht="15" customHeight="1" x14ac:dyDescent="0.2">
      <c r="A163" s="2399" t="s">
        <v>241</v>
      </c>
      <c r="B163" s="2395" t="s">
        <v>242</v>
      </c>
      <c r="C163" s="2382">
        <f>+[2]BS17A!$D1484</f>
        <v>0</v>
      </c>
      <c r="D163" s="2242">
        <f>+[2]BS17A!$U1484</f>
        <v>784500</v>
      </c>
      <c r="E163" s="2313">
        <f>+[2]BS17A!$V1484</f>
        <v>0</v>
      </c>
      <c r="F163" s="2237"/>
    </row>
    <row r="164" spans="1:6" ht="15" customHeight="1" x14ac:dyDescent="0.2">
      <c r="A164" s="2399" t="s">
        <v>243</v>
      </c>
      <c r="B164" s="2395" t="s">
        <v>244</v>
      </c>
      <c r="C164" s="2382">
        <f>+[2]BS17A!$D1485</f>
        <v>0</v>
      </c>
      <c r="D164" s="2242">
        <f>+[2]BS17A!$U1485</f>
        <v>356330</v>
      </c>
      <c r="E164" s="2313">
        <f>+[2]BS17A!$V1485</f>
        <v>0</v>
      </c>
      <c r="F164" s="2237"/>
    </row>
    <row r="165" spans="1:6" ht="15" customHeight="1" x14ac:dyDescent="0.2">
      <c r="A165" s="2399" t="s">
        <v>245</v>
      </c>
      <c r="B165" s="2395" t="s">
        <v>246</v>
      </c>
      <c r="C165" s="2382">
        <f>+[2]BS17A!$D1486</f>
        <v>0</v>
      </c>
      <c r="D165" s="2242">
        <f>+[2]BS17A!$U1486</f>
        <v>544860</v>
      </c>
      <c r="E165" s="2313">
        <f>+[2]BS17A!$V1486</f>
        <v>0</v>
      </c>
      <c r="F165" s="2237"/>
    </row>
    <row r="166" spans="1:6" ht="15" customHeight="1" x14ac:dyDescent="0.2">
      <c r="A166" s="2426" t="s">
        <v>247</v>
      </c>
      <c r="B166" s="2424" t="s">
        <v>248</v>
      </c>
      <c r="C166" s="2382">
        <f>+[2]BS17A!$D1487</f>
        <v>0</v>
      </c>
      <c r="D166" s="2242">
        <f>+[2]BS17A!$U1487</f>
        <v>49130</v>
      </c>
      <c r="E166" s="2313">
        <f>+[2]BS17A!$V1487</f>
        <v>0</v>
      </c>
      <c r="F166" s="2237"/>
    </row>
    <row r="167" spans="1:6" ht="15" customHeight="1" x14ac:dyDescent="0.2">
      <c r="A167" s="2427">
        <v>1901029</v>
      </c>
      <c r="B167" s="2425" t="s">
        <v>249</v>
      </c>
      <c r="C167" s="2379">
        <f>+[2]BS17A!$D1488</f>
        <v>0</v>
      </c>
      <c r="D167" s="2249">
        <f>+[2]BS17A!$U1488</f>
        <v>638670</v>
      </c>
      <c r="E167" s="2318">
        <f>+[2]BS17A!$V1488</f>
        <v>0</v>
      </c>
      <c r="F167" s="2237"/>
    </row>
    <row r="168" spans="1:6" ht="15" customHeight="1" x14ac:dyDescent="0.2">
      <c r="A168" s="2302"/>
      <c r="B168" s="2319" t="s">
        <v>250</v>
      </c>
      <c r="C168" s="2320">
        <f>SUM(C160:C167)</f>
        <v>0</v>
      </c>
      <c r="D168" s="2321"/>
      <c r="E168" s="2322">
        <f>SUM(E160:E167)</f>
        <v>0</v>
      </c>
      <c r="F168" s="2237"/>
    </row>
    <row r="169" spans="1:6" ht="12.75" x14ac:dyDescent="0.2">
      <c r="A169" s="2237"/>
      <c r="B169" s="2237"/>
      <c r="C169" s="2237"/>
      <c r="D169" s="2237"/>
      <c r="E169" s="2237"/>
      <c r="F169" s="2237"/>
    </row>
    <row r="170" spans="1:6" ht="18" customHeight="1" x14ac:dyDescent="0.2">
      <c r="A170" s="2237"/>
      <c r="B170" s="2237"/>
      <c r="C170" s="2237"/>
      <c r="D170" s="2237"/>
      <c r="E170" s="2237"/>
      <c r="F170" s="2237"/>
    </row>
    <row r="171" spans="1:6" ht="18" customHeight="1" x14ac:dyDescent="0.2">
      <c r="A171" s="2481" t="s">
        <v>251</v>
      </c>
      <c r="B171" s="2482"/>
      <c r="C171" s="2482"/>
      <c r="D171" s="2482"/>
      <c r="E171" s="2483"/>
      <c r="F171" s="2234"/>
    </row>
    <row r="172" spans="1:6" ht="46.5" customHeight="1" x14ac:dyDescent="0.2">
      <c r="A172" s="2008" t="s">
        <v>14</v>
      </c>
      <c r="B172" s="2008" t="s">
        <v>15</v>
      </c>
      <c r="C172" s="2459" t="s">
        <v>16</v>
      </c>
      <c r="D172" s="2054" t="s">
        <v>17</v>
      </c>
      <c r="E172" s="2461" t="s">
        <v>18</v>
      </c>
      <c r="F172" s="2237"/>
    </row>
    <row r="173" spans="1:6" ht="12.75" customHeight="1" x14ac:dyDescent="0.2">
      <c r="A173" s="2422">
        <v>1101004</v>
      </c>
      <c r="B173" s="2202" t="s">
        <v>252</v>
      </c>
      <c r="C173" s="2351">
        <f>+[2]BS17A!$D805</f>
        <v>8</v>
      </c>
      <c r="D173" s="2247">
        <f>+[2]BS17A!$U805</f>
        <v>13840</v>
      </c>
      <c r="E173" s="2312">
        <f>+[2]BS17A!$V805</f>
        <v>110720</v>
      </c>
      <c r="F173" s="2237"/>
    </row>
    <row r="174" spans="1:6" ht="12.75" customHeight="1" x14ac:dyDescent="0.2">
      <c r="A174" s="2421">
        <v>1101006</v>
      </c>
      <c r="B174" s="2203" t="s">
        <v>253</v>
      </c>
      <c r="C174" s="2348">
        <f>+[2]BS17A!$D806</f>
        <v>0</v>
      </c>
      <c r="D174" s="2242">
        <f>+[2]BS17A!$U806</f>
        <v>11070</v>
      </c>
      <c r="E174" s="2313">
        <f>+[2]BS17A!$V806</f>
        <v>0</v>
      </c>
      <c r="F174" s="2237"/>
    </row>
    <row r="175" spans="1:6" ht="24.75" customHeight="1" x14ac:dyDescent="0.2">
      <c r="A175" s="2421" t="s">
        <v>254</v>
      </c>
      <c r="B175" s="2204" t="s">
        <v>255</v>
      </c>
      <c r="C175" s="2348">
        <f>+[2]BS17A!$D1197</f>
        <v>663</v>
      </c>
      <c r="D175" s="2242">
        <f>+[2]BS17A!$U1197</f>
        <v>4740</v>
      </c>
      <c r="E175" s="2313">
        <f>+[2]BS17A!$V1197</f>
        <v>3142620</v>
      </c>
      <c r="F175" s="2237"/>
    </row>
    <row r="176" spans="1:6" ht="24.75" customHeight="1" x14ac:dyDescent="0.2">
      <c r="A176" s="2421" t="s">
        <v>256</v>
      </c>
      <c r="B176" s="2204" t="s">
        <v>257</v>
      </c>
      <c r="C176" s="2348">
        <f>+[2]BS17A!$D1198</f>
        <v>17</v>
      </c>
      <c r="D176" s="2242">
        <f>+[2]BS17A!$U1198</f>
        <v>13370</v>
      </c>
      <c r="E176" s="2313">
        <f>+[2]BS17A!$V1198</f>
        <v>227290</v>
      </c>
      <c r="F176" s="2237"/>
    </row>
    <row r="177" spans="1:6" ht="24.75" customHeight="1" x14ac:dyDescent="0.2">
      <c r="A177" s="2421" t="s">
        <v>258</v>
      </c>
      <c r="B177" s="2204" t="s">
        <v>259</v>
      </c>
      <c r="C177" s="2348">
        <f>+[2]BS17A!$D1199</f>
        <v>38</v>
      </c>
      <c r="D177" s="2242">
        <f>+[2]BS17A!$U1199</f>
        <v>22670</v>
      </c>
      <c r="E177" s="2313">
        <f>+[2]BS17A!$V1199</f>
        <v>861460</v>
      </c>
      <c r="F177" s="2237"/>
    </row>
    <row r="178" spans="1:6" ht="12.75" customHeight="1" x14ac:dyDescent="0.2">
      <c r="A178" s="2421" t="s">
        <v>260</v>
      </c>
      <c r="B178" s="2204" t="s">
        <v>261</v>
      </c>
      <c r="C178" s="2348">
        <f>+[2]BS17A!$D1200</f>
        <v>0</v>
      </c>
      <c r="D178" s="2242">
        <f>+[2]BS17A!$U1200</f>
        <v>43280</v>
      </c>
      <c r="E178" s="2313">
        <f>+[2]BS17A!$V1200</f>
        <v>0</v>
      </c>
      <c r="F178" s="2237"/>
    </row>
    <row r="179" spans="1:6" ht="12.75" customHeight="1" x14ac:dyDescent="0.2">
      <c r="A179" s="2421" t="s">
        <v>262</v>
      </c>
      <c r="B179" s="2204" t="s">
        <v>263</v>
      </c>
      <c r="C179" s="2348">
        <f>+[2]BS17A!$D1201</f>
        <v>23</v>
      </c>
      <c r="D179" s="2242">
        <f>+[2]BS17A!$U1201</f>
        <v>48240</v>
      </c>
      <c r="E179" s="2313">
        <f>+[2]BS17A!$V1201</f>
        <v>1109520</v>
      </c>
      <c r="F179" s="2237"/>
    </row>
    <row r="180" spans="1:6" ht="24.75" customHeight="1" x14ac:dyDescent="0.2">
      <c r="A180" s="2421" t="s">
        <v>264</v>
      </c>
      <c r="B180" s="2204" t="s">
        <v>265</v>
      </c>
      <c r="C180" s="2348">
        <f>+[2]BS17A!$D1202</f>
        <v>0</v>
      </c>
      <c r="D180" s="2242">
        <f>+[2]BS17A!$U1202</f>
        <v>27060</v>
      </c>
      <c r="E180" s="2313">
        <f>+[2]BS17A!$V1202</f>
        <v>0</v>
      </c>
      <c r="F180" s="2237"/>
    </row>
    <row r="181" spans="1:6" ht="12.75" customHeight="1" x14ac:dyDescent="0.2">
      <c r="A181" s="2421" t="s">
        <v>266</v>
      </c>
      <c r="B181" s="2205" t="s">
        <v>267</v>
      </c>
      <c r="C181" s="2348">
        <f>+[2]BS17A!$D1203</f>
        <v>0</v>
      </c>
      <c r="D181" s="2242">
        <f>+[2]BS17A!$U1203</f>
        <v>209350</v>
      </c>
      <c r="E181" s="2313">
        <f>+[2]BS17A!$V1203</f>
        <v>0</v>
      </c>
      <c r="F181" s="2237"/>
    </row>
    <row r="182" spans="1:6" ht="12.75" customHeight="1" x14ac:dyDescent="0.2">
      <c r="A182" s="2421" t="s">
        <v>268</v>
      </c>
      <c r="B182" s="2204" t="s">
        <v>269</v>
      </c>
      <c r="C182" s="2348">
        <f>+[2]BS17A!$D1204</f>
        <v>0</v>
      </c>
      <c r="D182" s="2242">
        <f>+[2]BS17A!$U1204</f>
        <v>238000</v>
      </c>
      <c r="E182" s="2313">
        <f>+[2]BS17A!$V1204</f>
        <v>0</v>
      </c>
      <c r="F182" s="2237"/>
    </row>
    <row r="183" spans="1:6" ht="12.75" customHeight="1" x14ac:dyDescent="0.2">
      <c r="A183" s="2421" t="s">
        <v>270</v>
      </c>
      <c r="B183" s="2204" t="s">
        <v>271</v>
      </c>
      <c r="C183" s="2348">
        <f>+[2]BS17A!$D1205</f>
        <v>0</v>
      </c>
      <c r="D183" s="2242">
        <f>+[2]BS17A!$U1205</f>
        <v>194080</v>
      </c>
      <c r="E183" s="2313">
        <f>+[2]BS17A!$V1205</f>
        <v>0</v>
      </c>
      <c r="F183" s="2237"/>
    </row>
    <row r="184" spans="1:6" ht="24.75" customHeight="1" x14ac:dyDescent="0.2">
      <c r="A184" s="2421" t="s">
        <v>272</v>
      </c>
      <c r="B184" s="2205" t="s">
        <v>273</v>
      </c>
      <c r="C184" s="2348">
        <f>+[2]BS17A!$D1206</f>
        <v>0</v>
      </c>
      <c r="D184" s="2242">
        <f>+[2]BS17A!$U1206</f>
        <v>249290</v>
      </c>
      <c r="E184" s="2313">
        <f>+[2]BS17A!$V1206</f>
        <v>0</v>
      </c>
      <c r="F184" s="2237"/>
    </row>
    <row r="185" spans="1:6" ht="24.75" customHeight="1" x14ac:dyDescent="0.2">
      <c r="A185" s="2421" t="s">
        <v>274</v>
      </c>
      <c r="B185" s="2205" t="s">
        <v>275</v>
      </c>
      <c r="C185" s="2348">
        <f>+[2]BS17A!$D1207</f>
        <v>0</v>
      </c>
      <c r="D185" s="2242">
        <f>+[2]BS17A!$U1207</f>
        <v>255080</v>
      </c>
      <c r="E185" s="2313">
        <f>+[2]BS17A!$V1207</f>
        <v>0</v>
      </c>
      <c r="F185" s="2237"/>
    </row>
    <row r="186" spans="1:6" ht="24.75" customHeight="1" x14ac:dyDescent="0.2">
      <c r="A186" s="2421" t="s">
        <v>276</v>
      </c>
      <c r="B186" s="2205" t="s">
        <v>277</v>
      </c>
      <c r="C186" s="2348">
        <f>+[2]BS17A!$D1208</f>
        <v>0</v>
      </c>
      <c r="D186" s="2242">
        <f>+[2]BS17A!$U1208</f>
        <v>215710</v>
      </c>
      <c r="E186" s="2313">
        <f>+[2]BS17A!$V1208</f>
        <v>0</v>
      </c>
      <c r="F186" s="2237"/>
    </row>
    <row r="187" spans="1:6" ht="12.75" customHeight="1" x14ac:dyDescent="0.2">
      <c r="A187" s="2421" t="s">
        <v>278</v>
      </c>
      <c r="B187" s="2205" t="s">
        <v>279</v>
      </c>
      <c r="C187" s="2348">
        <f>+[2]BS17A!$D1209</f>
        <v>0</v>
      </c>
      <c r="D187" s="2242">
        <f>+[2]BS17A!$U1209</f>
        <v>230250</v>
      </c>
      <c r="E187" s="2313">
        <f>+[2]BS17A!$V1209</f>
        <v>0</v>
      </c>
      <c r="F187" s="2237"/>
    </row>
    <row r="188" spans="1:6" ht="12.75" customHeight="1" x14ac:dyDescent="0.2">
      <c r="A188" s="2421" t="s">
        <v>280</v>
      </c>
      <c r="B188" s="2205" t="s">
        <v>281</v>
      </c>
      <c r="C188" s="2348">
        <f>+[2]BS17A!$D1210</f>
        <v>0</v>
      </c>
      <c r="D188" s="2242">
        <f>+[2]BS17A!$U1210</f>
        <v>275320</v>
      </c>
      <c r="E188" s="2313">
        <f>+[2]BS17A!$V1210</f>
        <v>0</v>
      </c>
      <c r="F188" s="2237"/>
    </row>
    <row r="189" spans="1:6" ht="24.75" customHeight="1" x14ac:dyDescent="0.2">
      <c r="A189" s="2421" t="s">
        <v>282</v>
      </c>
      <c r="B189" s="2204" t="s">
        <v>283</v>
      </c>
      <c r="C189" s="2348">
        <f>+[2]BS17A!$D1211</f>
        <v>0</v>
      </c>
      <c r="D189" s="2242">
        <f>+[2]BS17A!$U1211</f>
        <v>244150</v>
      </c>
      <c r="E189" s="2313">
        <f>+[2]BS17A!$V1211</f>
        <v>0</v>
      </c>
      <c r="F189" s="2237"/>
    </row>
    <row r="190" spans="1:6" ht="24.75" customHeight="1" x14ac:dyDescent="0.2">
      <c r="A190" s="2421" t="s">
        <v>284</v>
      </c>
      <c r="B190" s="2205" t="s">
        <v>285</v>
      </c>
      <c r="C190" s="2348">
        <f>+[2]BS17A!$D1212</f>
        <v>0</v>
      </c>
      <c r="D190" s="2242">
        <f>+[2]BS17A!$U1212</f>
        <v>1786710</v>
      </c>
      <c r="E190" s="2313">
        <f>+[2]BS17A!$V1212</f>
        <v>0</v>
      </c>
      <c r="F190" s="2237"/>
    </row>
    <row r="191" spans="1:6" ht="12.75" customHeight="1" x14ac:dyDescent="0.2">
      <c r="A191" s="2421" t="s">
        <v>286</v>
      </c>
      <c r="B191" s="2205" t="s">
        <v>287</v>
      </c>
      <c r="C191" s="2348">
        <f>+[2]BS17A!$D1213</f>
        <v>0</v>
      </c>
      <c r="D191" s="2242">
        <f>+[2]BS17A!$U1213</f>
        <v>1115980</v>
      </c>
      <c r="E191" s="2313">
        <f>+[2]BS17A!$V1213</f>
        <v>0</v>
      </c>
      <c r="F191" s="2237"/>
    </row>
    <row r="192" spans="1:6" ht="12.75" customHeight="1" x14ac:dyDescent="0.2">
      <c r="A192" s="2399" t="s">
        <v>288</v>
      </c>
      <c r="B192" s="2205" t="s">
        <v>289</v>
      </c>
      <c r="C192" s="2348">
        <f>+[2]BS17A!$D1214</f>
        <v>0</v>
      </c>
      <c r="D192" s="2242">
        <f>+[2]BS17A!$U1214</f>
        <v>1080140</v>
      </c>
      <c r="E192" s="2313">
        <f>+[2]BS17A!$V1214</f>
        <v>0</v>
      </c>
      <c r="F192" s="2237"/>
    </row>
    <row r="193" spans="1:6" ht="24.75" customHeight="1" x14ac:dyDescent="0.2">
      <c r="A193" s="2421" t="s">
        <v>290</v>
      </c>
      <c r="B193" s="2205" t="s">
        <v>291</v>
      </c>
      <c r="C193" s="2348">
        <f>+[2]BS17A!$D1215</f>
        <v>0</v>
      </c>
      <c r="D193" s="2242">
        <f>+[2]BS17A!$U1215</f>
        <v>1131580</v>
      </c>
      <c r="E193" s="2313">
        <f>+[2]BS17A!$V1215</f>
        <v>0</v>
      </c>
      <c r="F193" s="2237"/>
    </row>
    <row r="194" spans="1:6" ht="12.75" customHeight="1" x14ac:dyDescent="0.2">
      <c r="A194" s="2399" t="s">
        <v>292</v>
      </c>
      <c r="B194" s="2205" t="s">
        <v>293</v>
      </c>
      <c r="C194" s="2348">
        <f>+[2]BS17A!$D1216</f>
        <v>0</v>
      </c>
      <c r="D194" s="2242">
        <f>+[2]BS17A!$U1216</f>
        <v>160130</v>
      </c>
      <c r="E194" s="2313">
        <f>+[2]BS17A!$V1216</f>
        <v>0</v>
      </c>
      <c r="F194" s="2237"/>
    </row>
    <row r="195" spans="1:6" ht="12.75" customHeight="1" x14ac:dyDescent="0.2">
      <c r="A195" s="2399" t="s">
        <v>294</v>
      </c>
      <c r="B195" s="2205" t="s">
        <v>295</v>
      </c>
      <c r="C195" s="2348">
        <f>+[2]BS17A!$D1217</f>
        <v>0</v>
      </c>
      <c r="D195" s="2242">
        <f>+[2]BS17A!$U1217</f>
        <v>365410</v>
      </c>
      <c r="E195" s="2313">
        <f>+[2]BS17A!$V1217</f>
        <v>0</v>
      </c>
      <c r="F195" s="2237"/>
    </row>
    <row r="196" spans="1:6" ht="12.75" customHeight="1" x14ac:dyDescent="0.2">
      <c r="A196" s="2421" t="s">
        <v>296</v>
      </c>
      <c r="B196" s="2205" t="s">
        <v>297</v>
      </c>
      <c r="C196" s="2348">
        <f>+[2]BS17A!$D1218</f>
        <v>0</v>
      </c>
      <c r="D196" s="2242">
        <f>+[2]BS17A!$U1218</f>
        <v>135470</v>
      </c>
      <c r="E196" s="2313">
        <f>+[2]BS17A!$V1218</f>
        <v>0</v>
      </c>
      <c r="F196" s="2237"/>
    </row>
    <row r="197" spans="1:6" ht="12.75" customHeight="1" x14ac:dyDescent="0.2">
      <c r="A197" s="2421" t="s">
        <v>298</v>
      </c>
      <c r="B197" s="2205" t="s">
        <v>299</v>
      </c>
      <c r="C197" s="2348">
        <f>+[2]BS17A!$D1219</f>
        <v>0</v>
      </c>
      <c r="D197" s="2242">
        <f>+[2]BS17A!$U1219</f>
        <v>1097590</v>
      </c>
      <c r="E197" s="2313">
        <f>+[2]BS17A!$V1219</f>
        <v>0</v>
      </c>
      <c r="F197" s="2237"/>
    </row>
    <row r="198" spans="1:6" ht="12.75" customHeight="1" x14ac:dyDescent="0.2">
      <c r="A198" s="2421" t="s">
        <v>300</v>
      </c>
      <c r="B198" s="2205" t="s">
        <v>301</v>
      </c>
      <c r="C198" s="2348">
        <f>+[2]BS17A!$D1220</f>
        <v>0</v>
      </c>
      <c r="D198" s="2242">
        <f>+[2]BS17A!$U1220</f>
        <v>1097590</v>
      </c>
      <c r="E198" s="2313">
        <f>+[2]BS17A!$V1220</f>
        <v>0</v>
      </c>
      <c r="F198" s="2237"/>
    </row>
    <row r="199" spans="1:6" ht="12.75" customHeight="1" x14ac:dyDescent="0.2">
      <c r="A199" s="2421">
        <v>1801001</v>
      </c>
      <c r="B199" s="2203" t="s">
        <v>302</v>
      </c>
      <c r="C199" s="2348">
        <f>+[2]BS17A!$D1354</f>
        <v>20</v>
      </c>
      <c r="D199" s="2242">
        <f>+[2]BS17A!$U1354</f>
        <v>32740</v>
      </c>
      <c r="E199" s="2313">
        <f>+[2]BS17A!$V1354</f>
        <v>654800</v>
      </c>
      <c r="F199" s="2237"/>
    </row>
    <row r="200" spans="1:6" ht="12.75" customHeight="1" x14ac:dyDescent="0.2">
      <c r="A200" s="2421">
        <v>1801003</v>
      </c>
      <c r="B200" s="2205" t="s">
        <v>303</v>
      </c>
      <c r="C200" s="2348">
        <f>+[2]BS17A!$D1355</f>
        <v>0</v>
      </c>
      <c r="D200" s="2242">
        <f>+[2]BS17A!$U1355</f>
        <v>39490</v>
      </c>
      <c r="E200" s="2313">
        <f>+[2]BS17A!$V1355</f>
        <v>0</v>
      </c>
      <c r="F200" s="2237"/>
    </row>
    <row r="201" spans="1:6" ht="12.75" customHeight="1" x14ac:dyDescent="0.2">
      <c r="A201" s="2421">
        <v>1801006</v>
      </c>
      <c r="B201" s="2203" t="s">
        <v>304</v>
      </c>
      <c r="C201" s="2348">
        <f>+[2]BS17A!$D1356</f>
        <v>3</v>
      </c>
      <c r="D201" s="2242">
        <f>+[2]BS17A!$U1356</f>
        <v>42060</v>
      </c>
      <c r="E201" s="2313">
        <f>+[2]BS17A!$V1356</f>
        <v>126180</v>
      </c>
      <c r="F201" s="2237"/>
    </row>
    <row r="202" spans="1:6" ht="24.75" customHeight="1" x14ac:dyDescent="0.2">
      <c r="A202" s="2421" t="s">
        <v>305</v>
      </c>
      <c r="B202" s="2203" t="s">
        <v>306</v>
      </c>
      <c r="C202" s="2348">
        <f>[2]BS17A!D1036</f>
        <v>1</v>
      </c>
      <c r="D202" s="2242">
        <f>[2]BS17A!U1036</f>
        <v>8850</v>
      </c>
      <c r="E202" s="2313">
        <f>[2]BS17A!V1036</f>
        <v>8850</v>
      </c>
      <c r="F202" s="2237"/>
    </row>
    <row r="203" spans="1:6" ht="24.75" customHeight="1" x14ac:dyDescent="0.2">
      <c r="A203" s="2423" t="s">
        <v>307</v>
      </c>
      <c r="B203" s="2206" t="s">
        <v>308</v>
      </c>
      <c r="C203" s="2381">
        <f>[2]BS17A!D807</f>
        <v>0</v>
      </c>
      <c r="D203" s="2323">
        <f>[2]BS17A!U807</f>
        <v>375680</v>
      </c>
      <c r="E203" s="2324">
        <f>[2]BS17A!V807</f>
        <v>0</v>
      </c>
      <c r="F203" s="2237"/>
    </row>
    <row r="204" spans="1:6" ht="17.25" customHeight="1" x14ac:dyDescent="0.2">
      <c r="A204" s="2406"/>
      <c r="B204" s="2405" t="s">
        <v>309</v>
      </c>
      <c r="C204" s="2251">
        <f>SUM(C173:C203)</f>
        <v>773</v>
      </c>
      <c r="D204" s="2316"/>
      <c r="E204" s="2317">
        <f>SUM(E173:E203)</f>
        <v>6241440</v>
      </c>
      <c r="F204" s="2237"/>
    </row>
    <row r="205" spans="1:6" ht="21.75" customHeight="1" x14ac:dyDescent="0.2">
      <c r="A205" s="2237"/>
      <c r="B205" s="2237"/>
      <c r="C205" s="2237"/>
      <c r="D205" s="2237"/>
      <c r="E205" s="2237"/>
      <c r="F205" s="2237"/>
    </row>
    <row r="206" spans="1:6" ht="19.5" customHeight="1" x14ac:dyDescent="0.2">
      <c r="A206" s="2237"/>
      <c r="B206" s="2237"/>
      <c r="C206" s="2237"/>
      <c r="D206" s="2237"/>
      <c r="E206" s="2237"/>
      <c r="F206" s="2237"/>
    </row>
    <row r="207" spans="1:6" ht="18" customHeight="1" x14ac:dyDescent="0.2">
      <c r="A207" s="2481" t="s">
        <v>310</v>
      </c>
      <c r="B207" s="2482"/>
      <c r="C207" s="2482"/>
      <c r="D207" s="2482"/>
      <c r="E207" s="2483"/>
      <c r="F207" s="2234"/>
    </row>
    <row r="208" spans="1:6" ht="39.75" customHeight="1" x14ac:dyDescent="0.2">
      <c r="A208" s="2008" t="s">
        <v>14</v>
      </c>
      <c r="B208" s="2008" t="s">
        <v>15</v>
      </c>
      <c r="C208" s="2459" t="s">
        <v>16</v>
      </c>
      <c r="D208" s="2054" t="s">
        <v>17</v>
      </c>
      <c r="E208" s="2461" t="s">
        <v>18</v>
      </c>
      <c r="F208" s="2234"/>
    </row>
    <row r="209" spans="1:6" ht="12.75" customHeight="1" x14ac:dyDescent="0.2">
      <c r="A209" s="2398" t="s">
        <v>311</v>
      </c>
      <c r="B209" s="2415" t="s">
        <v>312</v>
      </c>
      <c r="C209" s="2351">
        <f>+[2]BS17A!$D18</f>
        <v>0</v>
      </c>
      <c r="D209" s="2247">
        <f>+[2]BS17A!$U18</f>
        <v>13700</v>
      </c>
      <c r="E209" s="2312">
        <f>+[2]BS17A!$V18</f>
        <v>0</v>
      </c>
      <c r="F209" s="2237"/>
    </row>
    <row r="210" spans="1:6" ht="12.75" customHeight="1" x14ac:dyDescent="0.2">
      <c r="A210" s="2399" t="s">
        <v>313</v>
      </c>
      <c r="B210" s="2395" t="s">
        <v>314</v>
      </c>
      <c r="C210" s="2348">
        <f>+[2]BS17A!$D19</f>
        <v>75</v>
      </c>
      <c r="D210" s="2242">
        <f>+[2]BS17A!$U19</f>
        <v>13700</v>
      </c>
      <c r="E210" s="2313">
        <f>+[2]BS17A!$V19</f>
        <v>1027500</v>
      </c>
      <c r="F210" s="2237"/>
    </row>
    <row r="211" spans="1:6" ht="12.75" customHeight="1" x14ac:dyDescent="0.2">
      <c r="A211" s="2399" t="s">
        <v>315</v>
      </c>
      <c r="B211" s="2394" t="s">
        <v>316</v>
      </c>
      <c r="C211" s="2348">
        <f>+[2]BS17A!$D47</f>
        <v>0</v>
      </c>
      <c r="D211" s="2242">
        <f>+[2]BS17A!$U47</f>
        <v>1310</v>
      </c>
      <c r="E211" s="2313">
        <f>+[2]BS17A!$V47</f>
        <v>0</v>
      </c>
      <c r="F211" s="2237"/>
    </row>
    <row r="212" spans="1:6" ht="12.75" customHeight="1" x14ac:dyDescent="0.2">
      <c r="A212" s="2399" t="s">
        <v>317</v>
      </c>
      <c r="B212" s="2394" t="s">
        <v>318</v>
      </c>
      <c r="C212" s="2348">
        <f>+[2]BS17A!$D48</f>
        <v>513</v>
      </c>
      <c r="D212" s="2242">
        <f>+[2]BS17A!$U48</f>
        <v>640</v>
      </c>
      <c r="E212" s="2313">
        <f>+[2]BS17A!$V48</f>
        <v>328320</v>
      </c>
      <c r="F212" s="2237"/>
    </row>
    <row r="213" spans="1:6" ht="12.75" customHeight="1" x14ac:dyDescent="0.2">
      <c r="A213" s="2399" t="s">
        <v>319</v>
      </c>
      <c r="B213" s="2395" t="s">
        <v>320</v>
      </c>
      <c r="C213" s="2348">
        <f>+[2]BS17A!$D49</f>
        <v>407</v>
      </c>
      <c r="D213" s="2242">
        <f>+[2]BS17A!$U49</f>
        <v>1940</v>
      </c>
      <c r="E213" s="2313">
        <f>+[2]BS17A!$V49</f>
        <v>789580</v>
      </c>
      <c r="F213" s="2237"/>
    </row>
    <row r="214" spans="1:6" ht="12.75" customHeight="1" x14ac:dyDescent="0.2">
      <c r="A214" s="2399" t="s">
        <v>321</v>
      </c>
      <c r="B214" s="2395" t="s">
        <v>322</v>
      </c>
      <c r="C214" s="2348">
        <f>+[2]BS17A!$D50</f>
        <v>48</v>
      </c>
      <c r="D214" s="2242">
        <f>+[2]BS17A!$U50</f>
        <v>14590</v>
      </c>
      <c r="E214" s="2313">
        <f>+[2]BS17A!$V50</f>
        <v>700320</v>
      </c>
      <c r="F214" s="2237"/>
    </row>
    <row r="215" spans="1:6" ht="12.75" customHeight="1" x14ac:dyDescent="0.2">
      <c r="A215" s="2399" t="s">
        <v>323</v>
      </c>
      <c r="B215" s="2394" t="s">
        <v>324</v>
      </c>
      <c r="C215" s="2348">
        <f>+[2]BS17A!$D51</f>
        <v>89</v>
      </c>
      <c r="D215" s="2242">
        <f>+[2]BS17A!$U51</f>
        <v>33500</v>
      </c>
      <c r="E215" s="2313">
        <f>+[2]BS17A!$V51</f>
        <v>2981500</v>
      </c>
      <c r="F215" s="2237"/>
    </row>
    <row r="216" spans="1:6" ht="12.75" customHeight="1" x14ac:dyDescent="0.2">
      <c r="A216" s="2421" t="s">
        <v>325</v>
      </c>
      <c r="B216" s="2394" t="s">
        <v>326</v>
      </c>
      <c r="C216" s="2348">
        <f>+[2]BS17A!D52</f>
        <v>10</v>
      </c>
      <c r="D216" s="2325"/>
      <c r="E216" s="2313">
        <f>+[2]BS17A!V52</f>
        <v>83600</v>
      </c>
      <c r="F216" s="2237"/>
    </row>
    <row r="217" spans="1:6" ht="12.75" customHeight="1" x14ac:dyDescent="0.2">
      <c r="A217" s="2400" t="s">
        <v>327</v>
      </c>
      <c r="B217" s="2396" t="s">
        <v>328</v>
      </c>
      <c r="C217" s="2360">
        <f>+[2]BS17A!$D1861</f>
        <v>85</v>
      </c>
      <c r="D217" s="2249">
        <f>+[2]BS17A!$U1861</f>
        <v>27160</v>
      </c>
      <c r="E217" s="2318">
        <f>+[2]BS17A!$V1861</f>
        <v>2308600</v>
      </c>
      <c r="F217" s="2237"/>
    </row>
    <row r="218" spans="1:6" ht="12.75" x14ac:dyDescent="0.2">
      <c r="A218" s="2406"/>
      <c r="B218" s="2405" t="s">
        <v>329</v>
      </c>
      <c r="C218" s="2251">
        <f>SUM(C209:C217)</f>
        <v>1227</v>
      </c>
      <c r="D218" s="2316"/>
      <c r="E218" s="2324">
        <f>SUM(E209:E217)</f>
        <v>8219420</v>
      </c>
      <c r="F218" s="2237"/>
    </row>
    <row r="219" spans="1:6" ht="17.25" customHeight="1" x14ac:dyDescent="0.2">
      <c r="A219" s="2237"/>
      <c r="B219" s="2237"/>
      <c r="C219" s="2237"/>
      <c r="D219" s="2237"/>
      <c r="E219" s="2237"/>
      <c r="F219" s="2237"/>
    </row>
    <row r="220" spans="1:6" ht="18" customHeight="1" x14ac:dyDescent="0.2">
      <c r="A220" s="2237"/>
      <c r="B220" s="2237"/>
      <c r="C220" s="2237"/>
      <c r="D220" s="2237"/>
      <c r="E220" s="2237"/>
      <c r="F220" s="2237"/>
    </row>
    <row r="221" spans="1:6" ht="27.75" customHeight="1" x14ac:dyDescent="0.2">
      <c r="A221" s="2495" t="s">
        <v>330</v>
      </c>
      <c r="B221" s="2496"/>
      <c r="C221" s="2497"/>
      <c r="D221" s="2237"/>
      <c r="E221" s="2237"/>
      <c r="F221" s="2234"/>
    </row>
    <row r="222" spans="1:6" ht="42.75" customHeight="1" x14ac:dyDescent="0.2">
      <c r="A222" s="2008" t="s">
        <v>14</v>
      </c>
      <c r="B222" s="2008" t="s">
        <v>16</v>
      </c>
      <c r="C222" s="2008" t="s">
        <v>18</v>
      </c>
      <c r="D222" s="2234"/>
      <c r="E222" s="2237"/>
      <c r="F222" s="2237"/>
    </row>
    <row r="223" spans="1:6" ht="15" customHeight="1" x14ac:dyDescent="0.2">
      <c r="A223" s="2398" t="s">
        <v>331</v>
      </c>
      <c r="B223" s="2416" t="s">
        <v>332</v>
      </c>
      <c r="C223" s="2326"/>
      <c r="D223" s="2327"/>
      <c r="E223" s="2237"/>
      <c r="F223" s="2237"/>
    </row>
    <row r="224" spans="1:6" ht="15" customHeight="1" x14ac:dyDescent="0.2">
      <c r="A224" s="2419" t="s">
        <v>333</v>
      </c>
      <c r="B224" s="2417" t="s">
        <v>334</v>
      </c>
      <c r="C224" s="2328"/>
      <c r="D224" s="2327"/>
      <c r="E224" s="2237"/>
      <c r="F224" s="2237"/>
    </row>
    <row r="225" spans="1:7" ht="18" customHeight="1" x14ac:dyDescent="0.2">
      <c r="A225" s="2420"/>
      <c r="B225" s="2418" t="s">
        <v>335</v>
      </c>
      <c r="C225" s="2380">
        <f>SUM(C223:C224)</f>
        <v>0</v>
      </c>
      <c r="D225" s="2327"/>
      <c r="E225" s="2237"/>
      <c r="F225" s="2237"/>
    </row>
    <row r="226" spans="1:7" ht="18" customHeight="1" x14ac:dyDescent="0.2">
      <c r="A226" s="2237"/>
      <c r="B226" s="2237"/>
      <c r="C226" s="2237"/>
      <c r="D226" s="2327"/>
      <c r="E226" s="2327"/>
      <c r="F226" s="2327"/>
    </row>
    <row r="227" spans="1:7" ht="18" customHeight="1" x14ac:dyDescent="0.2">
      <c r="A227" s="2237"/>
      <c r="B227" s="2237"/>
      <c r="C227" s="2237"/>
      <c r="D227" s="2237"/>
      <c r="E227" s="2237"/>
      <c r="F227" s="2327"/>
      <c r="G227" s="2329"/>
    </row>
    <row r="228" spans="1:7" ht="18" customHeight="1" x14ac:dyDescent="0.2">
      <c r="A228" s="2481" t="s">
        <v>336</v>
      </c>
      <c r="B228" s="2482"/>
      <c r="C228" s="2482"/>
      <c r="D228" s="2482"/>
      <c r="E228" s="2483"/>
      <c r="F228" s="2327"/>
      <c r="G228" s="2329"/>
    </row>
    <row r="229" spans="1:7" ht="56.25" customHeight="1" x14ac:dyDescent="0.2">
      <c r="A229" s="2008" t="s">
        <v>14</v>
      </c>
      <c r="B229" s="2008" t="s">
        <v>15</v>
      </c>
      <c r="C229" s="2459" t="s">
        <v>16</v>
      </c>
      <c r="D229" s="2054" t="s">
        <v>17</v>
      </c>
      <c r="E229" s="2461" t="s">
        <v>18</v>
      </c>
      <c r="F229" s="2327"/>
      <c r="G229" s="2329"/>
    </row>
    <row r="230" spans="1:7" ht="15" customHeight="1" x14ac:dyDescent="0.2">
      <c r="A230" s="2398" t="s">
        <v>337</v>
      </c>
      <c r="B230" s="2415" t="s">
        <v>338</v>
      </c>
      <c r="C230" s="2378">
        <f>+[2]BS17A!$D1941</f>
        <v>286</v>
      </c>
      <c r="D230" s="2247">
        <f>+[2]BS17A!$U1941</f>
        <v>18750</v>
      </c>
      <c r="E230" s="2312">
        <f>+[2]BS17A!$V1941</f>
        <v>5362500</v>
      </c>
      <c r="F230" s="2237"/>
    </row>
    <row r="231" spans="1:7" ht="15" customHeight="1" x14ac:dyDescent="0.2">
      <c r="A231" s="2400" t="s">
        <v>339</v>
      </c>
      <c r="B231" s="2396" t="s">
        <v>340</v>
      </c>
      <c r="C231" s="2379">
        <f>+[2]BS17A!$D1942</f>
        <v>0</v>
      </c>
      <c r="D231" s="2249">
        <f>+[2]BS17A!$U1942</f>
        <v>235010</v>
      </c>
      <c r="E231" s="2318">
        <f>+[2]BS17A!$V1942</f>
        <v>0</v>
      </c>
      <c r="F231" s="2237"/>
    </row>
    <row r="232" spans="1:7" ht="18" customHeight="1" x14ac:dyDescent="0.2">
      <c r="A232" s="2406"/>
      <c r="B232" s="2405" t="s">
        <v>341</v>
      </c>
      <c r="C232" s="2251">
        <f>SUM(C230:C231)</f>
        <v>286</v>
      </c>
      <c r="D232" s="2316"/>
      <c r="E232" s="2317">
        <f>SUM(E230:E231)</f>
        <v>5362500</v>
      </c>
      <c r="F232" s="2237"/>
    </row>
    <row r="233" spans="1:7" ht="18" customHeight="1" x14ac:dyDescent="0.2">
      <c r="A233" s="2330"/>
      <c r="B233" s="2331"/>
      <c r="C233" s="2332"/>
      <c r="D233" s="2330"/>
      <c r="E233" s="2330"/>
      <c r="F233" s="2237"/>
    </row>
    <row r="234" spans="1:7" ht="18" customHeight="1" x14ac:dyDescent="0.2">
      <c r="A234" s="2330"/>
      <c r="B234" s="2331"/>
      <c r="C234" s="2332"/>
      <c r="D234" s="2330"/>
      <c r="E234" s="2330"/>
      <c r="F234" s="2237"/>
    </row>
    <row r="235" spans="1:7" ht="18" customHeight="1" x14ac:dyDescent="0.2">
      <c r="A235" s="2489" t="s">
        <v>342</v>
      </c>
      <c r="B235" s="2482"/>
      <c r="C235" s="2482"/>
      <c r="D235" s="2482"/>
      <c r="E235" s="2483"/>
      <c r="F235" s="2237"/>
    </row>
    <row r="236" spans="1:7" ht="41.25" customHeight="1" x14ac:dyDescent="0.2">
      <c r="A236" s="2008" t="s">
        <v>14</v>
      </c>
      <c r="B236" s="2008" t="s">
        <v>15</v>
      </c>
      <c r="C236" s="2459" t="s">
        <v>16</v>
      </c>
      <c r="D236" s="2054" t="s">
        <v>17</v>
      </c>
      <c r="E236" s="2461" t="s">
        <v>18</v>
      </c>
      <c r="F236" s="2237"/>
    </row>
    <row r="237" spans="1:7" ht="18" customHeight="1" x14ac:dyDescent="0.2">
      <c r="A237" s="2309" t="s">
        <v>343</v>
      </c>
      <c r="B237" s="2259" t="s">
        <v>344</v>
      </c>
      <c r="C237" s="2333">
        <f>[2]BS17A!D768</f>
        <v>594</v>
      </c>
      <c r="D237" s="2334"/>
      <c r="E237" s="2335">
        <f>[2]BS17A!V768</f>
        <v>4112180</v>
      </c>
      <c r="F237" s="2237"/>
    </row>
    <row r="238" spans="1:7" ht="18" customHeight="1" x14ac:dyDescent="0.2">
      <c r="A238" s="2330"/>
      <c r="B238" s="2331"/>
      <c r="C238" s="2332"/>
      <c r="D238" s="2330"/>
      <c r="E238" s="2330"/>
      <c r="F238" s="2237"/>
    </row>
    <row r="239" spans="1:7" ht="18" customHeight="1" x14ac:dyDescent="0.2">
      <c r="A239" s="2489" t="s">
        <v>345</v>
      </c>
      <c r="B239" s="2490"/>
      <c r="C239" s="2490"/>
      <c r="D239" s="2490"/>
      <c r="E239" s="2491"/>
      <c r="F239" s="2237"/>
    </row>
    <row r="240" spans="1:7" ht="43.5" customHeight="1" x14ac:dyDescent="0.2">
      <c r="A240" s="2008" t="s">
        <v>14</v>
      </c>
      <c r="B240" s="2459" t="s">
        <v>346</v>
      </c>
      <c r="C240" s="2053" t="s">
        <v>347</v>
      </c>
      <c r="D240" s="2054" t="s">
        <v>17</v>
      </c>
      <c r="E240" s="2461" t="s">
        <v>18</v>
      </c>
      <c r="F240" s="2237"/>
    </row>
    <row r="241" spans="1:6" ht="15" customHeight="1" x14ac:dyDescent="0.2">
      <c r="A241" s="2246" t="s">
        <v>348</v>
      </c>
      <c r="B241" s="2362" t="s">
        <v>349</v>
      </c>
      <c r="C241" s="2351">
        <f>+[2]BS17A!$D1944</f>
        <v>0</v>
      </c>
      <c r="D241" s="2247">
        <f>+[2]BS17A!$U1944</f>
        <v>240030</v>
      </c>
      <c r="E241" s="2312">
        <f>+[2]BS17A!$V1944</f>
        <v>0</v>
      </c>
      <c r="F241" s="2237"/>
    </row>
    <row r="242" spans="1:6" ht="15" customHeight="1" x14ac:dyDescent="0.2">
      <c r="A242" s="2241" t="s">
        <v>350</v>
      </c>
      <c r="B242" s="2363" t="s">
        <v>351</v>
      </c>
      <c r="C242" s="2348">
        <f>+[2]BS17A!$D1945</f>
        <v>0</v>
      </c>
      <c r="D242" s="2242">
        <f>+[2]BS17A!$U1945</f>
        <v>34110</v>
      </c>
      <c r="E242" s="2313">
        <f>+[2]BS17A!$V1945</f>
        <v>0</v>
      </c>
      <c r="F242" s="2237"/>
    </row>
    <row r="243" spans="1:6" ht="15" customHeight="1" x14ac:dyDescent="0.2">
      <c r="A243" s="2241" t="s">
        <v>352</v>
      </c>
      <c r="B243" s="2363" t="s">
        <v>353</v>
      </c>
      <c r="C243" s="2348">
        <f>+[2]BS17A!$D1946</f>
        <v>0</v>
      </c>
      <c r="D243" s="2242">
        <f>+[2]BS17A!$U1946</f>
        <v>128660</v>
      </c>
      <c r="E243" s="2313">
        <f>+[2]BS17A!$V1946</f>
        <v>0</v>
      </c>
      <c r="F243" s="2237"/>
    </row>
    <row r="244" spans="1:6" ht="15" customHeight="1" x14ac:dyDescent="0.2">
      <c r="A244" s="2241" t="s">
        <v>354</v>
      </c>
      <c r="B244" s="2363" t="s">
        <v>355</v>
      </c>
      <c r="C244" s="2348">
        <f>+[2]BS17A!$D1947</f>
        <v>0</v>
      </c>
      <c r="D244" s="2242">
        <f>+[2]BS17A!$U1947</f>
        <v>128660</v>
      </c>
      <c r="E244" s="2313">
        <f>+[2]BS17A!$V1947</f>
        <v>0</v>
      </c>
      <c r="F244" s="2237"/>
    </row>
    <row r="245" spans="1:6" ht="15" customHeight="1" x14ac:dyDescent="0.2">
      <c r="A245" s="2241" t="s">
        <v>356</v>
      </c>
      <c r="B245" s="2363" t="s">
        <v>357</v>
      </c>
      <c r="C245" s="2348">
        <f>+[2]BS17A!$D1948</f>
        <v>0</v>
      </c>
      <c r="D245" s="2242">
        <f>+[2]BS17A!$U1948</f>
        <v>234230</v>
      </c>
      <c r="E245" s="2313">
        <f>+[2]BS17A!$V1948</f>
        <v>0</v>
      </c>
      <c r="F245" s="2237"/>
    </row>
    <row r="246" spans="1:6" ht="15" customHeight="1" x14ac:dyDescent="0.2">
      <c r="A246" s="2241" t="s">
        <v>358</v>
      </c>
      <c r="B246" s="2363" t="s">
        <v>359</v>
      </c>
      <c r="C246" s="2348">
        <f>+[2]BS17A!$D1949</f>
        <v>0</v>
      </c>
      <c r="D246" s="2242">
        <f>+[2]BS17A!$U1949</f>
        <v>359460</v>
      </c>
      <c r="E246" s="2313">
        <f>+[2]BS17A!$V1949</f>
        <v>0</v>
      </c>
      <c r="F246" s="2237"/>
    </row>
    <row r="247" spans="1:6" ht="15" customHeight="1" x14ac:dyDescent="0.2">
      <c r="A247" s="2241" t="s">
        <v>360</v>
      </c>
      <c r="B247" s="2363" t="s">
        <v>361</v>
      </c>
      <c r="C247" s="2348">
        <f>+[2]BS17A!$D1950</f>
        <v>0</v>
      </c>
      <c r="D247" s="2242">
        <f>+[2]BS17A!$U1950</f>
        <v>613210</v>
      </c>
      <c r="E247" s="2313">
        <f>+[2]BS17A!$V1950</f>
        <v>0</v>
      </c>
      <c r="F247" s="2237"/>
    </row>
    <row r="248" spans="1:6" ht="15" customHeight="1" x14ac:dyDescent="0.2">
      <c r="A248" s="2264" t="s">
        <v>362</v>
      </c>
      <c r="B248" s="2363" t="s">
        <v>363</v>
      </c>
      <c r="C248" s="2348">
        <f>+[2]BS17A!$D1951</f>
        <v>0</v>
      </c>
      <c r="D248" s="2242">
        <f>+[2]BS17A!$U1951</f>
        <v>127720</v>
      </c>
      <c r="E248" s="2313">
        <f>+[2]BS17A!$V1951</f>
        <v>0</v>
      </c>
      <c r="F248" s="2237"/>
    </row>
    <row r="249" spans="1:6" ht="15" customHeight="1" x14ac:dyDescent="0.2">
      <c r="A249" s="2264" t="s">
        <v>364</v>
      </c>
      <c r="B249" s="2363" t="s">
        <v>365</v>
      </c>
      <c r="C249" s="2348">
        <f>+[2]BS17A!$D1952</f>
        <v>0</v>
      </c>
      <c r="D249" s="2242">
        <f>+[2]BS17A!$U1952</f>
        <v>344230</v>
      </c>
      <c r="E249" s="2313">
        <f>+[2]BS17A!$V1952</f>
        <v>0</v>
      </c>
      <c r="F249" s="2237"/>
    </row>
    <row r="250" spans="1:6" ht="15" customHeight="1" x14ac:dyDescent="0.2">
      <c r="A250" s="2264" t="s">
        <v>366</v>
      </c>
      <c r="B250" s="2363" t="s">
        <v>367</v>
      </c>
      <c r="C250" s="2374">
        <f>+[2]BS17A!$D1953</f>
        <v>0</v>
      </c>
      <c r="D250" s="2244">
        <f>+[2]BS17A!$U1953</f>
        <v>144940</v>
      </c>
      <c r="E250" s="2336">
        <f>+[2]BS17A!$V1953</f>
        <v>0</v>
      </c>
      <c r="F250" s="2237"/>
    </row>
    <row r="251" spans="1:6" ht="15" customHeight="1" x14ac:dyDescent="0.2">
      <c r="A251" s="2264" t="s">
        <v>368</v>
      </c>
      <c r="B251" s="2363" t="s">
        <v>369</v>
      </c>
      <c r="C251" s="2374">
        <f>+[2]BS17A!$D1954</f>
        <v>0</v>
      </c>
      <c r="D251" s="2244">
        <f>+[2]BS17A!$U1954</f>
        <v>125950</v>
      </c>
      <c r="E251" s="2336">
        <f>+[2]BS17A!$V1954</f>
        <v>0</v>
      </c>
      <c r="F251" s="2237"/>
    </row>
    <row r="252" spans="1:6" ht="15" customHeight="1" x14ac:dyDescent="0.2">
      <c r="A252" s="2264" t="s">
        <v>370</v>
      </c>
      <c r="B252" s="2363" t="s">
        <v>371</v>
      </c>
      <c r="C252" s="2374">
        <f>+[2]BS17A!$D1955</f>
        <v>0</v>
      </c>
      <c r="D252" s="2244">
        <f>+[2]BS17A!$U1955</f>
        <v>191490</v>
      </c>
      <c r="E252" s="2336">
        <f>+[2]BS17A!$V1955</f>
        <v>0</v>
      </c>
      <c r="F252" s="2237"/>
    </row>
    <row r="253" spans="1:6" ht="15" customHeight="1" x14ac:dyDescent="0.2">
      <c r="A253" s="2264" t="s">
        <v>372</v>
      </c>
      <c r="B253" s="2363" t="s">
        <v>373</v>
      </c>
      <c r="C253" s="2374">
        <f>+[2]BS17A!$D1956</f>
        <v>0</v>
      </c>
      <c r="D253" s="2244">
        <f>+[2]BS17A!$U1956</f>
        <v>50390</v>
      </c>
      <c r="E253" s="2336">
        <f>+[2]BS17A!$V1956</f>
        <v>0</v>
      </c>
      <c r="F253" s="2237"/>
    </row>
    <row r="254" spans="1:6" ht="15" customHeight="1" x14ac:dyDescent="0.2">
      <c r="A254" s="2295" t="s">
        <v>374</v>
      </c>
      <c r="B254" s="2373" t="s">
        <v>375</v>
      </c>
      <c r="C254" s="2360">
        <f>+[2]BS17A!$D1957</f>
        <v>0</v>
      </c>
      <c r="D254" s="2249">
        <f>+[2]BS17A!$U1957</f>
        <v>37660</v>
      </c>
      <c r="E254" s="2318">
        <f>+[2]BS17A!$V1957</f>
        <v>0</v>
      </c>
      <c r="F254" s="2237"/>
    </row>
    <row r="255" spans="1:6" ht="15" customHeight="1" x14ac:dyDescent="0.2">
      <c r="A255" s="2484" t="s">
        <v>376</v>
      </c>
      <c r="B255" s="2485"/>
      <c r="C255" s="2485"/>
      <c r="D255" s="2485"/>
      <c r="E255" s="2486"/>
      <c r="F255" s="2237"/>
    </row>
    <row r="256" spans="1:6" ht="15" customHeight="1" x14ac:dyDescent="0.2">
      <c r="A256" s="2398" t="s">
        <v>377</v>
      </c>
      <c r="B256" s="2412" t="s">
        <v>349</v>
      </c>
      <c r="C256" s="2351">
        <f>+[2]BS17A!$D1958</f>
        <v>0</v>
      </c>
      <c r="D256" s="2247">
        <f>+[2]BS17A!$U1958</f>
        <v>206500</v>
      </c>
      <c r="E256" s="2312">
        <f>+[2]BS17A!$V1958</f>
        <v>0</v>
      </c>
      <c r="F256" s="2237"/>
    </row>
    <row r="257" spans="1:6" ht="15" customHeight="1" x14ac:dyDescent="0.2">
      <c r="A257" s="2399" t="s">
        <v>378</v>
      </c>
      <c r="B257" s="2413" t="s">
        <v>379</v>
      </c>
      <c r="C257" s="2348">
        <f>+[2]BS17A!$D1959</f>
        <v>0</v>
      </c>
      <c r="D257" s="2242">
        <f>+[2]BS17A!$U1959</f>
        <v>1228440</v>
      </c>
      <c r="E257" s="2313">
        <f>+[2]BS17A!$V1959</f>
        <v>0</v>
      </c>
      <c r="F257" s="2237"/>
    </row>
    <row r="258" spans="1:6" ht="15" customHeight="1" x14ac:dyDescent="0.2">
      <c r="A258" s="2399" t="s">
        <v>380</v>
      </c>
      <c r="B258" s="2413" t="s">
        <v>381</v>
      </c>
      <c r="C258" s="2348">
        <f>+[2]BS17A!$D1960</f>
        <v>0</v>
      </c>
      <c r="D258" s="2242">
        <f>+[2]BS17A!$U1960</f>
        <v>185340</v>
      </c>
      <c r="E258" s="2313">
        <f>+[2]BS17A!$V1960</f>
        <v>0</v>
      </c>
      <c r="F258" s="2237"/>
    </row>
    <row r="259" spans="1:6" ht="15" customHeight="1" x14ac:dyDescent="0.2">
      <c r="A259" s="2399" t="s">
        <v>382</v>
      </c>
      <c r="B259" s="2413" t="s">
        <v>383</v>
      </c>
      <c r="C259" s="2348">
        <f>+[2]BS17A!$D1961</f>
        <v>0</v>
      </c>
      <c r="D259" s="2242">
        <f>+[2]BS17A!$U1961</f>
        <v>163900</v>
      </c>
      <c r="E259" s="2313">
        <f>+[2]BS17A!$V1961</f>
        <v>0</v>
      </c>
      <c r="F259" s="2237"/>
    </row>
    <row r="260" spans="1:6" ht="15" customHeight="1" x14ac:dyDescent="0.2">
      <c r="A260" s="2399" t="s">
        <v>384</v>
      </c>
      <c r="B260" s="2413" t="s">
        <v>385</v>
      </c>
      <c r="C260" s="2348">
        <f>+[2]BS17A!$D1962</f>
        <v>0</v>
      </c>
      <c r="D260" s="2242">
        <f>+[2]BS17A!$U1962</f>
        <v>332720</v>
      </c>
      <c r="E260" s="2313">
        <f>+[2]BS17A!$V1962</f>
        <v>0</v>
      </c>
      <c r="F260" s="2237"/>
    </row>
    <row r="261" spans="1:6" ht="15" customHeight="1" x14ac:dyDescent="0.2">
      <c r="A261" s="2399" t="s">
        <v>386</v>
      </c>
      <c r="B261" s="2413" t="s">
        <v>387</v>
      </c>
      <c r="C261" s="2348">
        <f>+[2]BS17A!$D1963</f>
        <v>0</v>
      </c>
      <c r="D261" s="2242">
        <f>+[2]BS17A!$U1963</f>
        <v>1106400</v>
      </c>
      <c r="E261" s="2313">
        <f>+[2]BS17A!$V1963</f>
        <v>0</v>
      </c>
      <c r="F261" s="2237"/>
    </row>
    <row r="262" spans="1:6" ht="15" customHeight="1" x14ac:dyDescent="0.2">
      <c r="A262" s="2399" t="s">
        <v>388</v>
      </c>
      <c r="B262" s="2413" t="s">
        <v>389</v>
      </c>
      <c r="C262" s="2348">
        <f>+[2]BS17A!$D1964</f>
        <v>0</v>
      </c>
      <c r="D262" s="2242">
        <f>+[2]BS17A!$U1964</f>
        <v>1137010</v>
      </c>
      <c r="E262" s="2313">
        <f>+[2]BS17A!$V1964</f>
        <v>0</v>
      </c>
      <c r="F262" s="2237"/>
    </row>
    <row r="263" spans="1:6" ht="15" customHeight="1" x14ac:dyDescent="0.2">
      <c r="A263" s="2399" t="s">
        <v>390</v>
      </c>
      <c r="B263" s="2413" t="s">
        <v>391</v>
      </c>
      <c r="C263" s="2348">
        <f>+[2]BS17A!$D1965</f>
        <v>0</v>
      </c>
      <c r="D263" s="2242">
        <f>+[2]BS17A!$U1965</f>
        <v>900260</v>
      </c>
      <c r="E263" s="2313">
        <f>+[2]BS17A!$V1965</f>
        <v>0</v>
      </c>
      <c r="F263" s="2237"/>
    </row>
    <row r="264" spans="1:6" ht="15" customHeight="1" x14ac:dyDescent="0.2">
      <c r="A264" s="2399" t="s">
        <v>392</v>
      </c>
      <c r="B264" s="2413" t="s">
        <v>393</v>
      </c>
      <c r="C264" s="2348">
        <f>+[2]BS17A!$D1966</f>
        <v>0</v>
      </c>
      <c r="D264" s="2242">
        <f>+[2]BS17A!$U1966</f>
        <v>948790</v>
      </c>
      <c r="E264" s="2313">
        <f>+[2]BS17A!$V1966</f>
        <v>0</v>
      </c>
      <c r="F264" s="2237"/>
    </row>
    <row r="265" spans="1:6" ht="15" customHeight="1" x14ac:dyDescent="0.2">
      <c r="A265" s="2399" t="s">
        <v>394</v>
      </c>
      <c r="B265" s="2413" t="s">
        <v>395</v>
      </c>
      <c r="C265" s="2348">
        <f>+[2]BS17A!$D1967</f>
        <v>0</v>
      </c>
      <c r="D265" s="2242">
        <f>+[2]BS17A!$U1967</f>
        <v>374290</v>
      </c>
      <c r="E265" s="2313">
        <f>+[2]BS17A!$V1967</f>
        <v>0</v>
      </c>
      <c r="F265" s="2237"/>
    </row>
    <row r="266" spans="1:6" ht="15" customHeight="1" x14ac:dyDescent="0.2">
      <c r="A266" s="2399" t="s">
        <v>396</v>
      </c>
      <c r="B266" s="2413" t="s">
        <v>397</v>
      </c>
      <c r="C266" s="2348">
        <f>+[2]BS17A!$D1968</f>
        <v>0</v>
      </c>
      <c r="D266" s="2242">
        <f>+[2]BS17A!$U1968</f>
        <v>89640</v>
      </c>
      <c r="E266" s="2313">
        <f>+[2]BS17A!$V1968</f>
        <v>0</v>
      </c>
      <c r="F266" s="2237"/>
    </row>
    <row r="267" spans="1:6" ht="15" customHeight="1" x14ac:dyDescent="0.2">
      <c r="A267" s="2399" t="s">
        <v>398</v>
      </c>
      <c r="B267" s="2413" t="s">
        <v>399</v>
      </c>
      <c r="C267" s="2348">
        <f>+[2]BS17A!$D1969</f>
        <v>0</v>
      </c>
      <c r="D267" s="2242">
        <f>+[2]BS17A!$U1969</f>
        <v>267430</v>
      </c>
      <c r="E267" s="2313">
        <f>+[2]BS17A!$V1969</f>
        <v>0</v>
      </c>
      <c r="F267" s="2237"/>
    </row>
    <row r="268" spans="1:6" ht="15" customHeight="1" x14ac:dyDescent="0.2">
      <c r="A268" s="2399" t="s">
        <v>400</v>
      </c>
      <c r="B268" s="2395" t="s">
        <v>401</v>
      </c>
      <c r="C268" s="2348">
        <f>+[2]BS17A!$D1970</f>
        <v>0</v>
      </c>
      <c r="D268" s="2242">
        <f>+[2]BS17A!$U1970</f>
        <v>75610</v>
      </c>
      <c r="E268" s="2313">
        <f>+[2]BS17A!$V1970</f>
        <v>0</v>
      </c>
      <c r="F268" s="2237"/>
    </row>
    <row r="269" spans="1:6" ht="15" customHeight="1" x14ac:dyDescent="0.2">
      <c r="A269" s="2399" t="s">
        <v>402</v>
      </c>
      <c r="B269" s="2395" t="s">
        <v>403</v>
      </c>
      <c r="C269" s="2348">
        <f>+[2]BS17A!$D1971</f>
        <v>0</v>
      </c>
      <c r="D269" s="2242">
        <f>+[2]BS17A!$U1971</f>
        <v>1299270</v>
      </c>
      <c r="E269" s="2313">
        <f>+[2]BS17A!$V1971</f>
        <v>0</v>
      </c>
      <c r="F269" s="2237"/>
    </row>
    <row r="270" spans="1:6" ht="15" customHeight="1" x14ac:dyDescent="0.2">
      <c r="A270" s="2399" t="s">
        <v>404</v>
      </c>
      <c r="B270" s="2395" t="s">
        <v>405</v>
      </c>
      <c r="C270" s="2348">
        <f>+[2]BS17A!$D1972</f>
        <v>0</v>
      </c>
      <c r="D270" s="2242">
        <f>+[2]BS17A!$U1972</f>
        <v>303800</v>
      </c>
      <c r="E270" s="2313">
        <f>+[2]BS17A!$V1972</f>
        <v>0</v>
      </c>
      <c r="F270" s="2237"/>
    </row>
    <row r="271" spans="1:6" ht="15" customHeight="1" x14ac:dyDescent="0.2">
      <c r="A271" s="2399" t="s">
        <v>406</v>
      </c>
      <c r="B271" s="2395" t="s">
        <v>407</v>
      </c>
      <c r="C271" s="2348">
        <f>+[2]BS17A!$D1973</f>
        <v>0</v>
      </c>
      <c r="D271" s="2242">
        <f>+[2]BS17A!$U1973</f>
        <v>1017740</v>
      </c>
      <c r="E271" s="2313">
        <f>+[2]BS17A!$V1973</f>
        <v>0</v>
      </c>
      <c r="F271" s="2237"/>
    </row>
    <row r="272" spans="1:6" ht="15" customHeight="1" x14ac:dyDescent="0.2">
      <c r="A272" s="2399" t="s">
        <v>408</v>
      </c>
      <c r="B272" s="2414" t="s">
        <v>409</v>
      </c>
      <c r="C272" s="2348">
        <f>+[2]BS17A!$D1974</f>
        <v>0</v>
      </c>
      <c r="D272" s="2242">
        <f>+[2]BS17A!$U1974</f>
        <v>623060</v>
      </c>
      <c r="E272" s="2313">
        <f>+[2]BS17A!$V1974</f>
        <v>0</v>
      </c>
      <c r="F272" s="2237"/>
    </row>
    <row r="273" spans="1:10" ht="15" customHeight="1" x14ac:dyDescent="0.2">
      <c r="A273" s="2400" t="s">
        <v>410</v>
      </c>
      <c r="B273" s="2414" t="s">
        <v>411</v>
      </c>
      <c r="C273" s="2360">
        <f>+[2]BS17A!$D1975</f>
        <v>0</v>
      </c>
      <c r="D273" s="2244">
        <f>+[2]BS17A!$U1975</f>
        <v>508460</v>
      </c>
      <c r="E273" s="2336">
        <f>+[2]BS17A!$V1975</f>
        <v>0</v>
      </c>
      <c r="F273" s="2237"/>
    </row>
    <row r="274" spans="1:10" ht="15" customHeight="1" x14ac:dyDescent="0.2">
      <c r="A274" s="2484" t="s">
        <v>412</v>
      </c>
      <c r="B274" s="2485"/>
      <c r="C274" s="2485"/>
      <c r="D274" s="2485"/>
      <c r="E274" s="2486"/>
      <c r="F274" s="2237"/>
    </row>
    <row r="275" spans="1:10" ht="15" customHeight="1" x14ac:dyDescent="0.2">
      <c r="A275" s="2398" t="s">
        <v>413</v>
      </c>
      <c r="B275" s="2407" t="s">
        <v>414</v>
      </c>
      <c r="C275" s="2376">
        <f>+[2]BS17A!$D1976</f>
        <v>0</v>
      </c>
      <c r="D275" s="2239">
        <f>[2]BS17A!U1976</f>
        <v>274090</v>
      </c>
      <c r="E275" s="2337">
        <f>+[2]BS17A!$V1976</f>
        <v>0</v>
      </c>
      <c r="F275" s="2237"/>
    </row>
    <row r="276" spans="1:10" ht="15" customHeight="1" x14ac:dyDescent="0.2">
      <c r="A276" s="2399" t="s">
        <v>415</v>
      </c>
      <c r="B276" s="2395" t="s">
        <v>416</v>
      </c>
      <c r="C276" s="2348">
        <f>+[2]BS17A!$D1977</f>
        <v>0</v>
      </c>
      <c r="D276" s="2242">
        <f>[2]BS17A!U1977</f>
        <v>159800</v>
      </c>
      <c r="E276" s="2313">
        <f>+[2]BS17A!$V1977</f>
        <v>0</v>
      </c>
      <c r="F276" s="2237"/>
    </row>
    <row r="277" spans="1:10" ht="15" customHeight="1" x14ac:dyDescent="0.2">
      <c r="A277" s="2399" t="s">
        <v>417</v>
      </c>
      <c r="B277" s="2395" t="s">
        <v>418</v>
      </c>
      <c r="C277" s="2348">
        <f>+[2]BS17A!$D1978</f>
        <v>0</v>
      </c>
      <c r="D277" s="2242">
        <f>[2]BS17A!U1978</f>
        <v>386120</v>
      </c>
      <c r="E277" s="2313">
        <f>+[2]BS17A!$V1978</f>
        <v>0</v>
      </c>
      <c r="F277" s="2237"/>
    </row>
    <row r="278" spans="1:10" ht="15" customHeight="1" x14ac:dyDescent="0.2">
      <c r="A278" s="2399" t="s">
        <v>419</v>
      </c>
      <c r="B278" s="2395" t="s">
        <v>420</v>
      </c>
      <c r="C278" s="2348">
        <f>+[2]BS17A!$D1979</f>
        <v>0</v>
      </c>
      <c r="D278" s="2242">
        <f>[2]BS17A!U1979</f>
        <v>400140</v>
      </c>
      <c r="E278" s="2313">
        <f>+[2]BS17A!$V1979</f>
        <v>0</v>
      </c>
      <c r="F278" s="2237"/>
    </row>
    <row r="279" spans="1:10" ht="15" customHeight="1" x14ac:dyDescent="0.2">
      <c r="A279" s="2400" t="s">
        <v>421</v>
      </c>
      <c r="B279" s="2408" t="s">
        <v>422</v>
      </c>
      <c r="C279" s="2360">
        <f>+[2]BS17A!$D1980</f>
        <v>0</v>
      </c>
      <c r="D279" s="2249">
        <f>[2]BS17A!U1980</f>
        <v>250030</v>
      </c>
      <c r="E279" s="2318">
        <f>+[2]BS17A!$V1980</f>
        <v>0</v>
      </c>
      <c r="F279" s="2338"/>
    </row>
    <row r="280" spans="1:10" ht="15" customHeight="1" x14ac:dyDescent="0.2">
      <c r="A280" s="2411" t="s">
        <v>423</v>
      </c>
      <c r="B280" s="2409" t="s">
        <v>424</v>
      </c>
      <c r="C280" s="2377">
        <f>+[2]BS17A!$D1981</f>
        <v>98</v>
      </c>
      <c r="D280" s="2339">
        <f>[2]BS17A!U1981</f>
        <v>34000</v>
      </c>
      <c r="E280" s="2335">
        <f>+[2]BS17A!$V1981</f>
        <v>3332000</v>
      </c>
      <c r="F280" s="2338"/>
    </row>
    <row r="281" spans="1:10" ht="15" customHeight="1" x14ac:dyDescent="0.2">
      <c r="A281" s="2406"/>
      <c r="B281" s="2410" t="s">
        <v>425</v>
      </c>
      <c r="C281" s="2251">
        <f>SUM(C241:C280)</f>
        <v>98</v>
      </c>
      <c r="D281" s="2316"/>
      <c r="E281" s="2317">
        <f>SUM(E241:E280)</f>
        <v>3332000</v>
      </c>
      <c r="F281" s="2338"/>
    </row>
    <row r="282" spans="1:10" ht="18" customHeight="1" x14ac:dyDescent="0.2">
      <c r="A282" s="2330"/>
      <c r="B282" s="2237"/>
      <c r="C282" s="2237"/>
      <c r="D282" s="2330"/>
      <c r="E282" s="2330"/>
      <c r="F282" s="2237"/>
    </row>
    <row r="283" spans="1:10" ht="18" customHeight="1" x14ac:dyDescent="0.2">
      <c r="A283" s="2330"/>
      <c r="B283" s="2332"/>
      <c r="C283" s="2332"/>
      <c r="D283" s="2330"/>
      <c r="E283" s="2330"/>
      <c r="F283" s="2340"/>
      <c r="G283" s="2341"/>
      <c r="J283" s="2342"/>
    </row>
    <row r="284" spans="1:10" ht="12.75" customHeight="1" x14ac:dyDescent="0.2">
      <c r="A284" s="2489" t="s">
        <v>426</v>
      </c>
      <c r="B284" s="2490"/>
      <c r="C284" s="2490"/>
      <c r="D284" s="2490"/>
      <c r="E284" s="2491"/>
      <c r="F284" s="2237"/>
    </row>
    <row r="285" spans="1:10" ht="44.25" customHeight="1" x14ac:dyDescent="0.2">
      <c r="A285" s="2008" t="s">
        <v>14</v>
      </c>
      <c r="B285" s="2008" t="s">
        <v>426</v>
      </c>
      <c r="C285" s="2459" t="s">
        <v>347</v>
      </c>
      <c r="D285" s="2054" t="s">
        <v>17</v>
      </c>
      <c r="E285" s="2461" t="s">
        <v>18</v>
      </c>
      <c r="F285" s="2338"/>
    </row>
    <row r="286" spans="1:10" ht="15" customHeight="1" x14ac:dyDescent="0.2">
      <c r="A286" s="2398" t="s">
        <v>427</v>
      </c>
      <c r="B286" s="2402" t="s">
        <v>428</v>
      </c>
      <c r="C286" s="2351">
        <f>+[2]BS17A!$D1983</f>
        <v>6</v>
      </c>
      <c r="D286" s="2247">
        <f>+[2]BS17A!$U1983</f>
        <v>6690</v>
      </c>
      <c r="E286" s="2312">
        <f>+[2]BS17A!$V1983</f>
        <v>40140</v>
      </c>
      <c r="F286" s="2237"/>
    </row>
    <row r="287" spans="1:10" ht="15" customHeight="1" x14ac:dyDescent="0.2">
      <c r="A287" s="2399" t="s">
        <v>429</v>
      </c>
      <c r="B287" s="2403" t="s">
        <v>430</v>
      </c>
      <c r="C287" s="2348">
        <f>+[2]BS17A!$D1984</f>
        <v>0</v>
      </c>
      <c r="D287" s="2242">
        <f>+[2]BS17A!$U1984</f>
        <v>3560</v>
      </c>
      <c r="E287" s="2313">
        <f>+[2]BS17A!$V1984</f>
        <v>0</v>
      </c>
      <c r="F287" s="2237"/>
    </row>
    <row r="288" spans="1:10" ht="15" customHeight="1" x14ac:dyDescent="0.2">
      <c r="A288" s="2399" t="s">
        <v>431</v>
      </c>
      <c r="B288" s="2403" t="s">
        <v>432</v>
      </c>
      <c r="C288" s="2348">
        <f>+[2]BS17A!$D1985</f>
        <v>1</v>
      </c>
      <c r="D288" s="2242">
        <f>+[2]BS17A!$U1985</f>
        <v>13430</v>
      </c>
      <c r="E288" s="2313">
        <f>+[2]BS17A!$V1985</f>
        <v>13430</v>
      </c>
      <c r="F288" s="2237"/>
    </row>
    <row r="289" spans="1:7" ht="15" customHeight="1" x14ac:dyDescent="0.2">
      <c r="A289" s="2399" t="s">
        <v>433</v>
      </c>
      <c r="B289" s="2403" t="s">
        <v>434</v>
      </c>
      <c r="C289" s="2348">
        <f>+[2]BS17A!$D1986</f>
        <v>0</v>
      </c>
      <c r="D289" s="2242">
        <f>+[2]BS17A!$U1986</f>
        <v>137660</v>
      </c>
      <c r="E289" s="2313">
        <f>+[2]BS17A!$V1986</f>
        <v>0</v>
      </c>
      <c r="F289" s="2237"/>
    </row>
    <row r="290" spans="1:7" ht="15" customHeight="1" x14ac:dyDescent="0.2">
      <c r="A290" s="2400" t="s">
        <v>435</v>
      </c>
      <c r="B290" s="2404" t="s">
        <v>436</v>
      </c>
      <c r="C290" s="2360">
        <f>+[2]BS17A!$D1987</f>
        <v>0</v>
      </c>
      <c r="D290" s="2249">
        <f>+[2]BS17A!$U1987</f>
        <v>756090</v>
      </c>
      <c r="E290" s="2318">
        <f>+[2]BS17A!$V1987</f>
        <v>0</v>
      </c>
      <c r="F290" s="2237"/>
    </row>
    <row r="291" spans="1:7" ht="15" customHeight="1" x14ac:dyDescent="0.2">
      <c r="A291" s="2406"/>
      <c r="B291" s="2405" t="s">
        <v>437</v>
      </c>
      <c r="C291" s="2284">
        <f>SUM(C286:C290)</f>
        <v>7</v>
      </c>
      <c r="D291" s="2260"/>
      <c r="E291" s="2285">
        <f>SUM(E286:E290)</f>
        <v>53570</v>
      </c>
      <c r="F291" s="2237"/>
    </row>
    <row r="292" spans="1:7" ht="18" customHeight="1" x14ac:dyDescent="0.2">
      <c r="A292" s="2330"/>
      <c r="B292" s="2332"/>
      <c r="C292" s="2330"/>
      <c r="D292" s="2330"/>
      <c r="E292" s="2330"/>
      <c r="F292" s="2237"/>
    </row>
    <row r="293" spans="1:7" ht="18" customHeight="1" x14ac:dyDescent="0.2">
      <c r="A293" s="2330"/>
      <c r="B293" s="2332"/>
      <c r="C293" s="2330"/>
      <c r="D293" s="2330"/>
      <c r="E293" s="2330"/>
      <c r="F293" s="2343"/>
      <c r="G293" s="2238"/>
    </row>
    <row r="294" spans="1:7" ht="12.75" x14ac:dyDescent="0.2">
      <c r="A294" s="2484" t="s">
        <v>438</v>
      </c>
      <c r="B294" s="2485"/>
      <c r="C294" s="2485"/>
      <c r="D294" s="2485"/>
      <c r="E294" s="2486"/>
      <c r="F294" s="2344"/>
      <c r="G294" s="2238"/>
    </row>
    <row r="295" spans="1:7" ht="42.75" customHeight="1" x14ac:dyDescent="0.2">
      <c r="A295" s="2008" t="s">
        <v>14</v>
      </c>
      <c r="B295" s="2372" t="s">
        <v>438</v>
      </c>
      <c r="C295" s="2152" t="s">
        <v>439</v>
      </c>
      <c r="D295" s="2054" t="s">
        <v>17</v>
      </c>
      <c r="E295" s="2461" t="s">
        <v>18</v>
      </c>
      <c r="F295" s="2344"/>
      <c r="G295" s="2238"/>
    </row>
    <row r="296" spans="1:7" ht="15" customHeight="1" x14ac:dyDescent="0.2">
      <c r="A296" s="2398" t="s">
        <v>440</v>
      </c>
      <c r="B296" s="2393" t="s">
        <v>441</v>
      </c>
      <c r="C296" s="2351">
        <f>+[2]BS17A!$D1863</f>
        <v>207</v>
      </c>
      <c r="D296" s="2247">
        <f>+[2]BS17A!$U1863</f>
        <v>17890</v>
      </c>
      <c r="E296" s="2312">
        <f>+[2]BS17A!$V1863</f>
        <v>3703230</v>
      </c>
      <c r="F296" s="2237"/>
    </row>
    <row r="297" spans="1:7" ht="15" customHeight="1" x14ac:dyDescent="0.2">
      <c r="A297" s="2399" t="s">
        <v>442</v>
      </c>
      <c r="B297" s="2394" t="s">
        <v>443</v>
      </c>
      <c r="C297" s="2348">
        <f>+[2]BS17A!$D1864</f>
        <v>160</v>
      </c>
      <c r="D297" s="2242">
        <f>+[2]BS17A!$U1864</f>
        <v>56280</v>
      </c>
      <c r="E297" s="2313">
        <f>+[2]BS17A!$V1864</f>
        <v>9004800</v>
      </c>
      <c r="F297" s="2237"/>
    </row>
    <row r="298" spans="1:7" ht="15" customHeight="1" x14ac:dyDescent="0.2">
      <c r="A298" s="2399" t="s">
        <v>444</v>
      </c>
      <c r="B298" s="2394" t="s">
        <v>445</v>
      </c>
      <c r="C298" s="2348">
        <f>+[2]BS17A!$D1865</f>
        <v>0</v>
      </c>
      <c r="D298" s="2242">
        <f>+[2]BS17A!$U1865</f>
        <v>69770</v>
      </c>
      <c r="E298" s="2313">
        <f>+[2]BS17A!$V1865</f>
        <v>0</v>
      </c>
      <c r="F298" s="2237"/>
    </row>
    <row r="299" spans="1:7" ht="15" customHeight="1" x14ac:dyDescent="0.2">
      <c r="A299" s="2399" t="s">
        <v>446</v>
      </c>
      <c r="B299" s="2394" t="s">
        <v>447</v>
      </c>
      <c r="C299" s="2348">
        <f>+[2]BS17A!$D1866</f>
        <v>144</v>
      </c>
      <c r="D299" s="2242">
        <f>+[2]BS17A!$U1866</f>
        <v>2450</v>
      </c>
      <c r="E299" s="2313">
        <f>+[2]BS17A!$V1866</f>
        <v>352800</v>
      </c>
      <c r="F299" s="2237"/>
    </row>
    <row r="300" spans="1:7" ht="15" customHeight="1" x14ac:dyDescent="0.2">
      <c r="A300" s="2399" t="s">
        <v>448</v>
      </c>
      <c r="B300" s="2394" t="s">
        <v>449</v>
      </c>
      <c r="C300" s="2348">
        <f>+[2]BS17A!$D1867</f>
        <v>0</v>
      </c>
      <c r="D300" s="2242">
        <f>+[2]BS17A!$U1867</f>
        <v>70</v>
      </c>
      <c r="E300" s="2313">
        <f>+[2]BS17A!$V1867</f>
        <v>0</v>
      </c>
      <c r="F300" s="2237"/>
    </row>
    <row r="301" spans="1:7" ht="15" customHeight="1" x14ac:dyDescent="0.2">
      <c r="A301" s="2399" t="s">
        <v>450</v>
      </c>
      <c r="B301" s="2395" t="s">
        <v>451</v>
      </c>
      <c r="C301" s="2348">
        <f>+[2]BS17A!$D1868</f>
        <v>0</v>
      </c>
      <c r="D301" s="2242">
        <f>+[2]BS17A!$U1868</f>
        <v>148120</v>
      </c>
      <c r="E301" s="2313">
        <f>+[2]BS17A!$V1868</f>
        <v>0</v>
      </c>
      <c r="F301" s="2237"/>
    </row>
    <row r="302" spans="1:7" ht="15" customHeight="1" x14ac:dyDescent="0.2">
      <c r="A302" s="2400" t="s">
        <v>452</v>
      </c>
      <c r="B302" s="2396" t="s">
        <v>453</v>
      </c>
      <c r="C302" s="2360">
        <f>+[2]BS17A!$D1869</f>
        <v>0</v>
      </c>
      <c r="D302" s="2249">
        <f>+[2]BS17A!$U1869</f>
        <v>10070</v>
      </c>
      <c r="E302" s="2318">
        <f>+[2]BS17A!$V1869</f>
        <v>0</v>
      </c>
      <c r="F302" s="2237"/>
    </row>
    <row r="303" spans="1:7" ht="15" customHeight="1" x14ac:dyDescent="0.2">
      <c r="A303" s="2401"/>
      <c r="B303" s="2507" t="s">
        <v>454</v>
      </c>
      <c r="C303" s="2508"/>
      <c r="D303" s="2334"/>
      <c r="E303" s="2345">
        <f>SUM(E296:E302)</f>
        <v>13060830</v>
      </c>
      <c r="F303" s="2237"/>
    </row>
    <row r="304" spans="1:7" ht="12.75" x14ac:dyDescent="0.2">
      <c r="A304" s="2237"/>
      <c r="B304" s="2237"/>
      <c r="C304" s="2237"/>
      <c r="D304" s="2237"/>
      <c r="E304" s="2237"/>
      <c r="F304" s="2327"/>
      <c r="G304" s="2329"/>
    </row>
    <row r="305" spans="1:7" ht="12.75" x14ac:dyDescent="0.2">
      <c r="A305" s="2237"/>
      <c r="B305" s="2237"/>
      <c r="C305" s="2237"/>
      <c r="D305" s="2237"/>
      <c r="E305" s="2237"/>
      <c r="F305" s="2327"/>
      <c r="G305" s="2329"/>
    </row>
    <row r="306" spans="1:7" ht="12.75" x14ac:dyDescent="0.2">
      <c r="A306" s="2499" t="s">
        <v>455</v>
      </c>
      <c r="B306" s="2500"/>
      <c r="C306" s="2500"/>
      <c r="D306" s="2500"/>
      <c r="E306" s="2501"/>
      <c r="F306" s="2327"/>
      <c r="G306" s="2329"/>
    </row>
    <row r="307" spans="1:7" ht="12.75" x14ac:dyDescent="0.2">
      <c r="A307" s="2279"/>
      <c r="B307" s="2504" t="s">
        <v>456</v>
      </c>
      <c r="C307" s="2505"/>
      <c r="D307" s="2506"/>
      <c r="E307" s="2346">
        <f>+E232+E237+E281+E291+E303</f>
        <v>25921080</v>
      </c>
      <c r="F307" s="2237"/>
    </row>
    <row r="308" spans="1:7" ht="12.75" x14ac:dyDescent="0.2">
      <c r="A308" s="2237"/>
      <c r="B308" s="2237"/>
      <c r="C308" s="2237"/>
      <c r="D308" s="2237"/>
      <c r="E308" s="2237"/>
      <c r="F308" s="2327"/>
      <c r="G308" s="2329"/>
    </row>
    <row r="309" spans="1:7" ht="12.75" x14ac:dyDescent="0.2">
      <c r="A309" s="2237"/>
      <c r="B309" s="2237"/>
      <c r="C309" s="2237"/>
      <c r="D309" s="2237"/>
      <c r="E309" s="2237"/>
      <c r="F309" s="2327"/>
      <c r="G309" s="2329"/>
    </row>
    <row r="310" spans="1:7" ht="12.75" x14ac:dyDescent="0.2">
      <c r="A310" s="2499" t="s">
        <v>457</v>
      </c>
      <c r="B310" s="2500"/>
      <c r="C310" s="2500"/>
      <c r="D310" s="2500"/>
      <c r="E310" s="2501"/>
      <c r="F310" s="2327"/>
      <c r="G310" s="2329"/>
    </row>
    <row r="311" spans="1:7" ht="25.5" x14ac:dyDescent="0.2">
      <c r="A311" s="2484" t="s">
        <v>458</v>
      </c>
      <c r="B311" s="2485"/>
      <c r="C311" s="2485"/>
      <c r="D311" s="2486"/>
      <c r="E311" s="2008" t="s">
        <v>18</v>
      </c>
      <c r="F311" s="2327"/>
      <c r="G311" s="2329"/>
    </row>
    <row r="312" spans="1:7" ht="15" customHeight="1" x14ac:dyDescent="0.2">
      <c r="A312" s="2279"/>
      <c r="B312" s="2504" t="s">
        <v>459</v>
      </c>
      <c r="C312" s="2505"/>
      <c r="D312" s="2506"/>
      <c r="E312" s="2346">
        <f>+E50+E76+E84+F109+E116+C121+E148+E155+E168+E204+E218+C225+E307</f>
        <v>696422670</v>
      </c>
      <c r="F312" s="2327"/>
      <c r="G312" s="2329"/>
    </row>
    <row r="313" spans="1:7" ht="18" customHeight="1" x14ac:dyDescent="0.2">
      <c r="A313" s="2237"/>
      <c r="B313" s="2237"/>
      <c r="C313" s="2237"/>
      <c r="D313" s="2237"/>
      <c r="E313" s="2237"/>
      <c r="F313" s="2234"/>
    </row>
    <row r="314" spans="1:7" ht="18" customHeight="1" x14ac:dyDescent="0.2">
      <c r="A314" s="2237"/>
      <c r="B314" s="2237"/>
      <c r="C314" s="2237"/>
      <c r="D314" s="2237"/>
      <c r="E314" s="2237"/>
      <c r="F314" s="2234"/>
    </row>
    <row r="315" spans="1:7" ht="18" customHeight="1" x14ac:dyDescent="0.2">
      <c r="A315" s="2499" t="s">
        <v>460</v>
      </c>
      <c r="B315" s="2500"/>
      <c r="C315" s="2501"/>
      <c r="D315" s="2237"/>
      <c r="E315" s="2237"/>
      <c r="F315" s="2234"/>
    </row>
    <row r="316" spans="1:7" ht="18" customHeight="1" x14ac:dyDescent="0.2">
      <c r="A316" s="2484" t="s">
        <v>461</v>
      </c>
      <c r="B316" s="2485"/>
      <c r="C316" s="2486"/>
      <c r="D316" s="2237"/>
      <c r="E316" s="2237"/>
      <c r="F316" s="2234"/>
    </row>
    <row r="317" spans="1:7" ht="30.75" customHeight="1" x14ac:dyDescent="0.2">
      <c r="A317" s="2499" t="s">
        <v>462</v>
      </c>
      <c r="B317" s="2500"/>
      <c r="C317" s="2008" t="s">
        <v>463</v>
      </c>
      <c r="D317" s="2237"/>
      <c r="E317" s="2237"/>
      <c r="F317" s="2237"/>
    </row>
    <row r="318" spans="1:7" ht="15" customHeight="1" x14ac:dyDescent="0.2">
      <c r="A318" s="2347" t="s">
        <v>464</v>
      </c>
      <c r="B318" s="2362"/>
      <c r="C318" s="2368"/>
      <c r="D318" s="2237"/>
      <c r="E318" s="2237"/>
      <c r="F318" s="2237"/>
    </row>
    <row r="319" spans="1:7" ht="15" customHeight="1" x14ac:dyDescent="0.2">
      <c r="A319" s="2348" t="s">
        <v>465</v>
      </c>
      <c r="B319" s="2363"/>
      <c r="C319" s="2369"/>
      <c r="D319" s="2237"/>
      <c r="E319" s="2237"/>
      <c r="F319" s="2237"/>
    </row>
    <row r="320" spans="1:7" ht="15" customHeight="1" x14ac:dyDescent="0.2">
      <c r="A320" s="2348" t="s">
        <v>466</v>
      </c>
      <c r="B320" s="2363"/>
      <c r="C320" s="2369"/>
      <c r="D320" s="2237"/>
      <c r="E320" s="2237"/>
      <c r="F320" s="2237"/>
    </row>
    <row r="321" spans="1:6" ht="15" customHeight="1" x14ac:dyDescent="0.2">
      <c r="A321" s="2349" t="s">
        <v>467</v>
      </c>
      <c r="B321" s="2363"/>
      <c r="C321" s="2369"/>
      <c r="D321" s="2237"/>
      <c r="E321" s="2237"/>
      <c r="F321" s="2237"/>
    </row>
    <row r="322" spans="1:6" ht="15" customHeight="1" x14ac:dyDescent="0.2">
      <c r="A322" s="2350" t="s">
        <v>468</v>
      </c>
      <c r="B322" s="2364"/>
      <c r="C322" s="2370">
        <f>SUM(C318:C321)</f>
        <v>0</v>
      </c>
      <c r="D322" s="2237"/>
      <c r="E322" s="2237"/>
      <c r="F322" s="2237"/>
    </row>
    <row r="323" spans="1:6" ht="15" customHeight="1" x14ac:dyDescent="0.2">
      <c r="A323" s="2351" t="s">
        <v>469</v>
      </c>
      <c r="B323" s="2365"/>
      <c r="C323" s="2368">
        <v>7830331</v>
      </c>
      <c r="D323" s="2237"/>
      <c r="E323" s="2237"/>
      <c r="F323" s="2237"/>
    </row>
    <row r="324" spans="1:6" ht="15" customHeight="1" x14ac:dyDescent="0.2">
      <c r="A324" s="2352" t="s">
        <v>470</v>
      </c>
      <c r="B324" s="2366"/>
      <c r="C324" s="2369"/>
      <c r="D324" s="2237"/>
      <c r="E324" s="2237"/>
      <c r="F324" s="2237"/>
    </row>
    <row r="325" spans="1:6" ht="15" customHeight="1" x14ac:dyDescent="0.2">
      <c r="A325" s="2348" t="s">
        <v>471</v>
      </c>
      <c r="B325" s="2366"/>
      <c r="C325" s="2369"/>
      <c r="D325" s="2237"/>
      <c r="E325" s="2237"/>
      <c r="F325" s="2237"/>
    </row>
    <row r="326" spans="1:6" ht="15" customHeight="1" x14ac:dyDescent="0.2">
      <c r="A326" s="2348" t="s">
        <v>472</v>
      </c>
      <c r="B326" s="2366"/>
      <c r="C326" s="2369"/>
      <c r="D326" s="2237"/>
      <c r="E326" s="2237"/>
      <c r="F326" s="2237"/>
    </row>
    <row r="327" spans="1:6" ht="15" customHeight="1" x14ac:dyDescent="0.2">
      <c r="A327" s="2352" t="s">
        <v>473</v>
      </c>
      <c r="B327" s="2366"/>
      <c r="C327" s="2369"/>
      <c r="D327" s="2237"/>
      <c r="E327" s="2237"/>
      <c r="F327" s="2237"/>
    </row>
    <row r="328" spans="1:6" ht="15" customHeight="1" x14ac:dyDescent="0.2">
      <c r="A328" s="2352" t="s">
        <v>474</v>
      </c>
      <c r="B328" s="2366"/>
      <c r="C328" s="2369"/>
      <c r="D328" s="2237"/>
      <c r="E328" s="2237"/>
      <c r="F328" s="2237"/>
    </row>
    <row r="329" spans="1:6" ht="15" customHeight="1" x14ac:dyDescent="0.2">
      <c r="A329" s="2353" t="s">
        <v>475</v>
      </c>
      <c r="B329" s="2367"/>
      <c r="C329" s="2371">
        <v>99762431</v>
      </c>
      <c r="D329" s="2237"/>
      <c r="E329" s="2237"/>
      <c r="F329" s="2237"/>
    </row>
    <row r="330" spans="1:6" ht="15" customHeight="1" x14ac:dyDescent="0.2">
      <c r="A330" s="2251"/>
      <c r="B330" s="2361" t="s">
        <v>476</v>
      </c>
      <c r="C330" s="2322">
        <f>SUM(C322:C329)</f>
        <v>107592762</v>
      </c>
      <c r="D330" s="2237"/>
      <c r="E330" s="2237"/>
      <c r="F330" s="2237"/>
    </row>
    <row r="331" spans="1:6" ht="12.75" x14ac:dyDescent="0.2">
      <c r="A331" s="2237"/>
      <c r="B331" s="2237"/>
      <c r="C331" s="2237"/>
      <c r="D331" s="2237"/>
      <c r="E331" s="2237"/>
      <c r="F331" s="2234"/>
    </row>
    <row r="332" spans="1:6" ht="12.75" x14ac:dyDescent="0.2">
      <c r="A332" s="2237"/>
      <c r="B332" s="2237"/>
      <c r="C332" s="2237"/>
      <c r="D332" s="2237"/>
      <c r="E332" s="2237"/>
      <c r="F332" s="2234"/>
    </row>
    <row r="333" spans="1:6" ht="12.75" x14ac:dyDescent="0.2">
      <c r="A333" s="2237"/>
      <c r="B333" s="2237"/>
      <c r="C333" s="2237"/>
      <c r="D333" s="2237"/>
      <c r="E333" s="2237"/>
      <c r="F333" s="2234"/>
    </row>
    <row r="334" spans="1:6" ht="12.75" x14ac:dyDescent="0.2">
      <c r="A334" s="2330"/>
      <c r="B334" s="2330"/>
      <c r="C334" s="2330"/>
      <c r="D334" s="2330"/>
      <c r="E334" s="2330"/>
      <c r="F334" s="2343"/>
    </row>
    <row r="335" spans="1:6" ht="12.75" x14ac:dyDescent="0.2">
      <c r="A335" s="2330"/>
      <c r="B335" s="2330"/>
      <c r="C335" s="2330"/>
      <c r="D335" s="2330"/>
      <c r="E335" s="2510" t="str">
        <f>[2]NOMBRE!B12</f>
        <v xml:space="preserve">SRA. MARIA INES NUÑEZ GONZALEZ </v>
      </c>
      <c r="F335" s="2510"/>
    </row>
    <row r="336" spans="1:6" ht="12.75" x14ac:dyDescent="0.2">
      <c r="A336" s="2330"/>
      <c r="B336" s="2330"/>
      <c r="C336" s="2330"/>
      <c r="D336" s="2332"/>
      <c r="E336" s="2509" t="str">
        <f>[2]NOMBRE!A12</f>
        <v>Jefe de Estadisticas</v>
      </c>
      <c r="F336" s="2509"/>
    </row>
    <row r="337" spans="1:6" ht="12.75" x14ac:dyDescent="0.2">
      <c r="A337" s="2330"/>
      <c r="B337" s="2330"/>
      <c r="C337" s="2330"/>
      <c r="D337" s="2330"/>
      <c r="E337" s="2465"/>
      <c r="F337" s="2131"/>
    </row>
    <row r="338" spans="1:6" ht="12.75" x14ac:dyDescent="0.2">
      <c r="A338" s="2330"/>
      <c r="B338" s="2330"/>
      <c r="C338" s="2330"/>
      <c r="D338" s="2330"/>
      <c r="E338" s="2131"/>
      <c r="F338" s="2131"/>
    </row>
    <row r="339" spans="1:6" ht="12.75" x14ac:dyDescent="0.2">
      <c r="A339" s="2330"/>
      <c r="B339" s="2330"/>
      <c r="C339" s="2330"/>
      <c r="D339" s="2330"/>
      <c r="E339" s="2131"/>
      <c r="F339" s="2131"/>
    </row>
    <row r="340" spans="1:6" ht="12.75" x14ac:dyDescent="0.2">
      <c r="A340" s="2330"/>
      <c r="B340" s="2330"/>
      <c r="C340" s="2330"/>
      <c r="D340" s="2330"/>
      <c r="E340" s="2131"/>
      <c r="F340" s="2131"/>
    </row>
    <row r="341" spans="1:6" ht="12.75" x14ac:dyDescent="0.2">
      <c r="A341" s="2330"/>
      <c r="B341" s="2330"/>
      <c r="C341" s="2330"/>
      <c r="D341" s="2330"/>
      <c r="E341" s="2131"/>
      <c r="F341" s="2131"/>
    </row>
    <row r="342" spans="1:6" ht="12.75" x14ac:dyDescent="0.2">
      <c r="A342" s="2330"/>
      <c r="B342" s="2330"/>
      <c r="C342" s="2330"/>
      <c r="D342" s="2330"/>
      <c r="E342" s="2131"/>
      <c r="F342" s="2131"/>
    </row>
    <row r="343" spans="1:6" ht="12.75" x14ac:dyDescent="0.2">
      <c r="A343" s="2330"/>
      <c r="B343" s="2330"/>
      <c r="C343" s="2330"/>
      <c r="D343" s="2330"/>
      <c r="E343" s="2131"/>
      <c r="F343" s="2131"/>
    </row>
    <row r="344" spans="1:6" ht="12.75" x14ac:dyDescent="0.2">
      <c r="A344" s="2330"/>
      <c r="B344" s="2330"/>
      <c r="C344" s="2330"/>
      <c r="D344" s="2330"/>
      <c r="E344" s="2510" t="str">
        <f>[2]NOMBRE!B11</f>
        <v xml:space="preserve">DR. RUBEN BRAVO CASTILLO </v>
      </c>
      <c r="F344" s="2510"/>
    </row>
    <row r="345" spans="1:6" ht="22.5" customHeight="1" x14ac:dyDescent="0.2">
      <c r="A345" s="2330"/>
      <c r="B345" s="2330"/>
      <c r="C345" s="2330"/>
      <c r="D345" s="2343"/>
      <c r="E345" s="2509" t="str">
        <f>CONCATENATE("Director ",[2]NOMBRE!B1)</f>
        <v xml:space="preserve">Director </v>
      </c>
      <c r="F345" s="2509"/>
    </row>
    <row r="346" spans="1:6" ht="12.75" x14ac:dyDescent="0.2">
      <c r="A346" s="2330"/>
      <c r="B346" s="2330"/>
      <c r="C346" s="2330"/>
      <c r="D346" s="2354"/>
      <c r="E346" s="2330"/>
      <c r="F346" s="2343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workbookViewId="0">
      <selection activeCell="A11" sqref="A11:E11"/>
    </sheetView>
  </sheetViews>
  <sheetFormatPr baseColWidth="10" defaultRowHeight="10.5" x14ac:dyDescent="0.15"/>
  <cols>
    <col min="1" max="1" width="20.28515625" style="2473" customWidth="1"/>
    <col min="2" max="2" width="83.140625" style="2473" customWidth="1"/>
    <col min="3" max="5" width="21.42578125" style="2473" customWidth="1"/>
    <col min="6" max="6" width="19.5703125" style="2474" customWidth="1"/>
    <col min="7" max="7" width="2.42578125" style="2473" customWidth="1"/>
    <col min="8" max="9" width="5.140625" style="2473" customWidth="1"/>
    <col min="10" max="256" width="11.42578125" style="2473"/>
    <col min="257" max="257" width="20.28515625" style="2473" customWidth="1"/>
    <col min="258" max="258" width="83.140625" style="2473" customWidth="1"/>
    <col min="259" max="261" width="21.42578125" style="2473" customWidth="1"/>
    <col min="262" max="262" width="19.5703125" style="2473" customWidth="1"/>
    <col min="263" max="263" width="2.42578125" style="2473" customWidth="1"/>
    <col min="264" max="265" width="5.140625" style="2473" customWidth="1"/>
    <col min="266" max="512" width="11.42578125" style="2473"/>
    <col min="513" max="513" width="20.28515625" style="2473" customWidth="1"/>
    <col min="514" max="514" width="83.140625" style="2473" customWidth="1"/>
    <col min="515" max="517" width="21.42578125" style="2473" customWidth="1"/>
    <col min="518" max="518" width="19.5703125" style="2473" customWidth="1"/>
    <col min="519" max="519" width="2.42578125" style="2473" customWidth="1"/>
    <col min="520" max="521" width="5.140625" style="2473" customWidth="1"/>
    <col min="522" max="768" width="11.42578125" style="2473"/>
    <col min="769" max="769" width="20.28515625" style="2473" customWidth="1"/>
    <col min="770" max="770" width="83.140625" style="2473" customWidth="1"/>
    <col min="771" max="773" width="21.42578125" style="2473" customWidth="1"/>
    <col min="774" max="774" width="19.5703125" style="2473" customWidth="1"/>
    <col min="775" max="775" width="2.42578125" style="2473" customWidth="1"/>
    <col min="776" max="777" width="5.140625" style="2473" customWidth="1"/>
    <col min="778" max="1024" width="11.42578125" style="2473"/>
    <col min="1025" max="1025" width="20.28515625" style="2473" customWidth="1"/>
    <col min="1026" max="1026" width="83.140625" style="2473" customWidth="1"/>
    <col min="1027" max="1029" width="21.42578125" style="2473" customWidth="1"/>
    <col min="1030" max="1030" width="19.5703125" style="2473" customWidth="1"/>
    <col min="1031" max="1031" width="2.42578125" style="2473" customWidth="1"/>
    <col min="1032" max="1033" width="5.140625" style="2473" customWidth="1"/>
    <col min="1034" max="1280" width="11.42578125" style="2473"/>
    <col min="1281" max="1281" width="20.28515625" style="2473" customWidth="1"/>
    <col min="1282" max="1282" width="83.140625" style="2473" customWidth="1"/>
    <col min="1283" max="1285" width="21.42578125" style="2473" customWidth="1"/>
    <col min="1286" max="1286" width="19.5703125" style="2473" customWidth="1"/>
    <col min="1287" max="1287" width="2.42578125" style="2473" customWidth="1"/>
    <col min="1288" max="1289" width="5.140625" style="2473" customWidth="1"/>
    <col min="1290" max="1536" width="11.42578125" style="2473"/>
    <col min="1537" max="1537" width="20.28515625" style="2473" customWidth="1"/>
    <col min="1538" max="1538" width="83.140625" style="2473" customWidth="1"/>
    <col min="1539" max="1541" width="21.42578125" style="2473" customWidth="1"/>
    <col min="1542" max="1542" width="19.5703125" style="2473" customWidth="1"/>
    <col min="1543" max="1543" width="2.42578125" style="2473" customWidth="1"/>
    <col min="1544" max="1545" width="5.140625" style="2473" customWidth="1"/>
    <col min="1546" max="1792" width="11.42578125" style="2473"/>
    <col min="1793" max="1793" width="20.28515625" style="2473" customWidth="1"/>
    <col min="1794" max="1794" width="83.140625" style="2473" customWidth="1"/>
    <col min="1795" max="1797" width="21.42578125" style="2473" customWidth="1"/>
    <col min="1798" max="1798" width="19.5703125" style="2473" customWidth="1"/>
    <col min="1799" max="1799" width="2.42578125" style="2473" customWidth="1"/>
    <col min="1800" max="1801" width="5.140625" style="2473" customWidth="1"/>
    <col min="1802" max="2048" width="11.42578125" style="2473"/>
    <col min="2049" max="2049" width="20.28515625" style="2473" customWidth="1"/>
    <col min="2050" max="2050" width="83.140625" style="2473" customWidth="1"/>
    <col min="2051" max="2053" width="21.42578125" style="2473" customWidth="1"/>
    <col min="2054" max="2054" width="19.5703125" style="2473" customWidth="1"/>
    <col min="2055" max="2055" width="2.42578125" style="2473" customWidth="1"/>
    <col min="2056" max="2057" width="5.140625" style="2473" customWidth="1"/>
    <col min="2058" max="2304" width="11.42578125" style="2473"/>
    <col min="2305" max="2305" width="20.28515625" style="2473" customWidth="1"/>
    <col min="2306" max="2306" width="83.140625" style="2473" customWidth="1"/>
    <col min="2307" max="2309" width="21.42578125" style="2473" customWidth="1"/>
    <col min="2310" max="2310" width="19.5703125" style="2473" customWidth="1"/>
    <col min="2311" max="2311" width="2.42578125" style="2473" customWidth="1"/>
    <col min="2312" max="2313" width="5.140625" style="2473" customWidth="1"/>
    <col min="2314" max="2560" width="11.42578125" style="2473"/>
    <col min="2561" max="2561" width="20.28515625" style="2473" customWidth="1"/>
    <col min="2562" max="2562" width="83.140625" style="2473" customWidth="1"/>
    <col min="2563" max="2565" width="21.42578125" style="2473" customWidth="1"/>
    <col min="2566" max="2566" width="19.5703125" style="2473" customWidth="1"/>
    <col min="2567" max="2567" width="2.42578125" style="2473" customWidth="1"/>
    <col min="2568" max="2569" width="5.140625" style="2473" customWidth="1"/>
    <col min="2570" max="2816" width="11.42578125" style="2473"/>
    <col min="2817" max="2817" width="20.28515625" style="2473" customWidth="1"/>
    <col min="2818" max="2818" width="83.140625" style="2473" customWidth="1"/>
    <col min="2819" max="2821" width="21.42578125" style="2473" customWidth="1"/>
    <col min="2822" max="2822" width="19.5703125" style="2473" customWidth="1"/>
    <col min="2823" max="2823" width="2.42578125" style="2473" customWidth="1"/>
    <col min="2824" max="2825" width="5.140625" style="2473" customWidth="1"/>
    <col min="2826" max="3072" width="11.42578125" style="2473"/>
    <col min="3073" max="3073" width="20.28515625" style="2473" customWidth="1"/>
    <col min="3074" max="3074" width="83.140625" style="2473" customWidth="1"/>
    <col min="3075" max="3077" width="21.42578125" style="2473" customWidth="1"/>
    <col min="3078" max="3078" width="19.5703125" style="2473" customWidth="1"/>
    <col min="3079" max="3079" width="2.42578125" style="2473" customWidth="1"/>
    <col min="3080" max="3081" width="5.140625" style="2473" customWidth="1"/>
    <col min="3082" max="3328" width="11.42578125" style="2473"/>
    <col min="3329" max="3329" width="20.28515625" style="2473" customWidth="1"/>
    <col min="3330" max="3330" width="83.140625" style="2473" customWidth="1"/>
    <col min="3331" max="3333" width="21.42578125" style="2473" customWidth="1"/>
    <col min="3334" max="3334" width="19.5703125" style="2473" customWidth="1"/>
    <col min="3335" max="3335" width="2.42578125" style="2473" customWidth="1"/>
    <col min="3336" max="3337" width="5.140625" style="2473" customWidth="1"/>
    <col min="3338" max="3584" width="11.42578125" style="2473"/>
    <col min="3585" max="3585" width="20.28515625" style="2473" customWidth="1"/>
    <col min="3586" max="3586" width="83.140625" style="2473" customWidth="1"/>
    <col min="3587" max="3589" width="21.42578125" style="2473" customWidth="1"/>
    <col min="3590" max="3590" width="19.5703125" style="2473" customWidth="1"/>
    <col min="3591" max="3591" width="2.42578125" style="2473" customWidth="1"/>
    <col min="3592" max="3593" width="5.140625" style="2473" customWidth="1"/>
    <col min="3594" max="3840" width="11.42578125" style="2473"/>
    <col min="3841" max="3841" width="20.28515625" style="2473" customWidth="1"/>
    <col min="3842" max="3842" width="83.140625" style="2473" customWidth="1"/>
    <col min="3843" max="3845" width="21.42578125" style="2473" customWidth="1"/>
    <col min="3846" max="3846" width="19.5703125" style="2473" customWidth="1"/>
    <col min="3847" max="3847" width="2.42578125" style="2473" customWidth="1"/>
    <col min="3848" max="3849" width="5.140625" style="2473" customWidth="1"/>
    <col min="3850" max="4096" width="11.42578125" style="2473"/>
    <col min="4097" max="4097" width="20.28515625" style="2473" customWidth="1"/>
    <col min="4098" max="4098" width="83.140625" style="2473" customWidth="1"/>
    <col min="4099" max="4101" width="21.42578125" style="2473" customWidth="1"/>
    <col min="4102" max="4102" width="19.5703125" style="2473" customWidth="1"/>
    <col min="4103" max="4103" width="2.42578125" style="2473" customWidth="1"/>
    <col min="4104" max="4105" width="5.140625" style="2473" customWidth="1"/>
    <col min="4106" max="4352" width="11.42578125" style="2473"/>
    <col min="4353" max="4353" width="20.28515625" style="2473" customWidth="1"/>
    <col min="4354" max="4354" width="83.140625" style="2473" customWidth="1"/>
    <col min="4355" max="4357" width="21.42578125" style="2473" customWidth="1"/>
    <col min="4358" max="4358" width="19.5703125" style="2473" customWidth="1"/>
    <col min="4359" max="4359" width="2.42578125" style="2473" customWidth="1"/>
    <col min="4360" max="4361" width="5.140625" style="2473" customWidth="1"/>
    <col min="4362" max="4608" width="11.42578125" style="2473"/>
    <col min="4609" max="4609" width="20.28515625" style="2473" customWidth="1"/>
    <col min="4610" max="4610" width="83.140625" style="2473" customWidth="1"/>
    <col min="4611" max="4613" width="21.42578125" style="2473" customWidth="1"/>
    <col min="4614" max="4614" width="19.5703125" style="2473" customWidth="1"/>
    <col min="4615" max="4615" width="2.42578125" style="2473" customWidth="1"/>
    <col min="4616" max="4617" width="5.140625" style="2473" customWidth="1"/>
    <col min="4618" max="4864" width="11.42578125" style="2473"/>
    <col min="4865" max="4865" width="20.28515625" style="2473" customWidth="1"/>
    <col min="4866" max="4866" width="83.140625" style="2473" customWidth="1"/>
    <col min="4867" max="4869" width="21.42578125" style="2473" customWidth="1"/>
    <col min="4870" max="4870" width="19.5703125" style="2473" customWidth="1"/>
    <col min="4871" max="4871" width="2.42578125" style="2473" customWidth="1"/>
    <col min="4872" max="4873" width="5.140625" style="2473" customWidth="1"/>
    <col min="4874" max="5120" width="11.42578125" style="2473"/>
    <col min="5121" max="5121" width="20.28515625" style="2473" customWidth="1"/>
    <col min="5122" max="5122" width="83.140625" style="2473" customWidth="1"/>
    <col min="5123" max="5125" width="21.42578125" style="2473" customWidth="1"/>
    <col min="5126" max="5126" width="19.5703125" style="2473" customWidth="1"/>
    <col min="5127" max="5127" width="2.42578125" style="2473" customWidth="1"/>
    <col min="5128" max="5129" width="5.140625" style="2473" customWidth="1"/>
    <col min="5130" max="5376" width="11.42578125" style="2473"/>
    <col min="5377" max="5377" width="20.28515625" style="2473" customWidth="1"/>
    <col min="5378" max="5378" width="83.140625" style="2473" customWidth="1"/>
    <col min="5379" max="5381" width="21.42578125" style="2473" customWidth="1"/>
    <col min="5382" max="5382" width="19.5703125" style="2473" customWidth="1"/>
    <col min="5383" max="5383" width="2.42578125" style="2473" customWidth="1"/>
    <col min="5384" max="5385" width="5.140625" style="2473" customWidth="1"/>
    <col min="5386" max="5632" width="11.42578125" style="2473"/>
    <col min="5633" max="5633" width="20.28515625" style="2473" customWidth="1"/>
    <col min="5634" max="5634" width="83.140625" style="2473" customWidth="1"/>
    <col min="5635" max="5637" width="21.42578125" style="2473" customWidth="1"/>
    <col min="5638" max="5638" width="19.5703125" style="2473" customWidth="1"/>
    <col min="5639" max="5639" width="2.42578125" style="2473" customWidth="1"/>
    <col min="5640" max="5641" width="5.140625" style="2473" customWidth="1"/>
    <col min="5642" max="5888" width="11.42578125" style="2473"/>
    <col min="5889" max="5889" width="20.28515625" style="2473" customWidth="1"/>
    <col min="5890" max="5890" width="83.140625" style="2473" customWidth="1"/>
    <col min="5891" max="5893" width="21.42578125" style="2473" customWidth="1"/>
    <col min="5894" max="5894" width="19.5703125" style="2473" customWidth="1"/>
    <col min="5895" max="5895" width="2.42578125" style="2473" customWidth="1"/>
    <col min="5896" max="5897" width="5.140625" style="2473" customWidth="1"/>
    <col min="5898" max="6144" width="11.42578125" style="2473"/>
    <col min="6145" max="6145" width="20.28515625" style="2473" customWidth="1"/>
    <col min="6146" max="6146" width="83.140625" style="2473" customWidth="1"/>
    <col min="6147" max="6149" width="21.42578125" style="2473" customWidth="1"/>
    <col min="6150" max="6150" width="19.5703125" style="2473" customWidth="1"/>
    <col min="6151" max="6151" width="2.42578125" style="2473" customWidth="1"/>
    <col min="6152" max="6153" width="5.140625" style="2473" customWidth="1"/>
    <col min="6154" max="6400" width="11.42578125" style="2473"/>
    <col min="6401" max="6401" width="20.28515625" style="2473" customWidth="1"/>
    <col min="6402" max="6402" width="83.140625" style="2473" customWidth="1"/>
    <col min="6403" max="6405" width="21.42578125" style="2473" customWidth="1"/>
    <col min="6406" max="6406" width="19.5703125" style="2473" customWidth="1"/>
    <col min="6407" max="6407" width="2.42578125" style="2473" customWidth="1"/>
    <col min="6408" max="6409" width="5.140625" style="2473" customWidth="1"/>
    <col min="6410" max="6656" width="11.42578125" style="2473"/>
    <col min="6657" max="6657" width="20.28515625" style="2473" customWidth="1"/>
    <col min="6658" max="6658" width="83.140625" style="2473" customWidth="1"/>
    <col min="6659" max="6661" width="21.42578125" style="2473" customWidth="1"/>
    <col min="6662" max="6662" width="19.5703125" style="2473" customWidth="1"/>
    <col min="6663" max="6663" width="2.42578125" style="2473" customWidth="1"/>
    <col min="6664" max="6665" width="5.140625" style="2473" customWidth="1"/>
    <col min="6666" max="6912" width="11.42578125" style="2473"/>
    <col min="6913" max="6913" width="20.28515625" style="2473" customWidth="1"/>
    <col min="6914" max="6914" width="83.140625" style="2473" customWidth="1"/>
    <col min="6915" max="6917" width="21.42578125" style="2473" customWidth="1"/>
    <col min="6918" max="6918" width="19.5703125" style="2473" customWidth="1"/>
    <col min="6919" max="6919" width="2.42578125" style="2473" customWidth="1"/>
    <col min="6920" max="6921" width="5.140625" style="2473" customWidth="1"/>
    <col min="6922" max="7168" width="11.42578125" style="2473"/>
    <col min="7169" max="7169" width="20.28515625" style="2473" customWidth="1"/>
    <col min="7170" max="7170" width="83.140625" style="2473" customWidth="1"/>
    <col min="7171" max="7173" width="21.42578125" style="2473" customWidth="1"/>
    <col min="7174" max="7174" width="19.5703125" style="2473" customWidth="1"/>
    <col min="7175" max="7175" width="2.42578125" style="2473" customWidth="1"/>
    <col min="7176" max="7177" width="5.140625" style="2473" customWidth="1"/>
    <col min="7178" max="7424" width="11.42578125" style="2473"/>
    <col min="7425" max="7425" width="20.28515625" style="2473" customWidth="1"/>
    <col min="7426" max="7426" width="83.140625" style="2473" customWidth="1"/>
    <col min="7427" max="7429" width="21.42578125" style="2473" customWidth="1"/>
    <col min="7430" max="7430" width="19.5703125" style="2473" customWidth="1"/>
    <col min="7431" max="7431" width="2.42578125" style="2473" customWidth="1"/>
    <col min="7432" max="7433" width="5.140625" style="2473" customWidth="1"/>
    <col min="7434" max="7680" width="11.42578125" style="2473"/>
    <col min="7681" max="7681" width="20.28515625" style="2473" customWidth="1"/>
    <col min="7682" max="7682" width="83.140625" style="2473" customWidth="1"/>
    <col min="7683" max="7685" width="21.42578125" style="2473" customWidth="1"/>
    <col min="7686" max="7686" width="19.5703125" style="2473" customWidth="1"/>
    <col min="7687" max="7687" width="2.42578125" style="2473" customWidth="1"/>
    <col min="7688" max="7689" width="5.140625" style="2473" customWidth="1"/>
    <col min="7690" max="7936" width="11.42578125" style="2473"/>
    <col min="7937" max="7937" width="20.28515625" style="2473" customWidth="1"/>
    <col min="7938" max="7938" width="83.140625" style="2473" customWidth="1"/>
    <col min="7939" max="7941" width="21.42578125" style="2473" customWidth="1"/>
    <col min="7942" max="7942" width="19.5703125" style="2473" customWidth="1"/>
    <col min="7943" max="7943" width="2.42578125" style="2473" customWidth="1"/>
    <col min="7944" max="7945" width="5.140625" style="2473" customWidth="1"/>
    <col min="7946" max="8192" width="11.42578125" style="2473"/>
    <col min="8193" max="8193" width="20.28515625" style="2473" customWidth="1"/>
    <col min="8194" max="8194" width="83.140625" style="2473" customWidth="1"/>
    <col min="8195" max="8197" width="21.42578125" style="2473" customWidth="1"/>
    <col min="8198" max="8198" width="19.5703125" style="2473" customWidth="1"/>
    <col min="8199" max="8199" width="2.42578125" style="2473" customWidth="1"/>
    <col min="8200" max="8201" width="5.140625" style="2473" customWidth="1"/>
    <col min="8202" max="8448" width="11.42578125" style="2473"/>
    <col min="8449" max="8449" width="20.28515625" style="2473" customWidth="1"/>
    <col min="8450" max="8450" width="83.140625" style="2473" customWidth="1"/>
    <col min="8451" max="8453" width="21.42578125" style="2473" customWidth="1"/>
    <col min="8454" max="8454" width="19.5703125" style="2473" customWidth="1"/>
    <col min="8455" max="8455" width="2.42578125" style="2473" customWidth="1"/>
    <col min="8456" max="8457" width="5.140625" style="2473" customWidth="1"/>
    <col min="8458" max="8704" width="11.42578125" style="2473"/>
    <col min="8705" max="8705" width="20.28515625" style="2473" customWidth="1"/>
    <col min="8706" max="8706" width="83.140625" style="2473" customWidth="1"/>
    <col min="8707" max="8709" width="21.42578125" style="2473" customWidth="1"/>
    <col min="8710" max="8710" width="19.5703125" style="2473" customWidth="1"/>
    <col min="8711" max="8711" width="2.42578125" style="2473" customWidth="1"/>
    <col min="8712" max="8713" width="5.140625" style="2473" customWidth="1"/>
    <col min="8714" max="8960" width="11.42578125" style="2473"/>
    <col min="8961" max="8961" width="20.28515625" style="2473" customWidth="1"/>
    <col min="8962" max="8962" width="83.140625" style="2473" customWidth="1"/>
    <col min="8963" max="8965" width="21.42578125" style="2473" customWidth="1"/>
    <col min="8966" max="8966" width="19.5703125" style="2473" customWidth="1"/>
    <col min="8967" max="8967" width="2.42578125" style="2473" customWidth="1"/>
    <col min="8968" max="8969" width="5.140625" style="2473" customWidth="1"/>
    <col min="8970" max="9216" width="11.42578125" style="2473"/>
    <col min="9217" max="9217" width="20.28515625" style="2473" customWidth="1"/>
    <col min="9218" max="9218" width="83.140625" style="2473" customWidth="1"/>
    <col min="9219" max="9221" width="21.42578125" style="2473" customWidth="1"/>
    <col min="9222" max="9222" width="19.5703125" style="2473" customWidth="1"/>
    <col min="9223" max="9223" width="2.42578125" style="2473" customWidth="1"/>
    <col min="9224" max="9225" width="5.140625" style="2473" customWidth="1"/>
    <col min="9226" max="9472" width="11.42578125" style="2473"/>
    <col min="9473" max="9473" width="20.28515625" style="2473" customWidth="1"/>
    <col min="9474" max="9474" width="83.140625" style="2473" customWidth="1"/>
    <col min="9475" max="9477" width="21.42578125" style="2473" customWidth="1"/>
    <col min="9478" max="9478" width="19.5703125" style="2473" customWidth="1"/>
    <col min="9479" max="9479" width="2.42578125" style="2473" customWidth="1"/>
    <col min="9480" max="9481" width="5.140625" style="2473" customWidth="1"/>
    <col min="9482" max="9728" width="11.42578125" style="2473"/>
    <col min="9729" max="9729" width="20.28515625" style="2473" customWidth="1"/>
    <col min="9730" max="9730" width="83.140625" style="2473" customWidth="1"/>
    <col min="9731" max="9733" width="21.42578125" style="2473" customWidth="1"/>
    <col min="9734" max="9734" width="19.5703125" style="2473" customWidth="1"/>
    <col min="9735" max="9735" width="2.42578125" style="2473" customWidth="1"/>
    <col min="9736" max="9737" width="5.140625" style="2473" customWidth="1"/>
    <col min="9738" max="9984" width="11.42578125" style="2473"/>
    <col min="9985" max="9985" width="20.28515625" style="2473" customWidth="1"/>
    <col min="9986" max="9986" width="83.140625" style="2473" customWidth="1"/>
    <col min="9987" max="9989" width="21.42578125" style="2473" customWidth="1"/>
    <col min="9990" max="9990" width="19.5703125" style="2473" customWidth="1"/>
    <col min="9991" max="9991" width="2.42578125" style="2473" customWidth="1"/>
    <col min="9992" max="9993" width="5.140625" style="2473" customWidth="1"/>
    <col min="9994" max="10240" width="11.42578125" style="2473"/>
    <col min="10241" max="10241" width="20.28515625" style="2473" customWidth="1"/>
    <col min="10242" max="10242" width="83.140625" style="2473" customWidth="1"/>
    <col min="10243" max="10245" width="21.42578125" style="2473" customWidth="1"/>
    <col min="10246" max="10246" width="19.5703125" style="2473" customWidth="1"/>
    <col min="10247" max="10247" width="2.42578125" style="2473" customWidth="1"/>
    <col min="10248" max="10249" width="5.140625" style="2473" customWidth="1"/>
    <col min="10250" max="10496" width="11.42578125" style="2473"/>
    <col min="10497" max="10497" width="20.28515625" style="2473" customWidth="1"/>
    <col min="10498" max="10498" width="83.140625" style="2473" customWidth="1"/>
    <col min="10499" max="10501" width="21.42578125" style="2473" customWidth="1"/>
    <col min="10502" max="10502" width="19.5703125" style="2473" customWidth="1"/>
    <col min="10503" max="10503" width="2.42578125" style="2473" customWidth="1"/>
    <col min="10504" max="10505" width="5.140625" style="2473" customWidth="1"/>
    <col min="10506" max="10752" width="11.42578125" style="2473"/>
    <col min="10753" max="10753" width="20.28515625" style="2473" customWidth="1"/>
    <col min="10754" max="10754" width="83.140625" style="2473" customWidth="1"/>
    <col min="10755" max="10757" width="21.42578125" style="2473" customWidth="1"/>
    <col min="10758" max="10758" width="19.5703125" style="2473" customWidth="1"/>
    <col min="10759" max="10759" width="2.42578125" style="2473" customWidth="1"/>
    <col min="10760" max="10761" width="5.140625" style="2473" customWidth="1"/>
    <col min="10762" max="11008" width="11.42578125" style="2473"/>
    <col min="11009" max="11009" width="20.28515625" style="2473" customWidth="1"/>
    <col min="11010" max="11010" width="83.140625" style="2473" customWidth="1"/>
    <col min="11011" max="11013" width="21.42578125" style="2473" customWidth="1"/>
    <col min="11014" max="11014" width="19.5703125" style="2473" customWidth="1"/>
    <col min="11015" max="11015" width="2.42578125" style="2473" customWidth="1"/>
    <col min="11016" max="11017" width="5.140625" style="2473" customWidth="1"/>
    <col min="11018" max="11264" width="11.42578125" style="2473"/>
    <col min="11265" max="11265" width="20.28515625" style="2473" customWidth="1"/>
    <col min="11266" max="11266" width="83.140625" style="2473" customWidth="1"/>
    <col min="11267" max="11269" width="21.42578125" style="2473" customWidth="1"/>
    <col min="11270" max="11270" width="19.5703125" style="2473" customWidth="1"/>
    <col min="11271" max="11271" width="2.42578125" style="2473" customWidth="1"/>
    <col min="11272" max="11273" width="5.140625" style="2473" customWidth="1"/>
    <col min="11274" max="11520" width="11.42578125" style="2473"/>
    <col min="11521" max="11521" width="20.28515625" style="2473" customWidth="1"/>
    <col min="11522" max="11522" width="83.140625" style="2473" customWidth="1"/>
    <col min="11523" max="11525" width="21.42578125" style="2473" customWidth="1"/>
    <col min="11526" max="11526" width="19.5703125" style="2473" customWidth="1"/>
    <col min="11527" max="11527" width="2.42578125" style="2473" customWidth="1"/>
    <col min="11528" max="11529" width="5.140625" style="2473" customWidth="1"/>
    <col min="11530" max="11776" width="11.42578125" style="2473"/>
    <col min="11777" max="11777" width="20.28515625" style="2473" customWidth="1"/>
    <col min="11778" max="11778" width="83.140625" style="2473" customWidth="1"/>
    <col min="11779" max="11781" width="21.42578125" style="2473" customWidth="1"/>
    <col min="11782" max="11782" width="19.5703125" style="2473" customWidth="1"/>
    <col min="11783" max="11783" width="2.42578125" style="2473" customWidth="1"/>
    <col min="11784" max="11785" width="5.140625" style="2473" customWidth="1"/>
    <col min="11786" max="12032" width="11.42578125" style="2473"/>
    <col min="12033" max="12033" width="20.28515625" style="2473" customWidth="1"/>
    <col min="12034" max="12034" width="83.140625" style="2473" customWidth="1"/>
    <col min="12035" max="12037" width="21.42578125" style="2473" customWidth="1"/>
    <col min="12038" max="12038" width="19.5703125" style="2473" customWidth="1"/>
    <col min="12039" max="12039" width="2.42578125" style="2473" customWidth="1"/>
    <col min="12040" max="12041" width="5.140625" style="2473" customWidth="1"/>
    <col min="12042" max="12288" width="11.42578125" style="2473"/>
    <col min="12289" max="12289" width="20.28515625" style="2473" customWidth="1"/>
    <col min="12290" max="12290" width="83.140625" style="2473" customWidth="1"/>
    <col min="12291" max="12293" width="21.42578125" style="2473" customWidth="1"/>
    <col min="12294" max="12294" width="19.5703125" style="2473" customWidth="1"/>
    <col min="12295" max="12295" width="2.42578125" style="2473" customWidth="1"/>
    <col min="12296" max="12297" width="5.140625" style="2473" customWidth="1"/>
    <col min="12298" max="12544" width="11.42578125" style="2473"/>
    <col min="12545" max="12545" width="20.28515625" style="2473" customWidth="1"/>
    <col min="12546" max="12546" width="83.140625" style="2473" customWidth="1"/>
    <col min="12547" max="12549" width="21.42578125" style="2473" customWidth="1"/>
    <col min="12550" max="12550" width="19.5703125" style="2473" customWidth="1"/>
    <col min="12551" max="12551" width="2.42578125" style="2473" customWidth="1"/>
    <col min="12552" max="12553" width="5.140625" style="2473" customWidth="1"/>
    <col min="12554" max="12800" width="11.42578125" style="2473"/>
    <col min="12801" max="12801" width="20.28515625" style="2473" customWidth="1"/>
    <col min="12802" max="12802" width="83.140625" style="2473" customWidth="1"/>
    <col min="12803" max="12805" width="21.42578125" style="2473" customWidth="1"/>
    <col min="12806" max="12806" width="19.5703125" style="2473" customWidth="1"/>
    <col min="12807" max="12807" width="2.42578125" style="2473" customWidth="1"/>
    <col min="12808" max="12809" width="5.140625" style="2473" customWidth="1"/>
    <col min="12810" max="13056" width="11.42578125" style="2473"/>
    <col min="13057" max="13057" width="20.28515625" style="2473" customWidth="1"/>
    <col min="13058" max="13058" width="83.140625" style="2473" customWidth="1"/>
    <col min="13059" max="13061" width="21.42578125" style="2473" customWidth="1"/>
    <col min="13062" max="13062" width="19.5703125" style="2473" customWidth="1"/>
    <col min="13063" max="13063" width="2.42578125" style="2473" customWidth="1"/>
    <col min="13064" max="13065" width="5.140625" style="2473" customWidth="1"/>
    <col min="13066" max="13312" width="11.42578125" style="2473"/>
    <col min="13313" max="13313" width="20.28515625" style="2473" customWidth="1"/>
    <col min="13314" max="13314" width="83.140625" style="2473" customWidth="1"/>
    <col min="13315" max="13317" width="21.42578125" style="2473" customWidth="1"/>
    <col min="13318" max="13318" width="19.5703125" style="2473" customWidth="1"/>
    <col min="13319" max="13319" width="2.42578125" style="2473" customWidth="1"/>
    <col min="13320" max="13321" width="5.140625" style="2473" customWidth="1"/>
    <col min="13322" max="13568" width="11.42578125" style="2473"/>
    <col min="13569" max="13569" width="20.28515625" style="2473" customWidth="1"/>
    <col min="13570" max="13570" width="83.140625" style="2473" customWidth="1"/>
    <col min="13571" max="13573" width="21.42578125" style="2473" customWidth="1"/>
    <col min="13574" max="13574" width="19.5703125" style="2473" customWidth="1"/>
    <col min="13575" max="13575" width="2.42578125" style="2473" customWidth="1"/>
    <col min="13576" max="13577" width="5.140625" style="2473" customWidth="1"/>
    <col min="13578" max="13824" width="11.42578125" style="2473"/>
    <col min="13825" max="13825" width="20.28515625" style="2473" customWidth="1"/>
    <col min="13826" max="13826" width="83.140625" style="2473" customWidth="1"/>
    <col min="13827" max="13829" width="21.42578125" style="2473" customWidth="1"/>
    <col min="13830" max="13830" width="19.5703125" style="2473" customWidth="1"/>
    <col min="13831" max="13831" width="2.42578125" style="2473" customWidth="1"/>
    <col min="13832" max="13833" width="5.140625" style="2473" customWidth="1"/>
    <col min="13834" max="14080" width="11.42578125" style="2473"/>
    <col min="14081" max="14081" width="20.28515625" style="2473" customWidth="1"/>
    <col min="14082" max="14082" width="83.140625" style="2473" customWidth="1"/>
    <col min="14083" max="14085" width="21.42578125" style="2473" customWidth="1"/>
    <col min="14086" max="14086" width="19.5703125" style="2473" customWidth="1"/>
    <col min="14087" max="14087" width="2.42578125" style="2473" customWidth="1"/>
    <col min="14088" max="14089" width="5.140625" style="2473" customWidth="1"/>
    <col min="14090" max="14336" width="11.42578125" style="2473"/>
    <col min="14337" max="14337" width="20.28515625" style="2473" customWidth="1"/>
    <col min="14338" max="14338" width="83.140625" style="2473" customWidth="1"/>
    <col min="14339" max="14341" width="21.42578125" style="2473" customWidth="1"/>
    <col min="14342" max="14342" width="19.5703125" style="2473" customWidth="1"/>
    <col min="14343" max="14343" width="2.42578125" style="2473" customWidth="1"/>
    <col min="14344" max="14345" width="5.140625" style="2473" customWidth="1"/>
    <col min="14346" max="14592" width="11.42578125" style="2473"/>
    <col min="14593" max="14593" width="20.28515625" style="2473" customWidth="1"/>
    <col min="14594" max="14594" width="83.140625" style="2473" customWidth="1"/>
    <col min="14595" max="14597" width="21.42578125" style="2473" customWidth="1"/>
    <col min="14598" max="14598" width="19.5703125" style="2473" customWidth="1"/>
    <col min="14599" max="14599" width="2.42578125" style="2473" customWidth="1"/>
    <col min="14600" max="14601" width="5.140625" style="2473" customWidth="1"/>
    <col min="14602" max="14848" width="11.42578125" style="2473"/>
    <col min="14849" max="14849" width="20.28515625" style="2473" customWidth="1"/>
    <col min="14850" max="14850" width="83.140625" style="2473" customWidth="1"/>
    <col min="14851" max="14853" width="21.42578125" style="2473" customWidth="1"/>
    <col min="14854" max="14854" width="19.5703125" style="2473" customWidth="1"/>
    <col min="14855" max="14855" width="2.42578125" style="2473" customWidth="1"/>
    <col min="14856" max="14857" width="5.140625" style="2473" customWidth="1"/>
    <col min="14858" max="15104" width="11.42578125" style="2473"/>
    <col min="15105" max="15105" width="20.28515625" style="2473" customWidth="1"/>
    <col min="15106" max="15106" width="83.140625" style="2473" customWidth="1"/>
    <col min="15107" max="15109" width="21.42578125" style="2473" customWidth="1"/>
    <col min="15110" max="15110" width="19.5703125" style="2473" customWidth="1"/>
    <col min="15111" max="15111" width="2.42578125" style="2473" customWidth="1"/>
    <col min="15112" max="15113" width="5.140625" style="2473" customWidth="1"/>
    <col min="15114" max="15360" width="11.42578125" style="2473"/>
    <col min="15361" max="15361" width="20.28515625" style="2473" customWidth="1"/>
    <col min="15362" max="15362" width="83.140625" style="2473" customWidth="1"/>
    <col min="15363" max="15365" width="21.42578125" style="2473" customWidth="1"/>
    <col min="15366" max="15366" width="19.5703125" style="2473" customWidth="1"/>
    <col min="15367" max="15367" width="2.42578125" style="2473" customWidth="1"/>
    <col min="15368" max="15369" width="5.140625" style="2473" customWidth="1"/>
    <col min="15370" max="15616" width="11.42578125" style="2473"/>
    <col min="15617" max="15617" width="20.28515625" style="2473" customWidth="1"/>
    <col min="15618" max="15618" width="83.140625" style="2473" customWidth="1"/>
    <col min="15619" max="15621" width="21.42578125" style="2473" customWidth="1"/>
    <col min="15622" max="15622" width="19.5703125" style="2473" customWidth="1"/>
    <col min="15623" max="15623" width="2.42578125" style="2473" customWidth="1"/>
    <col min="15624" max="15625" width="5.140625" style="2473" customWidth="1"/>
    <col min="15626" max="15872" width="11.42578125" style="2473"/>
    <col min="15873" max="15873" width="20.28515625" style="2473" customWidth="1"/>
    <col min="15874" max="15874" width="83.140625" style="2473" customWidth="1"/>
    <col min="15875" max="15877" width="21.42578125" style="2473" customWidth="1"/>
    <col min="15878" max="15878" width="19.5703125" style="2473" customWidth="1"/>
    <col min="15879" max="15879" width="2.42578125" style="2473" customWidth="1"/>
    <col min="15880" max="15881" width="5.140625" style="2473" customWidth="1"/>
    <col min="15882" max="16128" width="11.42578125" style="2473"/>
    <col min="16129" max="16129" width="20.28515625" style="2473" customWidth="1"/>
    <col min="16130" max="16130" width="83.140625" style="2473" customWidth="1"/>
    <col min="16131" max="16133" width="21.42578125" style="2473" customWidth="1"/>
    <col min="16134" max="16134" width="19.5703125" style="2473" customWidth="1"/>
    <col min="16135" max="16135" width="2.42578125" style="2473" customWidth="1"/>
    <col min="16136" max="16137" width="5.140625" style="2473" customWidth="1"/>
    <col min="16138" max="16384" width="11.42578125" style="2473"/>
  </cols>
  <sheetData>
    <row r="1" spans="1:7" ht="12.75" x14ac:dyDescent="0.2">
      <c r="A1" s="2231" t="s">
        <v>0</v>
      </c>
      <c r="B1" s="2232"/>
      <c r="C1" s="2475" t="s">
        <v>1</v>
      </c>
      <c r="D1" s="2476"/>
      <c r="E1" s="2477"/>
      <c r="F1" s="2233"/>
    </row>
    <row r="2" spans="1:7" ht="12.75" x14ac:dyDescent="0.2">
      <c r="A2" s="2231" t="str">
        <f>CONCATENATE("COMUNA: ",[3]NOMBRE!B2," - ","( ",[3]NOMBRE!C2,[3]NOMBRE!D2,[3]NOMBRE!E2,[3]NOMBRE!F2,[3]NOMBRE!G2," )")</f>
        <v>COMUNA: LINARES  - ( 07401 )</v>
      </c>
      <c r="B2" s="2232"/>
      <c r="C2" s="2478"/>
      <c r="D2" s="2479"/>
      <c r="E2" s="2480"/>
      <c r="F2" s="2234"/>
      <c r="G2" s="2235"/>
    </row>
    <row r="3" spans="1:7" ht="12.75" x14ac:dyDescent="0.2">
      <c r="A3" s="2231" t="str">
        <f>CONCATENATE("ESTABLECIMIENTO: ",[3]NOMBRE!B3," - ","( ",[3]NOMBRE!C3,[3]NOMBRE!D3,[3]NOMBRE!E3,[3]NOMBRE!F3,[3]NOMBRE!G3," )")</f>
        <v>ESTABLECIMIENTO: HOSPITAL LINARES  - ( 16108 )</v>
      </c>
      <c r="B3" s="2232"/>
      <c r="C3" s="2475" t="s">
        <v>4</v>
      </c>
      <c r="D3" s="2476"/>
      <c r="E3" s="2477"/>
      <c r="F3" s="2234"/>
      <c r="G3" s="2236"/>
    </row>
    <row r="4" spans="1:7" ht="12.75" x14ac:dyDescent="0.2">
      <c r="A4" s="2231" t="str">
        <f>CONCATENATE("MES: ",[3]NOMBRE!B6," - ","( ",[3]NOMBRE!C6,[3]NOMBRE!D6," )")</f>
        <v>MES: MAYO - ( 05 )</v>
      </c>
      <c r="B4" s="2232"/>
      <c r="C4" s="2478" t="str">
        <f>CONCATENATE([3]NOMBRE!B6," ","( ",[3]NOMBRE!C6,[3]NOMBRE!D6," )")</f>
        <v>MAYO ( 05 )</v>
      </c>
      <c r="D4" s="2479"/>
      <c r="E4" s="2480"/>
      <c r="F4" s="2234"/>
      <c r="G4" s="2236"/>
    </row>
    <row r="5" spans="1:7" ht="12.75" x14ac:dyDescent="0.2">
      <c r="A5" s="2231" t="str">
        <f>CONCATENATE("AÑO: ",[3]NOMBRE!B7)</f>
        <v>AÑO: 2013</v>
      </c>
      <c r="B5" s="2232"/>
      <c r="C5" s="2475" t="s">
        <v>8</v>
      </c>
      <c r="D5" s="2476"/>
      <c r="E5" s="2477"/>
      <c r="F5" s="2234"/>
      <c r="G5" s="2236"/>
    </row>
    <row r="6" spans="1:7" ht="12.75" x14ac:dyDescent="0.2">
      <c r="A6" s="2237"/>
      <c r="B6" s="2237"/>
      <c r="C6" s="2478">
        <f>[3]NOMBRE!B7</f>
        <v>2013</v>
      </c>
      <c r="D6" s="2479"/>
      <c r="E6" s="2480"/>
      <c r="F6" s="2234"/>
      <c r="G6" s="2236"/>
    </row>
    <row r="7" spans="1:7" ht="15" x14ac:dyDescent="0.2">
      <c r="A7" s="2487" t="s">
        <v>9</v>
      </c>
      <c r="B7" s="2488"/>
      <c r="C7" s="2492" t="s">
        <v>10</v>
      </c>
      <c r="D7" s="2493"/>
      <c r="E7" s="2494"/>
      <c r="F7" s="2234"/>
      <c r="G7" s="2236"/>
    </row>
    <row r="8" spans="1:7" ht="15" x14ac:dyDescent="0.2">
      <c r="A8" s="2237"/>
      <c r="B8" s="2472" t="s">
        <v>11</v>
      </c>
      <c r="C8" s="2478" t="str">
        <f>CONCATENATE([3]NOMBRE!B3," ","( ",[3]NOMBRE!C3,[3]NOMBRE!D3,[3]NOMBRE!E3,[3]NOMBRE!F3,[3]NOMBRE!G3," )")</f>
        <v>HOSPITAL LINARES  ( 16108 )</v>
      </c>
      <c r="D8" s="2479"/>
      <c r="E8" s="2480"/>
      <c r="F8" s="2234"/>
      <c r="G8" s="2236"/>
    </row>
    <row r="9" spans="1:7" ht="12.75" x14ac:dyDescent="0.2">
      <c r="A9" s="2237"/>
      <c r="B9" s="2237"/>
      <c r="C9" s="2237"/>
      <c r="D9" s="2237"/>
      <c r="E9" s="2237"/>
      <c r="F9" s="2234"/>
      <c r="G9" s="2236"/>
    </row>
    <row r="10" spans="1:7" ht="12.75" x14ac:dyDescent="0.2">
      <c r="A10" s="2237"/>
      <c r="B10" s="2237"/>
      <c r="C10" s="2237"/>
      <c r="D10" s="2237"/>
      <c r="E10" s="2237"/>
      <c r="F10" s="2234"/>
      <c r="G10" s="2238"/>
    </row>
    <row r="11" spans="1:7" ht="12.75" x14ac:dyDescent="0.2">
      <c r="A11" s="2481" t="s">
        <v>13</v>
      </c>
      <c r="B11" s="2482"/>
      <c r="C11" s="2482"/>
      <c r="D11" s="2482"/>
      <c r="E11" s="2483"/>
      <c r="F11" s="2234"/>
    </row>
    <row r="12" spans="1:7" ht="43.5" customHeight="1" x14ac:dyDescent="0.2">
      <c r="A12" s="2008" t="s">
        <v>14</v>
      </c>
      <c r="B12" s="2008" t="s">
        <v>15</v>
      </c>
      <c r="C12" s="2467" t="s">
        <v>16</v>
      </c>
      <c r="D12" s="2054" t="s">
        <v>17</v>
      </c>
      <c r="E12" s="2469" t="s">
        <v>18</v>
      </c>
      <c r="F12" s="2237"/>
    </row>
    <row r="13" spans="1:7" ht="12.75" customHeight="1" x14ac:dyDescent="0.2">
      <c r="A13" s="2484" t="s">
        <v>19</v>
      </c>
      <c r="B13" s="2485"/>
      <c r="C13" s="2485"/>
      <c r="D13" s="2485"/>
      <c r="E13" s="2486"/>
      <c r="F13" s="2237"/>
    </row>
    <row r="14" spans="1:7" ht="15" customHeight="1" x14ac:dyDescent="0.2">
      <c r="A14" s="2398" t="s">
        <v>20</v>
      </c>
      <c r="B14" s="2407" t="s">
        <v>21</v>
      </c>
      <c r="C14" s="2348">
        <f>[3]BS17A!$D13</f>
        <v>0</v>
      </c>
      <c r="D14" s="2239">
        <f>[3]BS17A!$U13</f>
        <v>4050</v>
      </c>
      <c r="E14" s="2240">
        <f>[3]BS17A!$V13</f>
        <v>0</v>
      </c>
      <c r="F14" s="2237"/>
    </row>
    <row r="15" spans="1:7" ht="15" customHeight="1" x14ac:dyDescent="0.2">
      <c r="A15" s="2399" t="s">
        <v>22</v>
      </c>
      <c r="B15" s="2395" t="s">
        <v>23</v>
      </c>
      <c r="C15" s="2348">
        <f>[3]BS17A!$D14</f>
        <v>0</v>
      </c>
      <c r="D15" s="2242">
        <f>[3]BS17A!$U14</f>
        <v>5090</v>
      </c>
      <c r="E15" s="2243">
        <f>[3]BS17A!$V14</f>
        <v>0</v>
      </c>
      <c r="F15" s="2237"/>
    </row>
    <row r="16" spans="1:7" ht="15" customHeight="1" x14ac:dyDescent="0.2">
      <c r="A16" s="2399" t="s">
        <v>24</v>
      </c>
      <c r="B16" s="2395" t="s">
        <v>25</v>
      </c>
      <c r="C16" s="2348">
        <f>[3]BS17A!$D15</f>
        <v>7425</v>
      </c>
      <c r="D16" s="2242">
        <f>[3]BS17A!$U15</f>
        <v>10920</v>
      </c>
      <c r="E16" s="2243">
        <f>[3]BS17A!$V15</f>
        <v>81081000</v>
      </c>
      <c r="F16" s="2237"/>
    </row>
    <row r="17" spans="1:6" ht="15" customHeight="1" x14ac:dyDescent="0.2">
      <c r="A17" s="2399" t="s">
        <v>26</v>
      </c>
      <c r="B17" s="2395" t="s">
        <v>27</v>
      </c>
      <c r="C17" s="2348">
        <f>[3]BS17A!$D16</f>
        <v>0</v>
      </c>
      <c r="D17" s="2242">
        <f>[3]BS17A!$U16</f>
        <v>6520</v>
      </c>
      <c r="E17" s="2243">
        <f>[3]BS17A!$V16</f>
        <v>0</v>
      </c>
      <c r="F17" s="2237"/>
    </row>
    <row r="18" spans="1:6" ht="15" customHeight="1" x14ac:dyDescent="0.2">
      <c r="A18" s="2399" t="s">
        <v>28</v>
      </c>
      <c r="B18" s="2395" t="s">
        <v>29</v>
      </c>
      <c r="C18" s="2348">
        <f>[3]BS17A!$D17</f>
        <v>0</v>
      </c>
      <c r="D18" s="2242">
        <f>[3]BS17A!$U17</f>
        <v>7160</v>
      </c>
      <c r="E18" s="2243">
        <f>[3]BS17A!$V17</f>
        <v>0</v>
      </c>
      <c r="F18" s="2237"/>
    </row>
    <row r="19" spans="1:6" ht="33" customHeight="1" x14ac:dyDescent="0.2">
      <c r="A19" s="2399" t="s">
        <v>30</v>
      </c>
      <c r="B19" s="2229" t="s">
        <v>31</v>
      </c>
      <c r="C19" s="2348">
        <f>[3]BS17A!$D20</f>
        <v>0</v>
      </c>
      <c r="D19" s="2242">
        <f>[3]BS17A!$U20</f>
        <v>5520</v>
      </c>
      <c r="E19" s="2243">
        <f>[3]BS17A!$V20</f>
        <v>0</v>
      </c>
      <c r="F19" s="2237"/>
    </row>
    <row r="20" spans="1:6" ht="42.75" customHeight="1" x14ac:dyDescent="0.2">
      <c r="A20" s="2399" t="s">
        <v>32</v>
      </c>
      <c r="B20" s="2229" t="s">
        <v>33</v>
      </c>
      <c r="C20" s="2348">
        <f>[3]BS17A!$D21</f>
        <v>0</v>
      </c>
      <c r="D20" s="2242">
        <f>[3]BS17A!$U21</f>
        <v>6620</v>
      </c>
      <c r="E20" s="2243">
        <f>[3]BS17A!$V21</f>
        <v>0</v>
      </c>
      <c r="F20" s="2237"/>
    </row>
    <row r="21" spans="1:6" ht="42.75" customHeight="1" x14ac:dyDescent="0.2">
      <c r="A21" s="2399" t="s">
        <v>34</v>
      </c>
      <c r="B21" s="2229" t="s">
        <v>35</v>
      </c>
      <c r="C21" s="2348">
        <f>[3]BS17A!$D22</f>
        <v>0</v>
      </c>
      <c r="D21" s="2242">
        <f>[3]BS17A!$U22</f>
        <v>8210</v>
      </c>
      <c r="E21" s="2243">
        <f>[3]BS17A!$V22</f>
        <v>0</v>
      </c>
      <c r="F21" s="2237"/>
    </row>
    <row r="22" spans="1:6" ht="32.25" customHeight="1" x14ac:dyDescent="0.2">
      <c r="A22" s="2399" t="s">
        <v>36</v>
      </c>
      <c r="B22" s="2229" t="s">
        <v>37</v>
      </c>
      <c r="C22" s="2348">
        <f>[3]BS17A!$D23</f>
        <v>1971</v>
      </c>
      <c r="D22" s="2242">
        <f>[3]BS17A!$U23</f>
        <v>5520</v>
      </c>
      <c r="E22" s="2243">
        <f>[3]BS17A!$V23</f>
        <v>10879920</v>
      </c>
      <c r="F22" s="2237"/>
    </row>
    <row r="23" spans="1:6" ht="40.5" customHeight="1" x14ac:dyDescent="0.2">
      <c r="A23" s="2399" t="s">
        <v>38</v>
      </c>
      <c r="B23" s="2229" t="s">
        <v>39</v>
      </c>
      <c r="C23" s="2348">
        <f>[3]BS17A!$D24</f>
        <v>869</v>
      </c>
      <c r="D23" s="2242">
        <f>[3]BS17A!$U24</f>
        <v>6620</v>
      </c>
      <c r="E23" s="2243">
        <f>[3]BS17A!$V24</f>
        <v>5752780</v>
      </c>
      <c r="F23" s="2237"/>
    </row>
    <row r="24" spans="1:6" ht="27" customHeight="1" x14ac:dyDescent="0.2">
      <c r="A24" s="2399" t="s">
        <v>40</v>
      </c>
      <c r="B24" s="2229" t="s">
        <v>41</v>
      </c>
      <c r="C24" s="2348">
        <f>[3]BS17A!$D25</f>
        <v>1849</v>
      </c>
      <c r="D24" s="2242">
        <f>[3]BS17A!$U25</f>
        <v>8210</v>
      </c>
      <c r="E24" s="2243">
        <f>[3]BS17A!$V25</f>
        <v>15180290</v>
      </c>
      <c r="F24" s="2237"/>
    </row>
    <row r="25" spans="1:6" ht="15" customHeight="1" x14ac:dyDescent="0.2">
      <c r="A25" s="2399" t="s">
        <v>42</v>
      </c>
      <c r="B25" s="2394" t="s">
        <v>43</v>
      </c>
      <c r="C25" s="2348">
        <f>+[3]BS17A!$D795</f>
        <v>247</v>
      </c>
      <c r="D25" s="2242">
        <f>+[3]BS17A!$U795</f>
        <v>6700</v>
      </c>
      <c r="E25" s="2243">
        <f>+[3]BS17A!$V795</f>
        <v>1654900</v>
      </c>
      <c r="F25" s="2237"/>
    </row>
    <row r="26" spans="1:6" ht="15" customHeight="1" x14ac:dyDescent="0.2">
      <c r="A26" s="2400" t="s">
        <v>44</v>
      </c>
      <c r="B26" s="2414" t="s">
        <v>45</v>
      </c>
      <c r="C26" s="2360">
        <f>+[3]BS17A!$D800</f>
        <v>0</v>
      </c>
      <c r="D26" s="2244">
        <f>+[3]BS17A!$U800</f>
        <v>27750</v>
      </c>
      <c r="E26" s="2245">
        <f>+[3]BS17A!$V800</f>
        <v>0</v>
      </c>
      <c r="F26" s="2237"/>
    </row>
    <row r="27" spans="1:6" ht="18" customHeight="1" x14ac:dyDescent="0.2">
      <c r="A27" s="2484" t="s">
        <v>46</v>
      </c>
      <c r="B27" s="2485"/>
      <c r="C27" s="2485"/>
      <c r="D27" s="2485"/>
      <c r="E27" s="2486"/>
      <c r="F27" s="2237"/>
    </row>
    <row r="28" spans="1:6" ht="15" customHeight="1" x14ac:dyDescent="0.2">
      <c r="A28" s="2398" t="s">
        <v>47</v>
      </c>
      <c r="B28" s="2407" t="s">
        <v>48</v>
      </c>
      <c r="C28" s="2351">
        <f>[3]BS17A!$D27</f>
        <v>1677</v>
      </c>
      <c r="D28" s="2239">
        <f>[3]BS17A!$U27</f>
        <v>1080</v>
      </c>
      <c r="E28" s="2240">
        <f>[3]BS17A!$V27</f>
        <v>1811160</v>
      </c>
      <c r="F28" s="2237"/>
    </row>
    <row r="29" spans="1:6" ht="15" customHeight="1" x14ac:dyDescent="0.2">
      <c r="A29" s="2399" t="s">
        <v>49</v>
      </c>
      <c r="B29" s="2413" t="s">
        <v>50</v>
      </c>
      <c r="C29" s="2348">
        <f>[3]BS17A!$D28</f>
        <v>0</v>
      </c>
      <c r="D29" s="2242">
        <f>[3]BS17A!$U28</f>
        <v>1840</v>
      </c>
      <c r="E29" s="2243">
        <f>[3]BS17A!$V28</f>
        <v>0</v>
      </c>
      <c r="F29" s="2237"/>
    </row>
    <row r="30" spans="1:6" ht="15" customHeight="1" x14ac:dyDescent="0.2">
      <c r="A30" s="2399" t="s">
        <v>51</v>
      </c>
      <c r="B30" s="2395" t="s">
        <v>52</v>
      </c>
      <c r="C30" s="2348">
        <f>[3]BS17A!$D29</f>
        <v>0</v>
      </c>
      <c r="D30" s="2242">
        <f>[3]BS17A!$U29</f>
        <v>590</v>
      </c>
      <c r="E30" s="2243">
        <f>[3]BS17A!$V29</f>
        <v>0</v>
      </c>
      <c r="F30" s="2237"/>
    </row>
    <row r="31" spans="1:6" ht="15" customHeight="1" x14ac:dyDescent="0.2">
      <c r="A31" s="2399" t="s">
        <v>53</v>
      </c>
      <c r="B31" s="2395" t="s">
        <v>54</v>
      </c>
      <c r="C31" s="2348">
        <f>[3]BS17A!$D30</f>
        <v>21</v>
      </c>
      <c r="D31" s="2242">
        <f>[3]BS17A!$U30</f>
        <v>1460</v>
      </c>
      <c r="E31" s="2243">
        <f>[3]BS17A!$V30</f>
        <v>30660</v>
      </c>
      <c r="F31" s="2237"/>
    </row>
    <row r="32" spans="1:6" ht="15" customHeight="1" x14ac:dyDescent="0.2">
      <c r="A32" s="2399" t="s">
        <v>55</v>
      </c>
      <c r="B32" s="2395" t="s">
        <v>56</v>
      </c>
      <c r="C32" s="2348">
        <f>[3]BS17A!$D31</f>
        <v>747</v>
      </c>
      <c r="D32" s="2242">
        <f>[3]BS17A!$U31</f>
        <v>1170</v>
      </c>
      <c r="E32" s="2243">
        <f>[3]BS17A!$V31</f>
        <v>873990</v>
      </c>
      <c r="F32" s="2237"/>
    </row>
    <row r="33" spans="1:6" ht="15" customHeight="1" x14ac:dyDescent="0.2">
      <c r="A33" s="2399" t="s">
        <v>57</v>
      </c>
      <c r="B33" s="2413" t="s">
        <v>58</v>
      </c>
      <c r="C33" s="2348">
        <f>[3]BS17A!$D32</f>
        <v>0</v>
      </c>
      <c r="D33" s="2242">
        <f>[3]BS17A!$U32</f>
        <v>1080</v>
      </c>
      <c r="E33" s="2243">
        <f>[3]BS17A!$V32</f>
        <v>0</v>
      </c>
      <c r="F33" s="2237"/>
    </row>
    <row r="34" spans="1:6" ht="15" customHeight="1" x14ac:dyDescent="0.2">
      <c r="A34" s="2399" t="s">
        <v>59</v>
      </c>
      <c r="B34" s="2395" t="s">
        <v>60</v>
      </c>
      <c r="C34" s="2348">
        <f>+[3]BS17A!$D796</f>
        <v>332</v>
      </c>
      <c r="D34" s="2242">
        <f>+[3]BS17A!$U796</f>
        <v>2620</v>
      </c>
      <c r="E34" s="2243">
        <f>+[3]BS17A!$V796</f>
        <v>869840</v>
      </c>
      <c r="F34" s="2237"/>
    </row>
    <row r="35" spans="1:6" ht="15" customHeight="1" x14ac:dyDescent="0.2">
      <c r="A35" s="2399" t="s">
        <v>61</v>
      </c>
      <c r="B35" s="2413" t="s">
        <v>62</v>
      </c>
      <c r="C35" s="2348">
        <f>+[3]BS17A!$D797</f>
        <v>510</v>
      </c>
      <c r="D35" s="2242">
        <f>+[3]BS17A!$U797</f>
        <v>2620</v>
      </c>
      <c r="E35" s="2243">
        <f>+[3]BS17A!$V797</f>
        <v>1336200</v>
      </c>
      <c r="F35" s="2237"/>
    </row>
    <row r="36" spans="1:6" ht="15" customHeight="1" x14ac:dyDescent="0.2">
      <c r="A36" s="2399" t="s">
        <v>63</v>
      </c>
      <c r="B36" s="2413" t="s">
        <v>64</v>
      </c>
      <c r="C36" s="2348">
        <f>+[3]BS17A!$D798</f>
        <v>2</v>
      </c>
      <c r="D36" s="2242">
        <f>+[3]BS17A!$U798</f>
        <v>10450</v>
      </c>
      <c r="E36" s="2243">
        <f>+[3]BS17A!$V798</f>
        <v>20900</v>
      </c>
      <c r="F36" s="2237"/>
    </row>
    <row r="37" spans="1:6" ht="15" customHeight="1" x14ac:dyDescent="0.2">
      <c r="A37" s="2400" t="s">
        <v>65</v>
      </c>
      <c r="B37" s="2443" t="s">
        <v>66</v>
      </c>
      <c r="C37" s="2360">
        <f>+[3]BS17A!$D799</f>
        <v>67</v>
      </c>
      <c r="D37" s="2244">
        <f>+[3]BS17A!$U799</f>
        <v>12230</v>
      </c>
      <c r="E37" s="2245">
        <f>+[3]BS17A!$V799</f>
        <v>819410</v>
      </c>
      <c r="F37" s="2237"/>
    </row>
    <row r="38" spans="1:6" ht="18" customHeight="1" x14ac:dyDescent="0.2">
      <c r="A38" s="2489" t="s">
        <v>67</v>
      </c>
      <c r="B38" s="2490"/>
      <c r="C38" s="2490"/>
      <c r="D38" s="2490"/>
      <c r="E38" s="2491"/>
      <c r="F38" s="2237"/>
    </row>
    <row r="39" spans="1:6" ht="15" customHeight="1" x14ac:dyDescent="0.2">
      <c r="A39" s="2398" t="s">
        <v>68</v>
      </c>
      <c r="B39" s="2393" t="s">
        <v>69</v>
      </c>
      <c r="C39" s="2351">
        <f>+[3]BS17A!$D801</f>
        <v>0</v>
      </c>
      <c r="D39" s="2247">
        <f>+[3]BS17A!$U801</f>
        <v>3450</v>
      </c>
      <c r="E39" s="2248">
        <f>+[3]BS17A!$V801</f>
        <v>0</v>
      </c>
      <c r="F39" s="2237"/>
    </row>
    <row r="40" spans="1:6" ht="15" customHeight="1" x14ac:dyDescent="0.2">
      <c r="A40" s="2400" t="s">
        <v>70</v>
      </c>
      <c r="B40" s="2408" t="s">
        <v>71</v>
      </c>
      <c r="C40" s="2360">
        <f>+[3]BS17A!$D802</f>
        <v>0</v>
      </c>
      <c r="D40" s="2249">
        <f>+[3]BS17A!$U802</f>
        <v>8909</v>
      </c>
      <c r="E40" s="2250">
        <f>+[3]BS17A!$V802</f>
        <v>0</v>
      </c>
      <c r="F40" s="2237"/>
    </row>
    <row r="41" spans="1:6" ht="18" customHeight="1" x14ac:dyDescent="0.2">
      <c r="A41" s="2489" t="s">
        <v>72</v>
      </c>
      <c r="B41" s="2490"/>
      <c r="C41" s="2490"/>
      <c r="D41" s="2490"/>
      <c r="E41" s="2491"/>
      <c r="F41" s="2237"/>
    </row>
    <row r="42" spans="1:6" ht="15" customHeight="1" x14ac:dyDescent="0.2">
      <c r="A42" s="2398" t="s">
        <v>73</v>
      </c>
      <c r="B42" s="2415" t="s">
        <v>74</v>
      </c>
      <c r="C42" s="2351">
        <f>+[3]BS17A!$D34</f>
        <v>0</v>
      </c>
      <c r="D42" s="2247">
        <f>+[3]BS17A!$U34</f>
        <v>3530</v>
      </c>
      <c r="E42" s="2248">
        <f>+[3]BS17A!$V34</f>
        <v>0</v>
      </c>
      <c r="F42" s="2237"/>
    </row>
    <row r="43" spans="1:6" ht="15" customHeight="1" x14ac:dyDescent="0.2">
      <c r="A43" s="2399" t="s">
        <v>75</v>
      </c>
      <c r="B43" s="2395" t="s">
        <v>76</v>
      </c>
      <c r="C43" s="2348">
        <f>+[3]BS17A!$D35</f>
        <v>789</v>
      </c>
      <c r="D43" s="2242">
        <f>+[3]BS17A!$U35</f>
        <v>1940</v>
      </c>
      <c r="E43" s="2243">
        <f>+[3]BS17A!$V35</f>
        <v>1530660</v>
      </c>
      <c r="F43" s="2237"/>
    </row>
    <row r="44" spans="1:6" ht="15" customHeight="1" x14ac:dyDescent="0.2">
      <c r="A44" s="2399" t="s">
        <v>77</v>
      </c>
      <c r="B44" s="2395" t="s">
        <v>78</v>
      </c>
      <c r="C44" s="2348">
        <f>+[3]BS17A!$D36</f>
        <v>5</v>
      </c>
      <c r="D44" s="2242">
        <f>+[3]BS17A!$U36</f>
        <v>1940</v>
      </c>
      <c r="E44" s="2243">
        <f>+[3]BS17A!$V36</f>
        <v>9700</v>
      </c>
      <c r="F44" s="2237"/>
    </row>
    <row r="45" spans="1:6" ht="15" customHeight="1" x14ac:dyDescent="0.2">
      <c r="A45" s="2400" t="s">
        <v>79</v>
      </c>
      <c r="B45" s="2396" t="s">
        <v>80</v>
      </c>
      <c r="C45" s="2360">
        <f>+[3]BS17A!$D37</f>
        <v>515</v>
      </c>
      <c r="D45" s="2249">
        <f>+[3]BS17A!$U37</f>
        <v>590</v>
      </c>
      <c r="E45" s="2250">
        <f>+[3]BS17A!$V37</f>
        <v>303850</v>
      </c>
      <c r="F45" s="2237"/>
    </row>
    <row r="46" spans="1:6" ht="18" customHeight="1" x14ac:dyDescent="0.2">
      <c r="A46" s="2489" t="s">
        <v>81</v>
      </c>
      <c r="B46" s="2490"/>
      <c r="C46" s="2490"/>
      <c r="D46" s="2490"/>
      <c r="E46" s="2491"/>
      <c r="F46" s="2237"/>
    </row>
    <row r="47" spans="1:6" ht="15" customHeight="1" x14ac:dyDescent="0.2">
      <c r="A47" s="2398" t="s">
        <v>82</v>
      </c>
      <c r="B47" s="2415" t="s">
        <v>83</v>
      </c>
      <c r="C47" s="2351">
        <f>+[3]BS17A!$D39</f>
        <v>11</v>
      </c>
      <c r="D47" s="2247">
        <f>+[3]BS17A!$U39</f>
        <v>1680</v>
      </c>
      <c r="E47" s="2248">
        <f>+[3]BS17A!$V39</f>
        <v>18480</v>
      </c>
      <c r="F47" s="2237"/>
    </row>
    <row r="48" spans="1:6" ht="15" customHeight="1" x14ac:dyDescent="0.2">
      <c r="A48" s="2399" t="s">
        <v>84</v>
      </c>
      <c r="B48" s="2395" t="s">
        <v>85</v>
      </c>
      <c r="C48" s="2348">
        <f>+[3]BS17A!$D40</f>
        <v>27</v>
      </c>
      <c r="D48" s="2242">
        <f>+[3]BS17A!$U40</f>
        <v>1680</v>
      </c>
      <c r="E48" s="2243">
        <f>+[3]BS17A!$V40</f>
        <v>45360</v>
      </c>
      <c r="F48" s="2237"/>
    </row>
    <row r="49" spans="1:7" ht="15" customHeight="1" x14ac:dyDescent="0.2">
      <c r="A49" s="2400" t="s">
        <v>86</v>
      </c>
      <c r="B49" s="2396" t="s">
        <v>87</v>
      </c>
      <c r="C49" s="2360">
        <f>+[3]BS17A!$D41</f>
        <v>0</v>
      </c>
      <c r="D49" s="2249">
        <f>+[3]BS17A!$U41</f>
        <v>970</v>
      </c>
      <c r="E49" s="2250">
        <f>+[3]BS17A!$V41</f>
        <v>0</v>
      </c>
      <c r="F49" s="2237"/>
    </row>
    <row r="50" spans="1:7" ht="18" customHeight="1" x14ac:dyDescent="0.2">
      <c r="A50" s="2251"/>
      <c r="B50" s="2375" t="s">
        <v>88</v>
      </c>
      <c r="C50" s="2251">
        <f>SUM(C14:C49)</f>
        <v>17064</v>
      </c>
      <c r="D50" s="2252"/>
      <c r="E50" s="2253">
        <f>SUM(E14:E49)</f>
        <v>122219100</v>
      </c>
      <c r="F50" s="2237"/>
    </row>
    <row r="51" spans="1:7" ht="18" customHeight="1" x14ac:dyDescent="0.2">
      <c r="A51" s="2254"/>
      <c r="B51" s="2254"/>
      <c r="C51" s="2254"/>
      <c r="D51" s="2255"/>
      <c r="E51" s="2256"/>
      <c r="F51" s="2237"/>
    </row>
    <row r="52" spans="1:7" ht="12.75" x14ac:dyDescent="0.2">
      <c r="A52" s="2237"/>
      <c r="B52" s="2237"/>
      <c r="C52" s="2237"/>
      <c r="D52" s="2237"/>
      <c r="E52" s="2237"/>
      <c r="F52" s="2257"/>
      <c r="G52" s="2258"/>
    </row>
    <row r="53" spans="1:7" ht="12.75" x14ac:dyDescent="0.2">
      <c r="A53" s="2489" t="s">
        <v>89</v>
      </c>
      <c r="B53" s="2490"/>
      <c r="C53" s="2490"/>
      <c r="D53" s="2490"/>
      <c r="E53" s="2491"/>
      <c r="F53" s="2257"/>
      <c r="G53" s="2258"/>
    </row>
    <row r="54" spans="1:7" ht="42.75" customHeight="1" x14ac:dyDescent="0.2">
      <c r="A54" s="2008" t="s">
        <v>14</v>
      </c>
      <c r="B54" s="2008" t="s">
        <v>90</v>
      </c>
      <c r="C54" s="2467" t="s">
        <v>16</v>
      </c>
      <c r="D54" s="2055"/>
      <c r="E54" s="2469" t="s">
        <v>18</v>
      </c>
      <c r="F54" s="2237"/>
    </row>
    <row r="55" spans="1:7" ht="18" customHeight="1" x14ac:dyDescent="0.2">
      <c r="A55" s="2471" t="s">
        <v>91</v>
      </c>
      <c r="B55" s="2433" t="s">
        <v>92</v>
      </c>
      <c r="C55" s="2284">
        <f>+[3]BS17!$D12</f>
        <v>63344</v>
      </c>
      <c r="D55" s="2260"/>
      <c r="E55" s="2261">
        <f>+E56+E57+E58+E59+E60+E61+E65+E66+E67</f>
        <v>86870640</v>
      </c>
      <c r="F55" s="2237"/>
    </row>
    <row r="56" spans="1:7" ht="15" customHeight="1" x14ac:dyDescent="0.2">
      <c r="A56" s="2431" t="s">
        <v>93</v>
      </c>
      <c r="B56" s="2407" t="s">
        <v>94</v>
      </c>
      <c r="C56" s="2390">
        <f>+[3]BS17!$D13</f>
        <v>22892</v>
      </c>
      <c r="D56" s="2262"/>
      <c r="E56" s="2263">
        <f>+[3]BS17A!V83</f>
        <v>24157810</v>
      </c>
      <c r="F56" s="2237"/>
    </row>
    <row r="57" spans="1:7" ht="15" customHeight="1" x14ac:dyDescent="0.2">
      <c r="A57" s="2399" t="s">
        <v>95</v>
      </c>
      <c r="B57" s="2394" t="s">
        <v>96</v>
      </c>
      <c r="C57" s="2348">
        <f>+[3]BS17!$D14</f>
        <v>28715</v>
      </c>
      <c r="D57" s="2265"/>
      <c r="E57" s="2266">
        <f>+[3]BS17A!V174</f>
        <v>33002870</v>
      </c>
      <c r="F57" s="2237"/>
    </row>
    <row r="58" spans="1:7" ht="15" customHeight="1" x14ac:dyDescent="0.2">
      <c r="A58" s="2399" t="s">
        <v>97</v>
      </c>
      <c r="B58" s="2394" t="s">
        <v>98</v>
      </c>
      <c r="C58" s="2348">
        <f>+[3]BS17!$D15</f>
        <v>1265</v>
      </c>
      <c r="D58" s="2265"/>
      <c r="E58" s="2266">
        <f>+[3]BS17A!V243</f>
        <v>4239400</v>
      </c>
      <c r="F58" s="2237"/>
    </row>
    <row r="59" spans="1:7" ht="15" customHeight="1" x14ac:dyDescent="0.2">
      <c r="A59" s="2399" t="s">
        <v>99</v>
      </c>
      <c r="B59" s="2394" t="s">
        <v>100</v>
      </c>
      <c r="C59" s="2348">
        <f>+[3]BS17!$D16</f>
        <v>0</v>
      </c>
      <c r="D59" s="2265"/>
      <c r="E59" s="2266">
        <f>+[3]BS17A!V289</f>
        <v>0</v>
      </c>
      <c r="F59" s="2237"/>
    </row>
    <row r="60" spans="1:7" ht="15" customHeight="1" x14ac:dyDescent="0.2">
      <c r="A60" s="2426" t="s">
        <v>101</v>
      </c>
      <c r="B60" s="2414" t="s">
        <v>102</v>
      </c>
      <c r="C60" s="2374">
        <f>+[3]BS17!$D17</f>
        <v>1433</v>
      </c>
      <c r="D60" s="2267"/>
      <c r="E60" s="2268">
        <f>+[3]BS17A!V295</f>
        <v>6635850</v>
      </c>
      <c r="F60" s="2237"/>
    </row>
    <row r="61" spans="1:7" ht="15" customHeight="1" x14ac:dyDescent="0.2">
      <c r="A61" s="2398" t="s">
        <v>103</v>
      </c>
      <c r="B61" s="2434" t="s">
        <v>104</v>
      </c>
      <c r="C61" s="2376">
        <f>+[3]BS17!$D18</f>
        <v>6049</v>
      </c>
      <c r="D61" s="2269"/>
      <c r="E61" s="2270">
        <f>SUM(E62:E64)</f>
        <v>15243380</v>
      </c>
      <c r="F61" s="2237"/>
    </row>
    <row r="62" spans="1:7" ht="15" customHeight="1" x14ac:dyDescent="0.2">
      <c r="A62" s="2437"/>
      <c r="B62" s="2415" t="s">
        <v>105</v>
      </c>
      <c r="C62" s="2351">
        <f>+[3]BS17!$D19</f>
        <v>4712</v>
      </c>
      <c r="D62" s="2271"/>
      <c r="E62" s="2272">
        <f>+[3]BS17A!V362</f>
        <v>10145210</v>
      </c>
      <c r="F62" s="2237"/>
    </row>
    <row r="63" spans="1:7" ht="15" customHeight="1" x14ac:dyDescent="0.2">
      <c r="A63" s="2437"/>
      <c r="B63" s="2394" t="s">
        <v>106</v>
      </c>
      <c r="C63" s="2348">
        <f>+[3]BS17!$D20</f>
        <v>70</v>
      </c>
      <c r="D63" s="2265"/>
      <c r="E63" s="2266">
        <f>+[3]BS17A!V405</f>
        <v>175570</v>
      </c>
      <c r="F63" s="2237"/>
    </row>
    <row r="64" spans="1:7" ht="15" customHeight="1" x14ac:dyDescent="0.2">
      <c r="A64" s="2438"/>
      <c r="B64" s="2396" t="s">
        <v>107</v>
      </c>
      <c r="C64" s="2360">
        <f>+[3]BS17!$D21</f>
        <v>1267</v>
      </c>
      <c r="D64" s="2273"/>
      <c r="E64" s="2274">
        <f>+[3]BS17A!V428</f>
        <v>4922600</v>
      </c>
      <c r="F64" s="2237"/>
    </row>
    <row r="65" spans="1:7" ht="15" customHeight="1" x14ac:dyDescent="0.2">
      <c r="A65" s="2431" t="s">
        <v>108</v>
      </c>
      <c r="B65" s="2430" t="s">
        <v>109</v>
      </c>
      <c r="C65" s="2390">
        <f>+[3]BS17!$D22</f>
        <v>0</v>
      </c>
      <c r="D65" s="2262"/>
      <c r="E65" s="2263">
        <f>+[3]BS17A!V446</f>
        <v>0</v>
      </c>
      <c r="F65" s="2237"/>
    </row>
    <row r="66" spans="1:7" ht="15" customHeight="1" x14ac:dyDescent="0.2">
      <c r="A66" s="2399" t="s">
        <v>110</v>
      </c>
      <c r="B66" s="2394" t="s">
        <v>111</v>
      </c>
      <c r="C66" s="2348">
        <f>+[3]BS17!$D23</f>
        <v>91</v>
      </c>
      <c r="D66" s="2265"/>
      <c r="E66" s="2266">
        <f>+[3]BS17A!V456</f>
        <v>173400</v>
      </c>
      <c r="F66" s="2237"/>
    </row>
    <row r="67" spans="1:7" ht="15" customHeight="1" x14ac:dyDescent="0.2">
      <c r="A67" s="2426" t="s">
        <v>112</v>
      </c>
      <c r="B67" s="2414" t="s">
        <v>113</v>
      </c>
      <c r="C67" s="2374">
        <f>+[3]BS17!$D24</f>
        <v>2899</v>
      </c>
      <c r="D67" s="2267"/>
      <c r="E67" s="2268">
        <f>+[3]BS17A!V500</f>
        <v>3417930</v>
      </c>
      <c r="F67" s="2237"/>
    </row>
    <row r="68" spans="1:7" ht="15" customHeight="1" x14ac:dyDescent="0.2">
      <c r="A68" s="2439" t="s">
        <v>114</v>
      </c>
      <c r="B68" s="2429" t="s">
        <v>115</v>
      </c>
      <c r="C68" s="2391">
        <f>+[3]BS17!$D25</f>
        <v>3069</v>
      </c>
      <c r="D68" s="2275"/>
      <c r="E68" s="2276">
        <f>SUM(E69:E74)</f>
        <v>43358120</v>
      </c>
      <c r="F68" s="2237"/>
    </row>
    <row r="69" spans="1:7" ht="15" customHeight="1" x14ac:dyDescent="0.2">
      <c r="A69" s="2399" t="s">
        <v>116</v>
      </c>
      <c r="B69" s="2394" t="s">
        <v>117</v>
      </c>
      <c r="C69" s="2348">
        <f>+[3]BS17!$D26</f>
        <v>1836</v>
      </c>
      <c r="D69" s="2265"/>
      <c r="E69" s="2266">
        <f>+[3]BS17A!V535</f>
        <v>14463060</v>
      </c>
      <c r="F69" s="2237"/>
    </row>
    <row r="70" spans="1:7" ht="15" customHeight="1" x14ac:dyDescent="0.2">
      <c r="A70" s="2399" t="s">
        <v>118</v>
      </c>
      <c r="B70" s="2394" t="s">
        <v>119</v>
      </c>
      <c r="C70" s="2348">
        <f>+[3]BS17!$D27</f>
        <v>3</v>
      </c>
      <c r="D70" s="2265"/>
      <c r="E70" s="2266">
        <f>+[3]BS17A!V590</f>
        <v>67830</v>
      </c>
      <c r="F70" s="2237"/>
    </row>
    <row r="71" spans="1:7" ht="15" customHeight="1" x14ac:dyDescent="0.2">
      <c r="A71" s="2399" t="s">
        <v>120</v>
      </c>
      <c r="B71" s="2394" t="s">
        <v>121</v>
      </c>
      <c r="C71" s="2348">
        <f>+[3]BS17!$D28</f>
        <v>367</v>
      </c>
      <c r="D71" s="2265"/>
      <c r="E71" s="2266">
        <f>+[3]BS17A!V615</f>
        <v>18351210</v>
      </c>
      <c r="F71" s="2237"/>
    </row>
    <row r="72" spans="1:7" ht="15" customHeight="1" x14ac:dyDescent="0.2">
      <c r="A72" s="2399" t="s">
        <v>122</v>
      </c>
      <c r="B72" s="2394" t="s">
        <v>123</v>
      </c>
      <c r="C72" s="2348">
        <f>+[3]BS17!$D30+[3]BS17!$D32</f>
        <v>669</v>
      </c>
      <c r="D72" s="2265"/>
      <c r="E72" s="2266">
        <f>+[3]BS17A!V633-[3]BS17A!V634</f>
        <v>9517660</v>
      </c>
      <c r="F72" s="2237"/>
    </row>
    <row r="73" spans="1:7" ht="15" customHeight="1" x14ac:dyDescent="0.2">
      <c r="A73" s="2440"/>
      <c r="B73" s="2394" t="s">
        <v>124</v>
      </c>
      <c r="C73" s="2348">
        <f>+[3]BS17!$D31</f>
        <v>194</v>
      </c>
      <c r="D73" s="2265"/>
      <c r="E73" s="2266">
        <f>+[3]BS17A!V634</f>
        <v>958360</v>
      </c>
      <c r="F73" s="2237"/>
    </row>
    <row r="74" spans="1:7" ht="15" customHeight="1" x14ac:dyDescent="0.2">
      <c r="A74" s="2441" t="s">
        <v>125</v>
      </c>
      <c r="B74" s="2435" t="s">
        <v>126</v>
      </c>
      <c r="C74" s="2381">
        <f>+[3]BS17!$D33</f>
        <v>0</v>
      </c>
      <c r="D74" s="2356"/>
      <c r="E74" s="2357">
        <f>+[3]BS17A!V654</f>
        <v>0</v>
      </c>
      <c r="F74" s="2237"/>
    </row>
    <row r="75" spans="1:7" ht="15" customHeight="1" x14ac:dyDescent="0.2">
      <c r="A75" s="2442" t="s">
        <v>127</v>
      </c>
      <c r="B75" s="2436" t="s">
        <v>128</v>
      </c>
      <c r="C75" s="2392">
        <f>+[3]BS17!$D34</f>
        <v>0</v>
      </c>
      <c r="D75" s="2277"/>
      <c r="E75" s="2278">
        <f>+[3]BS17A!V783</f>
        <v>0</v>
      </c>
      <c r="F75" s="2237"/>
    </row>
    <row r="76" spans="1:7" ht="15" customHeight="1" x14ac:dyDescent="0.2">
      <c r="A76" s="2401"/>
      <c r="B76" s="2470" t="s">
        <v>129</v>
      </c>
      <c r="C76" s="2284">
        <f>+C55+C68+C75</f>
        <v>66413</v>
      </c>
      <c r="D76" s="2260"/>
      <c r="E76" s="2280">
        <f>+E55+E68+E75</f>
        <v>130228760</v>
      </c>
      <c r="F76" s="2237"/>
    </row>
    <row r="77" spans="1:7" ht="12.75" x14ac:dyDescent="0.2">
      <c r="A77" s="2237"/>
      <c r="B77" s="2237"/>
      <c r="C77" s="2237"/>
      <c r="D77" s="2237"/>
      <c r="E77" s="2237"/>
      <c r="F77" s="2257"/>
      <c r="G77" s="2258"/>
    </row>
    <row r="78" spans="1:7" ht="12.75" x14ac:dyDescent="0.2">
      <c r="A78" s="2237"/>
      <c r="B78" s="2237"/>
      <c r="C78" s="2237"/>
      <c r="D78" s="2237"/>
      <c r="E78" s="2237"/>
      <c r="F78" s="2257"/>
      <c r="G78" s="2258"/>
    </row>
    <row r="79" spans="1:7" ht="12.75" x14ac:dyDescent="0.2">
      <c r="A79" s="2481" t="s">
        <v>130</v>
      </c>
      <c r="B79" s="2482"/>
      <c r="C79" s="2482"/>
      <c r="D79" s="2482"/>
      <c r="E79" s="2483"/>
      <c r="F79" s="2257"/>
      <c r="G79" s="2258"/>
    </row>
    <row r="80" spans="1:7" ht="45" customHeight="1" x14ac:dyDescent="0.2">
      <c r="A80" s="2008" t="s">
        <v>14</v>
      </c>
      <c r="B80" s="2468" t="s">
        <v>15</v>
      </c>
      <c r="C80" s="2053" t="s">
        <v>16</v>
      </c>
      <c r="D80" s="2055"/>
      <c r="E80" s="2056" t="s">
        <v>18</v>
      </c>
      <c r="F80" s="2257"/>
      <c r="G80" s="2258"/>
    </row>
    <row r="81" spans="1:6" ht="15" customHeight="1" x14ac:dyDescent="0.2">
      <c r="A81" s="2432" t="s">
        <v>131</v>
      </c>
      <c r="B81" s="2407" t="s">
        <v>132</v>
      </c>
      <c r="C81" s="2351">
        <f>+[3]BS17!D49</f>
        <v>0</v>
      </c>
      <c r="D81" s="2262"/>
      <c r="E81" s="2281">
        <f>+SUM([3]BS17A!V673+[3]BS17A!V719)</f>
        <v>0</v>
      </c>
      <c r="F81" s="2237"/>
    </row>
    <row r="82" spans="1:6" ht="15" customHeight="1" x14ac:dyDescent="0.2">
      <c r="A82" s="2421">
        <v>2001</v>
      </c>
      <c r="B82" s="2394" t="s">
        <v>133</v>
      </c>
      <c r="C82" s="2348">
        <f>+[3]BS17!E130</f>
        <v>931</v>
      </c>
      <c r="D82" s="2265"/>
      <c r="E82" s="2282">
        <f>+[3]BS17A!V1574</f>
        <v>8029300</v>
      </c>
      <c r="F82" s="2237"/>
    </row>
    <row r="83" spans="1:6" ht="15" customHeight="1" x14ac:dyDescent="0.2">
      <c r="A83" s="2426" t="s">
        <v>134</v>
      </c>
      <c r="B83" s="2414" t="s">
        <v>135</v>
      </c>
      <c r="C83" s="2374">
        <f>+[3]BS17A!D1849</f>
        <v>20</v>
      </c>
      <c r="D83" s="2267"/>
      <c r="E83" s="2283">
        <f>+[3]BS17A!V1849</f>
        <v>1215990</v>
      </c>
      <c r="F83" s="2237"/>
    </row>
    <row r="84" spans="1:6" ht="17.25" customHeight="1" x14ac:dyDescent="0.2">
      <c r="A84" s="2401"/>
      <c r="B84" s="2470" t="s">
        <v>136</v>
      </c>
      <c r="C84" s="2284">
        <f>+SUM(C81:C83)</f>
        <v>951</v>
      </c>
      <c r="D84" s="2260"/>
      <c r="E84" s="2285">
        <f>SUM(E81:E83)</f>
        <v>9245290</v>
      </c>
      <c r="F84" s="2237"/>
    </row>
    <row r="85" spans="1:6" ht="12.75" x14ac:dyDescent="0.2">
      <c r="A85" s="2237"/>
      <c r="B85" s="2237"/>
      <c r="C85" s="2237"/>
      <c r="D85" s="2237"/>
      <c r="E85" s="2237"/>
      <c r="F85" s="2237"/>
    </row>
    <row r="86" spans="1:6" ht="12.75" x14ac:dyDescent="0.2">
      <c r="A86" s="2237"/>
      <c r="B86" s="2237"/>
      <c r="C86" s="2237"/>
      <c r="D86" s="2237"/>
      <c r="E86" s="2237"/>
      <c r="F86" s="2234"/>
    </row>
    <row r="87" spans="1:6" ht="12.75" x14ac:dyDescent="0.15">
      <c r="A87" s="2499" t="s">
        <v>137</v>
      </c>
      <c r="B87" s="2500"/>
      <c r="C87" s="2500"/>
      <c r="D87" s="2500"/>
      <c r="E87" s="2500"/>
      <c r="F87" s="2501"/>
    </row>
    <row r="88" spans="1:6" ht="33.75" customHeight="1" x14ac:dyDescent="0.1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45" customHeight="1" x14ac:dyDescent="0.15">
      <c r="A89" s="2503"/>
      <c r="B89" s="2503"/>
      <c r="C89" s="2468" t="s">
        <v>138</v>
      </c>
      <c r="D89" s="2138" t="s">
        <v>139</v>
      </c>
      <c r="E89" s="2054" t="s">
        <v>140</v>
      </c>
      <c r="F89" s="2469" t="s">
        <v>18</v>
      </c>
    </row>
    <row r="90" spans="1:6" ht="15" customHeight="1" x14ac:dyDescent="0.2">
      <c r="A90" s="2398" t="s">
        <v>141</v>
      </c>
      <c r="B90" s="2393" t="s">
        <v>142</v>
      </c>
      <c r="C90" s="2384">
        <f>+[3]BS17!F68</f>
        <v>7</v>
      </c>
      <c r="D90" s="2286">
        <f>+[3]BS17!G68</f>
        <v>0</v>
      </c>
      <c r="E90" s="2287">
        <f>+[3]BS17!H68</f>
        <v>0</v>
      </c>
      <c r="F90" s="2288">
        <f>[3]BS17A!V811</f>
        <v>1015490</v>
      </c>
    </row>
    <row r="91" spans="1:6" ht="15" customHeight="1" x14ac:dyDescent="0.2">
      <c r="A91" s="2399" t="s">
        <v>143</v>
      </c>
      <c r="B91" s="2394" t="s">
        <v>144</v>
      </c>
      <c r="C91" s="2385">
        <f>+[3]BS17!F69</f>
        <v>191</v>
      </c>
      <c r="D91" s="2289">
        <f>+[3]BS17!G69</f>
        <v>0</v>
      </c>
      <c r="E91" s="2290">
        <f>+[3]BS17!H69</f>
        <v>0</v>
      </c>
      <c r="F91" s="2291">
        <f>[3]BS17A!V882</f>
        <v>64699010</v>
      </c>
    </row>
    <row r="92" spans="1:6" ht="15" customHeight="1" x14ac:dyDescent="0.2">
      <c r="A92" s="2399" t="s">
        <v>145</v>
      </c>
      <c r="B92" s="2394" t="s">
        <v>146</v>
      </c>
      <c r="C92" s="2385">
        <f>+[3]BS17!F70</f>
        <v>20</v>
      </c>
      <c r="D92" s="2289">
        <f>+[3]BS17!G70</f>
        <v>6</v>
      </c>
      <c r="E92" s="2290">
        <f>+[3]BS17!H70</f>
        <v>0</v>
      </c>
      <c r="F92" s="2291">
        <f>[3]BS17A!V961</f>
        <v>1999800</v>
      </c>
    </row>
    <row r="93" spans="1:6" ht="15" customHeight="1" x14ac:dyDescent="0.2">
      <c r="A93" s="2399" t="s">
        <v>147</v>
      </c>
      <c r="B93" s="2394" t="s">
        <v>148</v>
      </c>
      <c r="C93" s="2385">
        <f>+[3]BS17!F71</f>
        <v>9</v>
      </c>
      <c r="D93" s="2289">
        <f>+[3]BS17!G71</f>
        <v>2</v>
      </c>
      <c r="E93" s="2290">
        <f>+[3]BS17!H71</f>
        <v>0</v>
      </c>
      <c r="F93" s="2291">
        <f>[3]BS17A!V1037</f>
        <v>1035530</v>
      </c>
    </row>
    <row r="94" spans="1:6" ht="15" customHeight="1" x14ac:dyDescent="0.2">
      <c r="A94" s="2399" t="s">
        <v>149</v>
      </c>
      <c r="B94" s="2394" t="s">
        <v>150</v>
      </c>
      <c r="C94" s="2385">
        <f>+[3]BS17!F72</f>
        <v>89</v>
      </c>
      <c r="D94" s="2289">
        <f>+[3]BS17!G72</f>
        <v>6</v>
      </c>
      <c r="E94" s="2290">
        <f>+[3]BS17!H72</f>
        <v>0</v>
      </c>
      <c r="F94" s="2291">
        <f>[3]BS17A!V1098</f>
        <v>4777830</v>
      </c>
    </row>
    <row r="95" spans="1:6" ht="15" customHeight="1" x14ac:dyDescent="0.2">
      <c r="A95" s="2399" t="s">
        <v>151</v>
      </c>
      <c r="B95" s="2394" t="s">
        <v>152</v>
      </c>
      <c r="C95" s="2385">
        <f>+[3]BS17!F73</f>
        <v>104</v>
      </c>
      <c r="D95" s="2289">
        <f>+[3]BS17!G73</f>
        <v>2</v>
      </c>
      <c r="E95" s="2290">
        <f>+[3]BS17!H73</f>
        <v>0</v>
      </c>
      <c r="F95" s="2291">
        <f>[3]BS17A!V1166</f>
        <v>2887345</v>
      </c>
    </row>
    <row r="96" spans="1:6" ht="15" customHeight="1" x14ac:dyDescent="0.2">
      <c r="A96" s="2399" t="s">
        <v>153</v>
      </c>
      <c r="B96" s="2394" t="s">
        <v>154</v>
      </c>
      <c r="C96" s="2385">
        <f>+[3]BS17!F74</f>
        <v>2</v>
      </c>
      <c r="D96" s="2289">
        <f>+[3]BS17!G74</f>
        <v>0</v>
      </c>
      <c r="E96" s="2290">
        <f>+[3]BS17!H74</f>
        <v>0</v>
      </c>
      <c r="F96" s="2291">
        <f>[3]BS17A!V1221</f>
        <v>386390</v>
      </c>
    </row>
    <row r="97" spans="1:6" ht="15" customHeight="1" x14ac:dyDescent="0.2">
      <c r="A97" s="2399" t="s">
        <v>155</v>
      </c>
      <c r="B97" s="2394" t="s">
        <v>156</v>
      </c>
      <c r="C97" s="2385">
        <f>+[3]BS17!F75</f>
        <v>4</v>
      </c>
      <c r="D97" s="2289">
        <f>+[3]BS17!G75</f>
        <v>0</v>
      </c>
      <c r="E97" s="2290">
        <f>+[3]BS17!H75</f>
        <v>0</v>
      </c>
      <c r="F97" s="2291">
        <f>[3]BS17A!V1287</f>
        <v>225830</v>
      </c>
    </row>
    <row r="98" spans="1:6" ht="15" customHeight="1" x14ac:dyDescent="0.2">
      <c r="A98" s="2399" t="s">
        <v>157</v>
      </c>
      <c r="B98" s="2394" t="s">
        <v>158</v>
      </c>
      <c r="C98" s="2385">
        <f>+[3]BS17!F76</f>
        <v>150</v>
      </c>
      <c r="D98" s="2289">
        <f>+[3]BS17!G76</f>
        <v>28</v>
      </c>
      <c r="E98" s="2290">
        <f>+[3]BS17!H76</f>
        <v>0</v>
      </c>
      <c r="F98" s="2291">
        <f>[3]BS17A!V1357</f>
        <v>38414060</v>
      </c>
    </row>
    <row r="99" spans="1:6" ht="15" customHeight="1" x14ac:dyDescent="0.2">
      <c r="A99" s="2399" t="s">
        <v>159</v>
      </c>
      <c r="B99" s="2394" t="s">
        <v>160</v>
      </c>
      <c r="C99" s="2385">
        <f>+[3]BS17!F77</f>
        <v>10</v>
      </c>
      <c r="D99" s="2289">
        <f>+[3]BS17!G77</f>
        <v>0</v>
      </c>
      <c r="E99" s="2290">
        <f>+[3]BS17!H77</f>
        <v>0</v>
      </c>
      <c r="F99" s="2291">
        <f>[3]BS17A!V1441</f>
        <v>1153120</v>
      </c>
    </row>
    <row r="100" spans="1:6" ht="15" customHeight="1" x14ac:dyDescent="0.2">
      <c r="A100" s="2399" t="s">
        <v>161</v>
      </c>
      <c r="B100" s="2394" t="s">
        <v>162</v>
      </c>
      <c r="C100" s="2385">
        <f>+[3]BS17!F78</f>
        <v>13</v>
      </c>
      <c r="D100" s="2289">
        <f>+[3]BS17!G78</f>
        <v>2</v>
      </c>
      <c r="E100" s="2290">
        <f>+[3]BS17!H78</f>
        <v>0</v>
      </c>
      <c r="F100" s="2291">
        <f>[3]BS17A!V1489</f>
        <v>2352105</v>
      </c>
    </row>
    <row r="101" spans="1:6" ht="15" customHeight="1" x14ac:dyDescent="0.2">
      <c r="A101" s="2399" t="s">
        <v>163</v>
      </c>
      <c r="B101" s="2394" t="s">
        <v>164</v>
      </c>
      <c r="C101" s="2385">
        <f>+[3]BS17!F79</f>
        <v>7</v>
      </c>
      <c r="D101" s="2289">
        <f>+[3]BS17!G79</f>
        <v>1</v>
      </c>
      <c r="E101" s="2290">
        <f>+[3]BS17!H79</f>
        <v>0</v>
      </c>
      <c r="F101" s="2291">
        <f>[3]BS17A!V1592</f>
        <v>1583955</v>
      </c>
    </row>
    <row r="102" spans="1:6" ht="15" customHeight="1" x14ac:dyDescent="0.2">
      <c r="A102" s="2426" t="s">
        <v>165</v>
      </c>
      <c r="B102" s="2414" t="s">
        <v>166</v>
      </c>
      <c r="C102" s="2386">
        <f>+[3]BS17!F80</f>
        <v>37</v>
      </c>
      <c r="D102" s="2292">
        <f>+[3]BS17!G80</f>
        <v>8</v>
      </c>
      <c r="E102" s="2293">
        <f>+[3]BS17!H80</f>
        <v>0</v>
      </c>
      <c r="F102" s="2294">
        <f>[3]BS17A!V1597</f>
        <v>6824420</v>
      </c>
    </row>
    <row r="103" spans="1:6" ht="15" customHeight="1" x14ac:dyDescent="0.2">
      <c r="A103" s="2398" t="s">
        <v>167</v>
      </c>
      <c r="B103" s="2393" t="s">
        <v>168</v>
      </c>
      <c r="C103" s="2384">
        <f>+[3]BS17!F81</f>
        <v>66</v>
      </c>
      <c r="D103" s="2286">
        <f>+[3]BS17!G81</f>
        <v>0</v>
      </c>
      <c r="E103" s="2287">
        <f>+[3]BS17!H81</f>
        <v>0</v>
      </c>
      <c r="F103" s="2288">
        <f>+[3]BS17A!V1631</f>
        <v>7590220</v>
      </c>
    </row>
    <row r="104" spans="1:6" ht="15" customHeight="1" x14ac:dyDescent="0.2">
      <c r="A104" s="2399"/>
      <c r="B104" s="2394" t="s">
        <v>169</v>
      </c>
      <c r="C104" s="2385">
        <f>+[3]BS17A!D1635</f>
        <v>0</v>
      </c>
      <c r="D104" s="2289">
        <f>+[3]BS17A!F1635</f>
        <v>0</v>
      </c>
      <c r="E104" s="2290">
        <f>+[3]BS17A!G1635</f>
        <v>0</v>
      </c>
      <c r="F104" s="2291">
        <f>+[3]BS17A!V1635</f>
        <v>0</v>
      </c>
    </row>
    <row r="105" spans="1:6" ht="15" customHeight="1" x14ac:dyDescent="0.2">
      <c r="A105" s="2399"/>
      <c r="B105" s="2394" t="s">
        <v>170</v>
      </c>
      <c r="C105" s="2385">
        <f>+[3]BS17A!D1634</f>
        <v>44</v>
      </c>
      <c r="D105" s="2289">
        <f>+[3]BS17A!F1634</f>
        <v>0</v>
      </c>
      <c r="E105" s="2290">
        <f>+[3]BS17A!G1634</f>
        <v>0</v>
      </c>
      <c r="F105" s="2291">
        <f>+[3]BS17A!V1634</f>
        <v>5508360</v>
      </c>
    </row>
    <row r="106" spans="1:6" ht="15" customHeight="1" x14ac:dyDescent="0.2">
      <c r="A106" s="2400"/>
      <c r="B106" s="2408" t="s">
        <v>171</v>
      </c>
      <c r="C106" s="2387">
        <f>+[3]BS17A!D1632+[3]BS17A!D1633</f>
        <v>22</v>
      </c>
      <c r="D106" s="2296">
        <f>+[3]BS17A!F1632+[3]BS17A!F1633</f>
        <v>0</v>
      </c>
      <c r="E106" s="2297">
        <f>+[3]BS17A!G1632+[3]BS17A!G1633</f>
        <v>0</v>
      </c>
      <c r="F106" s="2298">
        <f>+[3]BS17A!V1632+[3]BS17A!V1633</f>
        <v>2081860</v>
      </c>
    </row>
    <row r="107" spans="1:6" ht="15" customHeight="1" x14ac:dyDescent="0.2">
      <c r="A107" s="2431" t="s">
        <v>172</v>
      </c>
      <c r="B107" s="2430" t="s">
        <v>173</v>
      </c>
      <c r="C107" s="2388">
        <f>+[3]BS17!F82</f>
        <v>54</v>
      </c>
      <c r="D107" s="2299">
        <f>+[3]BS17!G82</f>
        <v>4</v>
      </c>
      <c r="E107" s="2300">
        <f>+[3]BS17!H82</f>
        <v>0</v>
      </c>
      <c r="F107" s="2301">
        <f>+[3]BS17A!V1639</f>
        <v>9257885</v>
      </c>
    </row>
    <row r="108" spans="1:6" ht="15" customHeight="1" x14ac:dyDescent="0.2">
      <c r="A108" s="2427">
        <v>2106</v>
      </c>
      <c r="B108" s="2408" t="s">
        <v>174</v>
      </c>
      <c r="C108" s="2387">
        <f>[3]BS17A!D1845</f>
        <v>2</v>
      </c>
      <c r="D108" s="2296">
        <f>[3]BS17A!F1845</f>
        <v>1</v>
      </c>
      <c r="E108" s="2297">
        <f>[3]BS17A!G1845</f>
        <v>0</v>
      </c>
      <c r="F108" s="2298">
        <f>+[3]BS17A!V1845</f>
        <v>156990</v>
      </c>
    </row>
    <row r="109" spans="1:6" ht="15" customHeight="1" x14ac:dyDescent="0.2">
      <c r="A109" s="2406"/>
      <c r="B109" s="2405" t="s">
        <v>175</v>
      </c>
      <c r="C109" s="2389">
        <f>SUM(C90:C108)-C103</f>
        <v>765</v>
      </c>
      <c r="D109" s="2303">
        <f>SUM(D90:D108)-D103</f>
        <v>60</v>
      </c>
      <c r="E109" s="2304">
        <f>+SUM(E90:E103)+E107+E108</f>
        <v>0</v>
      </c>
      <c r="F109" s="2305">
        <f>+SUM(F90:F103)+F107+F108</f>
        <v>144359980</v>
      </c>
    </row>
    <row r="110" spans="1:6" ht="12.75" x14ac:dyDescent="0.2">
      <c r="A110" s="2237"/>
      <c r="B110" s="2237"/>
      <c r="C110" s="2237"/>
      <c r="D110" s="2237"/>
      <c r="E110" s="2237"/>
      <c r="F110" s="2234"/>
    </row>
    <row r="111" spans="1:6" ht="12.75" x14ac:dyDescent="0.2">
      <c r="A111" s="2237"/>
      <c r="B111" s="2237"/>
      <c r="C111" s="2237"/>
      <c r="D111" s="2237"/>
      <c r="E111" s="2237"/>
      <c r="F111" s="2234"/>
    </row>
    <row r="112" spans="1:6" ht="12.75" x14ac:dyDescent="0.2">
      <c r="A112" s="2481" t="s">
        <v>176</v>
      </c>
      <c r="B112" s="2482"/>
      <c r="C112" s="2482"/>
      <c r="D112" s="2482"/>
      <c r="E112" s="2483"/>
      <c r="F112" s="2234"/>
    </row>
    <row r="113" spans="1:6" ht="49.5" customHeight="1" x14ac:dyDescent="0.2">
      <c r="A113" s="2008" t="s">
        <v>14</v>
      </c>
      <c r="B113" s="2008" t="s">
        <v>15</v>
      </c>
      <c r="C113" s="2467" t="s">
        <v>16</v>
      </c>
      <c r="D113" s="2054" t="s">
        <v>17</v>
      </c>
      <c r="E113" s="2469" t="s">
        <v>18</v>
      </c>
      <c r="F113" s="2234"/>
    </row>
    <row r="114" spans="1:6" ht="15" customHeight="1" x14ac:dyDescent="0.2">
      <c r="A114" s="2398" t="s">
        <v>177</v>
      </c>
      <c r="B114" s="2393" t="s">
        <v>178</v>
      </c>
      <c r="C114" s="2351">
        <f>+[3]BS17A!D1636</f>
        <v>79</v>
      </c>
      <c r="D114" s="2306">
        <f>+[3]BS17A!U1636</f>
        <v>125180</v>
      </c>
      <c r="E114" s="2307">
        <f>+[3]BS17A!V1636</f>
        <v>9889220</v>
      </c>
      <c r="F114" s="2237"/>
    </row>
    <row r="115" spans="1:6" ht="15" customHeight="1" x14ac:dyDescent="0.2">
      <c r="A115" s="2400" t="s">
        <v>179</v>
      </c>
      <c r="B115" s="2424" t="s">
        <v>180</v>
      </c>
      <c r="C115" s="2374">
        <f>+[3]BS17A!D1637</f>
        <v>3</v>
      </c>
      <c r="D115" s="2308">
        <f>+[3]BS17A!U1637</f>
        <v>131720</v>
      </c>
      <c r="E115" s="2283">
        <f>+[3]BS17A!V1637</f>
        <v>395160</v>
      </c>
      <c r="F115" s="2237"/>
    </row>
    <row r="116" spans="1:6" ht="15" customHeight="1" x14ac:dyDescent="0.2">
      <c r="A116" s="2284"/>
      <c r="B116" s="2359" t="s">
        <v>181</v>
      </c>
      <c r="C116" s="2284">
        <f>SUM(C114:C115)</f>
        <v>82</v>
      </c>
      <c r="D116" s="2260"/>
      <c r="E116" s="2285">
        <f>SUM(E114:E115)</f>
        <v>10284380</v>
      </c>
      <c r="F116" s="2237"/>
    </row>
    <row r="117" spans="1:6" ht="12.75" x14ac:dyDescent="0.2">
      <c r="A117" s="2237"/>
      <c r="B117" s="2237"/>
      <c r="C117" s="2237"/>
      <c r="D117" s="2237"/>
      <c r="E117" s="2237"/>
      <c r="F117" s="2237"/>
    </row>
    <row r="118" spans="1:6" ht="12.75" x14ac:dyDescent="0.2">
      <c r="A118" s="2237"/>
      <c r="B118" s="2237"/>
      <c r="C118" s="2237"/>
      <c r="D118" s="2237"/>
      <c r="E118" s="2237"/>
      <c r="F118" s="2234"/>
    </row>
    <row r="119" spans="1:6" ht="12.75" x14ac:dyDescent="0.2">
      <c r="A119" s="2498" t="s">
        <v>182</v>
      </c>
      <c r="B119" s="2498"/>
      <c r="C119" s="2498"/>
      <c r="D119" s="2237"/>
      <c r="E119" s="2237"/>
      <c r="F119" s="2234"/>
    </row>
    <row r="120" spans="1:6" ht="38.25" customHeight="1" x14ac:dyDescent="0.2">
      <c r="A120" s="2008" t="s">
        <v>14</v>
      </c>
      <c r="B120" s="2008" t="s">
        <v>16</v>
      </c>
      <c r="C120" s="2008" t="s">
        <v>18</v>
      </c>
      <c r="D120" s="2237"/>
      <c r="E120" s="2237"/>
      <c r="F120" s="2237"/>
    </row>
    <row r="121" spans="1:6" ht="15" customHeight="1" x14ac:dyDescent="0.2">
      <c r="A121" s="2309" t="s">
        <v>183</v>
      </c>
      <c r="B121" s="2310" t="s">
        <v>184</v>
      </c>
      <c r="C121" s="2311">
        <f>+[3]BS17A!V1871+[3]BS17A!V1889+[3]BS17A!V1914</f>
        <v>13625130</v>
      </c>
      <c r="D121" s="2237"/>
      <c r="E121" s="2237"/>
      <c r="F121" s="2237"/>
    </row>
    <row r="122" spans="1:6" ht="12.75" x14ac:dyDescent="0.2">
      <c r="A122" s="2237"/>
      <c r="B122" s="2237"/>
      <c r="C122" s="2237"/>
      <c r="D122" s="2237"/>
      <c r="E122" s="2234"/>
      <c r="F122" s="2237"/>
    </row>
    <row r="123" spans="1:6" ht="12.75" x14ac:dyDescent="0.2">
      <c r="A123" s="2237"/>
      <c r="B123" s="2237"/>
      <c r="C123" s="2237"/>
      <c r="D123" s="2237"/>
      <c r="E123" s="2234"/>
      <c r="F123" s="2237"/>
    </row>
    <row r="124" spans="1:6" ht="12.75" x14ac:dyDescent="0.2">
      <c r="A124" s="2481" t="s">
        <v>185</v>
      </c>
      <c r="B124" s="2482"/>
      <c r="C124" s="2482"/>
      <c r="D124" s="2482"/>
      <c r="E124" s="2483"/>
      <c r="F124" s="2234"/>
    </row>
    <row r="125" spans="1:6" ht="45.75" customHeight="1" x14ac:dyDescent="0.2">
      <c r="A125" s="2008" t="s">
        <v>14</v>
      </c>
      <c r="B125" s="2008" t="s">
        <v>15</v>
      </c>
      <c r="C125" s="2467" t="s">
        <v>16</v>
      </c>
      <c r="D125" s="2054" t="s">
        <v>17</v>
      </c>
      <c r="E125" s="2469" t="s">
        <v>18</v>
      </c>
      <c r="F125" s="2234"/>
    </row>
    <row r="126" spans="1:6" ht="15" customHeight="1" x14ac:dyDescent="0.2">
      <c r="A126" s="2398" t="s">
        <v>186</v>
      </c>
      <c r="B126" s="2415" t="s">
        <v>187</v>
      </c>
      <c r="C126" s="2351">
        <f>+[3]BS17A!$D59</f>
        <v>5311</v>
      </c>
      <c r="D126" s="2247">
        <f>+[3]BS17A!$U59</f>
        <v>32060</v>
      </c>
      <c r="E126" s="2312">
        <f>+[3]BS17A!$V59</f>
        <v>170270660</v>
      </c>
      <c r="F126" s="2237"/>
    </row>
    <row r="127" spans="1:6" ht="15" customHeight="1" x14ac:dyDescent="0.2">
      <c r="A127" s="2399" t="s">
        <v>188</v>
      </c>
      <c r="B127" s="2395" t="s">
        <v>189</v>
      </c>
      <c r="C127" s="2348">
        <f>+[3]BS17A!$D60</f>
        <v>0</v>
      </c>
      <c r="D127" s="2242">
        <f>+[3]BS17A!$U60</f>
        <v>29510</v>
      </c>
      <c r="E127" s="2313">
        <f>+[3]BS17A!$V60</f>
        <v>0</v>
      </c>
      <c r="F127" s="2237"/>
    </row>
    <row r="128" spans="1:6" ht="15" customHeight="1" x14ac:dyDescent="0.2">
      <c r="A128" s="2399" t="s">
        <v>190</v>
      </c>
      <c r="B128" s="2395" t="s">
        <v>191</v>
      </c>
      <c r="C128" s="2348">
        <f>+[3]BS17A!$D61</f>
        <v>0</v>
      </c>
      <c r="D128" s="2242">
        <f>+[3]BS17A!$U61</f>
        <v>24600</v>
      </c>
      <c r="E128" s="2313">
        <f>+[3]BS17A!$V61</f>
        <v>0</v>
      </c>
      <c r="F128" s="2237"/>
    </row>
    <row r="129" spans="1:6" ht="15" customHeight="1" x14ac:dyDescent="0.2">
      <c r="A129" s="2399" t="s">
        <v>192</v>
      </c>
      <c r="B129" s="2395" t="s">
        <v>193</v>
      </c>
      <c r="C129" s="2348">
        <f>SUM([3]BS17A!D62:D64)</f>
        <v>223</v>
      </c>
      <c r="D129" s="2242">
        <f>+[3]BS17A!$U62</f>
        <v>133290</v>
      </c>
      <c r="E129" s="2313">
        <f>SUM([3]BS17A!V62:V64)</f>
        <v>29723670</v>
      </c>
      <c r="F129" s="2237"/>
    </row>
    <row r="130" spans="1:6" ht="15" customHeight="1" x14ac:dyDescent="0.2">
      <c r="A130" s="2399" t="s">
        <v>194</v>
      </c>
      <c r="B130" s="2395" t="s">
        <v>195</v>
      </c>
      <c r="C130" s="2348">
        <f>SUM([3]BS17A!D65:D67)</f>
        <v>258</v>
      </c>
      <c r="D130" s="2242">
        <f>+[3]BS17A!$U65</f>
        <v>64370</v>
      </c>
      <c r="E130" s="2313">
        <f>SUM([3]BS17A!V65:V67)</f>
        <v>16607460</v>
      </c>
      <c r="F130" s="2237"/>
    </row>
    <row r="131" spans="1:6" ht="15" customHeight="1" x14ac:dyDescent="0.2">
      <c r="A131" s="2399" t="s">
        <v>196</v>
      </c>
      <c r="B131" s="2395" t="s">
        <v>197</v>
      </c>
      <c r="C131" s="2348">
        <f>+[3]BS17A!D68</f>
        <v>180</v>
      </c>
      <c r="D131" s="2242">
        <f>+[3]BS17A!$U68</f>
        <v>57760</v>
      </c>
      <c r="E131" s="2313">
        <f>+[3]BS17A!$V68</f>
        <v>10396800</v>
      </c>
      <c r="F131" s="2237"/>
    </row>
    <row r="132" spans="1:6" ht="15" customHeight="1" x14ac:dyDescent="0.2">
      <c r="A132" s="2399" t="s">
        <v>198</v>
      </c>
      <c r="B132" s="2395" t="s">
        <v>199</v>
      </c>
      <c r="C132" s="2348">
        <f>+[3]BS17A!$D69</f>
        <v>0</v>
      </c>
      <c r="D132" s="2242">
        <f>+[3]BS17A!$U69</f>
        <v>16390</v>
      </c>
      <c r="E132" s="2313">
        <f>+[3]BS17A!$V69</f>
        <v>0</v>
      </c>
      <c r="F132" s="2237"/>
    </row>
    <row r="133" spans="1:6" ht="15" customHeight="1" x14ac:dyDescent="0.2">
      <c r="A133" s="2399" t="s">
        <v>200</v>
      </c>
      <c r="B133" s="2395" t="s">
        <v>201</v>
      </c>
      <c r="C133" s="2348">
        <f>+[3]BS17A!$D70</f>
        <v>0</v>
      </c>
      <c r="D133" s="2242">
        <f>+[3]BS17A!$U70</f>
        <v>25680</v>
      </c>
      <c r="E133" s="2313">
        <f>+[3]BS17A!$V70</f>
        <v>0</v>
      </c>
      <c r="F133" s="2237"/>
    </row>
    <row r="134" spans="1:6" ht="15" customHeight="1" x14ac:dyDescent="0.2">
      <c r="A134" s="2399" t="s">
        <v>202</v>
      </c>
      <c r="B134" s="2395" t="s">
        <v>203</v>
      </c>
      <c r="C134" s="2348">
        <f>+[3]BS17A!$D73</f>
        <v>0</v>
      </c>
      <c r="D134" s="2242">
        <f>+[3]BS17A!$U73</f>
        <v>25890</v>
      </c>
      <c r="E134" s="2313">
        <f>+[3]BS17A!$V73</f>
        <v>0</v>
      </c>
      <c r="F134" s="2237"/>
    </row>
    <row r="135" spans="1:6" ht="15" customHeight="1" x14ac:dyDescent="0.2">
      <c r="A135" s="2399" t="s">
        <v>204</v>
      </c>
      <c r="B135" s="2395" t="s">
        <v>205</v>
      </c>
      <c r="C135" s="2348">
        <f>+[3]BS17A!$D71</f>
        <v>0</v>
      </c>
      <c r="D135" s="2242">
        <f>+[3]BS17A!$U71</f>
        <v>26730</v>
      </c>
      <c r="E135" s="2313">
        <f>+[3]BS17A!$V71</f>
        <v>0</v>
      </c>
      <c r="F135" s="2237"/>
    </row>
    <row r="136" spans="1:6" ht="15" customHeight="1" x14ac:dyDescent="0.2">
      <c r="A136" s="2399" t="s">
        <v>206</v>
      </c>
      <c r="B136" s="2395" t="s">
        <v>207</v>
      </c>
      <c r="C136" s="2348">
        <f>+[3]BS17A!$D76</f>
        <v>0</v>
      </c>
      <c r="D136" s="2242">
        <f>+[3]BS17A!$U76</f>
        <v>32060</v>
      </c>
      <c r="E136" s="2313">
        <f>+[3]BS17A!$V76</f>
        <v>0</v>
      </c>
      <c r="F136" s="2237"/>
    </row>
    <row r="137" spans="1:6" ht="15" customHeight="1" x14ac:dyDescent="0.2">
      <c r="A137" s="2399" t="s">
        <v>208</v>
      </c>
      <c r="B137" s="2394" t="s">
        <v>209</v>
      </c>
      <c r="C137" s="2348">
        <f>+[3]BS17A!$D79</f>
        <v>32</v>
      </c>
      <c r="D137" s="2242">
        <f>+[3]BS17A!$U79</f>
        <v>6220</v>
      </c>
      <c r="E137" s="2313">
        <f>+[3]BS17A!$V79</f>
        <v>199040</v>
      </c>
      <c r="F137" s="2237"/>
    </row>
    <row r="138" spans="1:6" ht="15" customHeight="1" x14ac:dyDescent="0.2">
      <c r="A138" s="2399" t="s">
        <v>210</v>
      </c>
      <c r="B138" s="2394" t="s">
        <v>211</v>
      </c>
      <c r="C138" s="2348">
        <f>+[3]BS17A!$D80</f>
        <v>0</v>
      </c>
      <c r="D138" s="2242">
        <f>+[3]BS17A!$U80</f>
        <v>44930</v>
      </c>
      <c r="E138" s="2313">
        <f>+[3]BS17A!$V80</f>
        <v>0</v>
      </c>
      <c r="F138" s="2237"/>
    </row>
    <row r="139" spans="1:6" ht="15" customHeight="1" x14ac:dyDescent="0.2">
      <c r="A139" s="2400"/>
      <c r="B139" s="2428" t="s">
        <v>212</v>
      </c>
      <c r="C139" s="2383">
        <f>SUM(C126:C138)</f>
        <v>6004</v>
      </c>
      <c r="D139" s="2314"/>
      <c r="E139" s="2315">
        <f>SUM(E126:E138)</f>
        <v>227197630</v>
      </c>
      <c r="F139" s="2237"/>
    </row>
    <row r="140" spans="1:6" ht="15" customHeight="1" x14ac:dyDescent="0.2">
      <c r="A140" s="2398"/>
      <c r="B140" s="2429" t="s">
        <v>213</v>
      </c>
      <c r="C140" s="2351"/>
      <c r="D140" s="2247"/>
      <c r="E140" s="2312"/>
      <c r="F140" s="2237"/>
    </row>
    <row r="141" spans="1:6" ht="15" customHeight="1" x14ac:dyDescent="0.2">
      <c r="A141" s="2399" t="s">
        <v>214</v>
      </c>
      <c r="B141" s="2395" t="s">
        <v>215</v>
      </c>
      <c r="C141" s="2348">
        <f>+[3]BS17A!$D72</f>
        <v>0</v>
      </c>
      <c r="D141" s="2242">
        <f>+[3]BS17A!$U72</f>
        <v>10780</v>
      </c>
      <c r="E141" s="2313">
        <f>+[3]BS17A!$V72</f>
        <v>0</v>
      </c>
      <c r="F141" s="2237"/>
    </row>
    <row r="142" spans="1:6" ht="15" customHeight="1" x14ac:dyDescent="0.2">
      <c r="A142" s="2399" t="s">
        <v>216</v>
      </c>
      <c r="B142" s="2395" t="s">
        <v>217</v>
      </c>
      <c r="C142" s="2348">
        <f>+[3]BS17A!$D74</f>
        <v>0</v>
      </c>
      <c r="D142" s="2242">
        <f>+[3]BS17A!$U74</f>
        <v>10780</v>
      </c>
      <c r="E142" s="2313">
        <f>+[3]BS17A!$V74</f>
        <v>0</v>
      </c>
      <c r="F142" s="2237"/>
    </row>
    <row r="143" spans="1:6" ht="15" customHeight="1" x14ac:dyDescent="0.2">
      <c r="A143" s="2399" t="s">
        <v>218</v>
      </c>
      <c r="B143" s="2395" t="s">
        <v>219</v>
      </c>
      <c r="C143" s="2348">
        <f>+[3]BS17A!$D75</f>
        <v>2</v>
      </c>
      <c r="D143" s="2242">
        <f>+[3]BS17A!$U75</f>
        <v>4750</v>
      </c>
      <c r="E143" s="2313">
        <f>+[3]BS17A!$V75</f>
        <v>9500</v>
      </c>
      <c r="F143" s="2237"/>
    </row>
    <row r="144" spans="1:6" ht="15" customHeight="1" x14ac:dyDescent="0.2">
      <c r="A144" s="2399" t="s">
        <v>220</v>
      </c>
      <c r="B144" s="2395" t="s">
        <v>221</v>
      </c>
      <c r="C144" s="2348">
        <f>+[3]BS17A!$D77</f>
        <v>0</v>
      </c>
      <c r="D144" s="2242">
        <f>+[3]BS17A!$U77</f>
        <v>86670</v>
      </c>
      <c r="E144" s="2313">
        <f>+[3]BS17A!$V77</f>
        <v>0</v>
      </c>
      <c r="F144" s="2237"/>
    </row>
    <row r="145" spans="1:6" ht="15" customHeight="1" x14ac:dyDescent="0.2">
      <c r="A145" s="2399" t="s">
        <v>222</v>
      </c>
      <c r="B145" s="2395" t="s">
        <v>223</v>
      </c>
      <c r="C145" s="2348">
        <f>+[3]BS17A!$D78</f>
        <v>0</v>
      </c>
      <c r="D145" s="2242">
        <f>+[3]BS17A!$U78</f>
        <v>10230</v>
      </c>
      <c r="E145" s="2313">
        <f>+[3]BS17A!$V78</f>
        <v>0</v>
      </c>
      <c r="F145" s="2237"/>
    </row>
    <row r="146" spans="1:6" ht="15" customHeight="1" x14ac:dyDescent="0.2">
      <c r="A146" s="2399" t="s">
        <v>224</v>
      </c>
      <c r="B146" s="2395" t="s">
        <v>225</v>
      </c>
      <c r="C146" s="2348">
        <f>+[3]BS17A!$D81</f>
        <v>0</v>
      </c>
      <c r="D146" s="2242">
        <f>+[3]BS17A!$U81</f>
        <v>7880</v>
      </c>
      <c r="E146" s="2313">
        <f>+[3]BS17A!$V81</f>
        <v>0</v>
      </c>
      <c r="F146" s="2237"/>
    </row>
    <row r="147" spans="1:6" ht="15" customHeight="1" x14ac:dyDescent="0.2">
      <c r="A147" s="2400"/>
      <c r="B147" s="2428" t="s">
        <v>226</v>
      </c>
      <c r="C147" s="2383">
        <f>SUM(C141:C146)</f>
        <v>2</v>
      </c>
      <c r="D147" s="2314"/>
      <c r="E147" s="2315">
        <f>SUM(E141:E146)</f>
        <v>9500</v>
      </c>
      <c r="F147" s="2237"/>
    </row>
    <row r="148" spans="1:6" ht="15" customHeight="1" x14ac:dyDescent="0.2">
      <c r="A148" s="2406"/>
      <c r="B148" s="2405" t="s">
        <v>227</v>
      </c>
      <c r="C148" s="2251">
        <f>+C139+C147</f>
        <v>6006</v>
      </c>
      <c r="D148" s="2316"/>
      <c r="E148" s="2317">
        <f>+E139+E147</f>
        <v>227207130</v>
      </c>
      <c r="F148" s="2237"/>
    </row>
    <row r="149" spans="1:6" ht="12.75" x14ac:dyDescent="0.2">
      <c r="A149" s="2237"/>
      <c r="B149" s="2237"/>
      <c r="C149" s="2237"/>
      <c r="D149" s="2237"/>
      <c r="E149" s="2237"/>
      <c r="F149" s="2237"/>
    </row>
    <row r="150" spans="1:6" ht="12.75" x14ac:dyDescent="0.2">
      <c r="A150" s="2237"/>
      <c r="B150" s="2237"/>
      <c r="C150" s="2237"/>
      <c r="D150" s="2237"/>
      <c r="E150" s="2237"/>
      <c r="F150" s="2234"/>
    </row>
    <row r="151" spans="1:6" ht="12.75" x14ac:dyDescent="0.2">
      <c r="A151" s="2499" t="s">
        <v>228</v>
      </c>
      <c r="B151" s="2500"/>
      <c r="C151" s="2500"/>
      <c r="D151" s="2500"/>
      <c r="E151" s="2501"/>
      <c r="F151" s="2234"/>
    </row>
    <row r="152" spans="1:6" ht="47.25" customHeight="1" x14ac:dyDescent="0.2">
      <c r="A152" s="2008" t="s">
        <v>14</v>
      </c>
      <c r="B152" s="2008" t="s">
        <v>15</v>
      </c>
      <c r="C152" s="2467" t="s">
        <v>16</v>
      </c>
      <c r="D152" s="2054" t="s">
        <v>17</v>
      </c>
      <c r="E152" s="2469" t="s">
        <v>18</v>
      </c>
      <c r="F152" s="2237"/>
    </row>
    <row r="153" spans="1:6" ht="15" customHeight="1" x14ac:dyDescent="0.2">
      <c r="A153" s="2398" t="s">
        <v>229</v>
      </c>
      <c r="B153" s="2415" t="s">
        <v>230</v>
      </c>
      <c r="C153" s="2351">
        <f>+[3]BS17A!D43</f>
        <v>234</v>
      </c>
      <c r="D153" s="2247">
        <f>[3]BS17A!U43</f>
        <v>740</v>
      </c>
      <c r="E153" s="2312">
        <f>+[3]BS17A!V43</f>
        <v>173160</v>
      </c>
      <c r="F153" s="2237"/>
    </row>
    <row r="154" spans="1:6" ht="15" customHeight="1" x14ac:dyDescent="0.2">
      <c r="A154" s="2400" t="s">
        <v>231</v>
      </c>
      <c r="B154" s="2396" t="s">
        <v>232</v>
      </c>
      <c r="C154" s="2360">
        <f>+[3]BS17A!D44+[3]BS17A!D45</f>
        <v>0</v>
      </c>
      <c r="D154" s="2249">
        <f>[3]BS17A!U44</f>
        <v>100</v>
      </c>
      <c r="E154" s="2318">
        <f>+[3]BS17A!V44+[3]BS17A!V45</f>
        <v>0</v>
      </c>
      <c r="F154" s="2237"/>
    </row>
    <row r="155" spans="1:6" ht="15" customHeight="1" x14ac:dyDescent="0.2">
      <c r="A155" s="2406"/>
      <c r="B155" s="2405" t="s">
        <v>233</v>
      </c>
      <c r="C155" s="2251">
        <f>SUM(C153:C154)</f>
        <v>234</v>
      </c>
      <c r="D155" s="2316"/>
      <c r="E155" s="2317">
        <f>SUM(E153:E154)</f>
        <v>173160</v>
      </c>
      <c r="F155" s="2237"/>
    </row>
    <row r="156" spans="1:6" ht="12.75" x14ac:dyDescent="0.2">
      <c r="A156" s="2237"/>
      <c r="B156" s="2237"/>
      <c r="C156" s="2237"/>
      <c r="D156" s="2237"/>
      <c r="E156" s="2237"/>
      <c r="F156" s="2237"/>
    </row>
    <row r="157" spans="1:6" ht="12.75" x14ac:dyDescent="0.2">
      <c r="A157" s="2237"/>
      <c r="B157" s="2237"/>
      <c r="C157" s="2237"/>
      <c r="D157" s="2237"/>
      <c r="E157" s="2237"/>
      <c r="F157" s="2237"/>
    </row>
    <row r="158" spans="1:6" ht="18" customHeight="1" x14ac:dyDescent="0.2">
      <c r="A158" s="2499" t="s">
        <v>234</v>
      </c>
      <c r="B158" s="2500"/>
      <c r="C158" s="2500"/>
      <c r="D158" s="2500"/>
      <c r="E158" s="2501"/>
      <c r="F158" s="2234"/>
    </row>
    <row r="159" spans="1:6" ht="47.25" customHeight="1" x14ac:dyDescent="0.2">
      <c r="A159" s="2008" t="s">
        <v>14</v>
      </c>
      <c r="B159" s="2008" t="s">
        <v>15</v>
      </c>
      <c r="C159" s="2467" t="s">
        <v>16</v>
      </c>
      <c r="D159" s="2054" t="s">
        <v>17</v>
      </c>
      <c r="E159" s="2469" t="s">
        <v>18</v>
      </c>
      <c r="F159" s="2237"/>
    </row>
    <row r="160" spans="1:6" ht="15" customHeight="1" x14ac:dyDescent="0.2">
      <c r="A160" s="2398" t="s">
        <v>235</v>
      </c>
      <c r="B160" s="2393" t="s">
        <v>236</v>
      </c>
      <c r="C160" s="2378">
        <f>+[3]BS17A!$D1481</f>
        <v>0</v>
      </c>
      <c r="D160" s="2247">
        <f>+[3]BS17A!$U1481</f>
        <v>40370</v>
      </c>
      <c r="E160" s="2312">
        <f>+[3]BS17A!$V1481</f>
        <v>0</v>
      </c>
      <c r="F160" s="2237"/>
    </row>
    <row r="161" spans="1:6" ht="15" customHeight="1" x14ac:dyDescent="0.2">
      <c r="A161" s="2399" t="s">
        <v>237</v>
      </c>
      <c r="B161" s="2395" t="s">
        <v>238</v>
      </c>
      <c r="C161" s="2382">
        <f>+[3]BS17A!$D1482</f>
        <v>0</v>
      </c>
      <c r="D161" s="2242">
        <f>+[3]BS17A!$U1482</f>
        <v>25390</v>
      </c>
      <c r="E161" s="2313">
        <f>+[3]BS17A!$V1482</f>
        <v>0</v>
      </c>
      <c r="F161" s="2237"/>
    </row>
    <row r="162" spans="1:6" ht="15" customHeight="1" x14ac:dyDescent="0.2">
      <c r="A162" s="2399" t="s">
        <v>239</v>
      </c>
      <c r="B162" s="2394" t="s">
        <v>240</v>
      </c>
      <c r="C162" s="2382">
        <f>+[3]BS17A!$D1483</f>
        <v>0</v>
      </c>
      <c r="D162" s="2242">
        <f>+[3]BS17A!$U1483</f>
        <v>26150</v>
      </c>
      <c r="E162" s="2313">
        <f>+[3]BS17A!$V1483</f>
        <v>0</v>
      </c>
      <c r="F162" s="2237"/>
    </row>
    <row r="163" spans="1:6" ht="15" customHeight="1" x14ac:dyDescent="0.2">
      <c r="A163" s="2399" t="s">
        <v>241</v>
      </c>
      <c r="B163" s="2395" t="s">
        <v>242</v>
      </c>
      <c r="C163" s="2382">
        <f>+[3]BS17A!$D1484</f>
        <v>0</v>
      </c>
      <c r="D163" s="2242">
        <f>+[3]BS17A!$U1484</f>
        <v>784500</v>
      </c>
      <c r="E163" s="2313">
        <f>+[3]BS17A!$V1484</f>
        <v>0</v>
      </c>
      <c r="F163" s="2237"/>
    </row>
    <row r="164" spans="1:6" ht="15" customHeight="1" x14ac:dyDescent="0.2">
      <c r="A164" s="2399" t="s">
        <v>243</v>
      </c>
      <c r="B164" s="2395" t="s">
        <v>244</v>
      </c>
      <c r="C164" s="2382">
        <f>+[3]BS17A!$D1485</f>
        <v>0</v>
      </c>
      <c r="D164" s="2242">
        <f>+[3]BS17A!$U1485</f>
        <v>356330</v>
      </c>
      <c r="E164" s="2313">
        <f>+[3]BS17A!$V1485</f>
        <v>0</v>
      </c>
      <c r="F164" s="2237"/>
    </row>
    <row r="165" spans="1:6" ht="15" customHeight="1" x14ac:dyDescent="0.2">
      <c r="A165" s="2399" t="s">
        <v>245</v>
      </c>
      <c r="B165" s="2395" t="s">
        <v>246</v>
      </c>
      <c r="C165" s="2382">
        <f>+[3]BS17A!$D1486</f>
        <v>0</v>
      </c>
      <c r="D165" s="2242">
        <f>+[3]BS17A!$U1486</f>
        <v>544860</v>
      </c>
      <c r="E165" s="2313">
        <f>+[3]BS17A!$V1486</f>
        <v>0</v>
      </c>
      <c r="F165" s="2237"/>
    </row>
    <row r="166" spans="1:6" ht="15" customHeight="1" x14ac:dyDescent="0.2">
      <c r="A166" s="2426" t="s">
        <v>247</v>
      </c>
      <c r="B166" s="2424" t="s">
        <v>248</v>
      </c>
      <c r="C166" s="2382">
        <f>+[3]BS17A!$D1487</f>
        <v>0</v>
      </c>
      <c r="D166" s="2242">
        <f>+[3]BS17A!$U1487</f>
        <v>49130</v>
      </c>
      <c r="E166" s="2313">
        <f>+[3]BS17A!$V1487</f>
        <v>0</v>
      </c>
      <c r="F166" s="2237"/>
    </row>
    <row r="167" spans="1:6" ht="15" customHeight="1" x14ac:dyDescent="0.2">
      <c r="A167" s="2427">
        <v>1901029</v>
      </c>
      <c r="B167" s="2425" t="s">
        <v>249</v>
      </c>
      <c r="C167" s="2379">
        <f>+[3]BS17A!$D1488</f>
        <v>0</v>
      </c>
      <c r="D167" s="2249">
        <f>+[3]BS17A!$U1488</f>
        <v>638670</v>
      </c>
      <c r="E167" s="2318">
        <f>+[3]BS17A!$V1488</f>
        <v>0</v>
      </c>
      <c r="F167" s="2237"/>
    </row>
    <row r="168" spans="1:6" ht="15" customHeight="1" x14ac:dyDescent="0.2">
      <c r="A168" s="2302"/>
      <c r="B168" s="2319" t="s">
        <v>250</v>
      </c>
      <c r="C168" s="2320">
        <f>SUM(C160:C167)</f>
        <v>0</v>
      </c>
      <c r="D168" s="2321"/>
      <c r="E168" s="2322">
        <f>SUM(E160:E167)</f>
        <v>0</v>
      </c>
      <c r="F168" s="2237"/>
    </row>
    <row r="169" spans="1:6" ht="12.75" x14ac:dyDescent="0.2">
      <c r="A169" s="2237"/>
      <c r="B169" s="2237"/>
      <c r="C169" s="2237"/>
      <c r="D169" s="2237"/>
      <c r="E169" s="2237"/>
      <c r="F169" s="2237"/>
    </row>
    <row r="170" spans="1:6" ht="18" customHeight="1" x14ac:dyDescent="0.2">
      <c r="A170" s="2237"/>
      <c r="B170" s="2237"/>
      <c r="C170" s="2237"/>
      <c r="D170" s="2237"/>
      <c r="E170" s="2237"/>
      <c r="F170" s="2237"/>
    </row>
    <row r="171" spans="1:6" ht="18" customHeight="1" x14ac:dyDescent="0.2">
      <c r="A171" s="2481" t="s">
        <v>251</v>
      </c>
      <c r="B171" s="2482"/>
      <c r="C171" s="2482"/>
      <c r="D171" s="2482"/>
      <c r="E171" s="2483"/>
      <c r="F171" s="2234"/>
    </row>
    <row r="172" spans="1:6" ht="46.5" customHeight="1" x14ac:dyDescent="0.2">
      <c r="A172" s="2008" t="s">
        <v>14</v>
      </c>
      <c r="B172" s="2008" t="s">
        <v>15</v>
      </c>
      <c r="C172" s="2467" t="s">
        <v>16</v>
      </c>
      <c r="D172" s="2054" t="s">
        <v>17</v>
      </c>
      <c r="E172" s="2469" t="s">
        <v>18</v>
      </c>
      <c r="F172" s="2237"/>
    </row>
    <row r="173" spans="1:6" ht="12.75" customHeight="1" x14ac:dyDescent="0.2">
      <c r="A173" s="2422">
        <v>1101004</v>
      </c>
      <c r="B173" s="2202" t="s">
        <v>252</v>
      </c>
      <c r="C173" s="2351">
        <f>+[3]BS17A!$D805</f>
        <v>18</v>
      </c>
      <c r="D173" s="2247">
        <f>+[3]BS17A!$U805</f>
        <v>13840</v>
      </c>
      <c r="E173" s="2312">
        <f>+[3]BS17A!$V805</f>
        <v>249120</v>
      </c>
      <c r="F173" s="2237"/>
    </row>
    <row r="174" spans="1:6" ht="12.75" customHeight="1" x14ac:dyDescent="0.2">
      <c r="A174" s="2421">
        <v>1101006</v>
      </c>
      <c r="B174" s="2203" t="s">
        <v>253</v>
      </c>
      <c r="C174" s="2348">
        <f>+[3]BS17A!$D806</f>
        <v>0</v>
      </c>
      <c r="D174" s="2242">
        <f>+[3]BS17A!$U806</f>
        <v>11070</v>
      </c>
      <c r="E174" s="2313">
        <f>+[3]BS17A!$V806</f>
        <v>0</v>
      </c>
      <c r="F174" s="2237"/>
    </row>
    <row r="175" spans="1:6" ht="24.75" customHeight="1" x14ac:dyDescent="0.2">
      <c r="A175" s="2421" t="s">
        <v>254</v>
      </c>
      <c r="B175" s="2204" t="s">
        <v>255</v>
      </c>
      <c r="C175" s="2348">
        <f>+[3]BS17A!$D1197</f>
        <v>645</v>
      </c>
      <c r="D175" s="2242">
        <f>+[3]BS17A!$U1197</f>
        <v>4740</v>
      </c>
      <c r="E175" s="2313">
        <f>+[3]BS17A!$V1197</f>
        <v>3057300</v>
      </c>
      <c r="F175" s="2237"/>
    </row>
    <row r="176" spans="1:6" ht="24.75" customHeight="1" x14ac:dyDescent="0.2">
      <c r="A176" s="2421" t="s">
        <v>256</v>
      </c>
      <c r="B176" s="2204" t="s">
        <v>257</v>
      </c>
      <c r="C176" s="2348">
        <f>+[3]BS17A!$D1198</f>
        <v>11</v>
      </c>
      <c r="D176" s="2242">
        <f>+[3]BS17A!$U1198</f>
        <v>13370</v>
      </c>
      <c r="E176" s="2313">
        <f>+[3]BS17A!$V1198</f>
        <v>147070</v>
      </c>
      <c r="F176" s="2237"/>
    </row>
    <row r="177" spans="1:6" ht="24.75" customHeight="1" x14ac:dyDescent="0.2">
      <c r="A177" s="2421" t="s">
        <v>258</v>
      </c>
      <c r="B177" s="2204" t="s">
        <v>259</v>
      </c>
      <c r="C177" s="2348">
        <f>+[3]BS17A!$D1199</f>
        <v>32</v>
      </c>
      <c r="D177" s="2242">
        <f>+[3]BS17A!$U1199</f>
        <v>22670</v>
      </c>
      <c r="E177" s="2313">
        <f>+[3]BS17A!$V1199</f>
        <v>725440</v>
      </c>
      <c r="F177" s="2237"/>
    </row>
    <row r="178" spans="1:6" ht="12.75" customHeight="1" x14ac:dyDescent="0.2">
      <c r="A178" s="2421" t="s">
        <v>260</v>
      </c>
      <c r="B178" s="2204" t="s">
        <v>261</v>
      </c>
      <c r="C178" s="2348">
        <f>+[3]BS17A!$D1200</f>
        <v>0</v>
      </c>
      <c r="D178" s="2242">
        <f>+[3]BS17A!$U1200</f>
        <v>43280</v>
      </c>
      <c r="E178" s="2313">
        <f>+[3]BS17A!$V1200</f>
        <v>0</v>
      </c>
      <c r="F178" s="2237"/>
    </row>
    <row r="179" spans="1:6" ht="12.75" customHeight="1" x14ac:dyDescent="0.2">
      <c r="A179" s="2421" t="s">
        <v>262</v>
      </c>
      <c r="B179" s="2204" t="s">
        <v>263</v>
      </c>
      <c r="C179" s="2348">
        <f>+[3]BS17A!$D1201</f>
        <v>41</v>
      </c>
      <c r="D179" s="2242">
        <f>+[3]BS17A!$U1201</f>
        <v>48240</v>
      </c>
      <c r="E179" s="2313">
        <f>+[3]BS17A!$V1201</f>
        <v>1977840</v>
      </c>
      <c r="F179" s="2237"/>
    </row>
    <row r="180" spans="1:6" ht="24.75" customHeight="1" x14ac:dyDescent="0.2">
      <c r="A180" s="2421" t="s">
        <v>264</v>
      </c>
      <c r="B180" s="2204" t="s">
        <v>265</v>
      </c>
      <c r="C180" s="2348">
        <f>+[3]BS17A!$D1202</f>
        <v>0</v>
      </c>
      <c r="D180" s="2242">
        <f>+[3]BS17A!$U1202</f>
        <v>27060</v>
      </c>
      <c r="E180" s="2313">
        <f>+[3]BS17A!$V1202</f>
        <v>0</v>
      </c>
      <c r="F180" s="2237"/>
    </row>
    <row r="181" spans="1:6" ht="12.75" customHeight="1" x14ac:dyDescent="0.2">
      <c r="A181" s="2421" t="s">
        <v>266</v>
      </c>
      <c r="B181" s="2205" t="s">
        <v>267</v>
      </c>
      <c r="C181" s="2348">
        <f>+[3]BS17A!$D1203</f>
        <v>0</v>
      </c>
      <c r="D181" s="2242">
        <f>+[3]BS17A!$U1203</f>
        <v>209350</v>
      </c>
      <c r="E181" s="2313">
        <f>+[3]BS17A!$V1203</f>
        <v>0</v>
      </c>
      <c r="F181" s="2237"/>
    </row>
    <row r="182" spans="1:6" ht="12.75" customHeight="1" x14ac:dyDescent="0.2">
      <c r="A182" s="2421" t="s">
        <v>268</v>
      </c>
      <c r="B182" s="2204" t="s">
        <v>269</v>
      </c>
      <c r="C182" s="2348">
        <f>+[3]BS17A!$D1204</f>
        <v>0</v>
      </c>
      <c r="D182" s="2242">
        <f>+[3]BS17A!$U1204</f>
        <v>238000</v>
      </c>
      <c r="E182" s="2313">
        <f>+[3]BS17A!$V1204</f>
        <v>0</v>
      </c>
      <c r="F182" s="2237"/>
    </row>
    <row r="183" spans="1:6" ht="12.75" customHeight="1" x14ac:dyDescent="0.2">
      <c r="A183" s="2421" t="s">
        <v>270</v>
      </c>
      <c r="B183" s="2204" t="s">
        <v>271</v>
      </c>
      <c r="C183" s="2348">
        <f>+[3]BS17A!$D1205</f>
        <v>0</v>
      </c>
      <c r="D183" s="2242">
        <f>+[3]BS17A!$U1205</f>
        <v>194080</v>
      </c>
      <c r="E183" s="2313">
        <f>+[3]BS17A!$V1205</f>
        <v>0</v>
      </c>
      <c r="F183" s="2237"/>
    </row>
    <row r="184" spans="1:6" ht="24.75" customHeight="1" x14ac:dyDescent="0.2">
      <c r="A184" s="2421" t="s">
        <v>272</v>
      </c>
      <c r="B184" s="2205" t="s">
        <v>273</v>
      </c>
      <c r="C184" s="2348">
        <f>+[3]BS17A!$D1206</f>
        <v>0</v>
      </c>
      <c r="D184" s="2242">
        <f>+[3]BS17A!$U1206</f>
        <v>249290</v>
      </c>
      <c r="E184" s="2313">
        <f>+[3]BS17A!$V1206</f>
        <v>0</v>
      </c>
      <c r="F184" s="2237"/>
    </row>
    <row r="185" spans="1:6" ht="24.75" customHeight="1" x14ac:dyDescent="0.2">
      <c r="A185" s="2421" t="s">
        <v>274</v>
      </c>
      <c r="B185" s="2205" t="s">
        <v>275</v>
      </c>
      <c r="C185" s="2348">
        <f>+[3]BS17A!$D1207</f>
        <v>0</v>
      </c>
      <c r="D185" s="2242">
        <f>+[3]BS17A!$U1207</f>
        <v>255080</v>
      </c>
      <c r="E185" s="2313">
        <f>+[3]BS17A!$V1207</f>
        <v>0</v>
      </c>
      <c r="F185" s="2237"/>
    </row>
    <row r="186" spans="1:6" ht="24.75" customHeight="1" x14ac:dyDescent="0.2">
      <c r="A186" s="2421" t="s">
        <v>276</v>
      </c>
      <c r="B186" s="2205" t="s">
        <v>277</v>
      </c>
      <c r="C186" s="2348">
        <f>+[3]BS17A!$D1208</f>
        <v>0</v>
      </c>
      <c r="D186" s="2242">
        <f>+[3]BS17A!$U1208</f>
        <v>215710</v>
      </c>
      <c r="E186" s="2313">
        <f>+[3]BS17A!$V1208</f>
        <v>0</v>
      </c>
      <c r="F186" s="2237"/>
    </row>
    <row r="187" spans="1:6" ht="12.75" customHeight="1" x14ac:dyDescent="0.2">
      <c r="A187" s="2421" t="s">
        <v>278</v>
      </c>
      <c r="B187" s="2205" t="s">
        <v>279</v>
      </c>
      <c r="C187" s="2348">
        <f>+[3]BS17A!$D1209</f>
        <v>0</v>
      </c>
      <c r="D187" s="2242">
        <f>+[3]BS17A!$U1209</f>
        <v>230250</v>
      </c>
      <c r="E187" s="2313">
        <f>+[3]BS17A!$V1209</f>
        <v>0</v>
      </c>
      <c r="F187" s="2237"/>
    </row>
    <row r="188" spans="1:6" ht="12.75" customHeight="1" x14ac:dyDescent="0.2">
      <c r="A188" s="2421" t="s">
        <v>280</v>
      </c>
      <c r="B188" s="2205" t="s">
        <v>281</v>
      </c>
      <c r="C188" s="2348">
        <f>+[3]BS17A!$D1210</f>
        <v>0</v>
      </c>
      <c r="D188" s="2242">
        <f>+[3]BS17A!$U1210</f>
        <v>275320</v>
      </c>
      <c r="E188" s="2313">
        <f>+[3]BS17A!$V1210</f>
        <v>0</v>
      </c>
      <c r="F188" s="2237"/>
    </row>
    <row r="189" spans="1:6" ht="24.75" customHeight="1" x14ac:dyDescent="0.2">
      <c r="A189" s="2421" t="s">
        <v>282</v>
      </c>
      <c r="B189" s="2204" t="s">
        <v>283</v>
      </c>
      <c r="C189" s="2348">
        <f>+[3]BS17A!$D1211</f>
        <v>0</v>
      </c>
      <c r="D189" s="2242">
        <f>+[3]BS17A!$U1211</f>
        <v>244150</v>
      </c>
      <c r="E189" s="2313">
        <f>+[3]BS17A!$V1211</f>
        <v>0</v>
      </c>
      <c r="F189" s="2237"/>
    </row>
    <row r="190" spans="1:6" ht="24.75" customHeight="1" x14ac:dyDescent="0.2">
      <c r="A190" s="2421" t="s">
        <v>284</v>
      </c>
      <c r="B190" s="2205" t="s">
        <v>285</v>
      </c>
      <c r="C190" s="2348">
        <f>+[3]BS17A!$D1212</f>
        <v>0</v>
      </c>
      <c r="D190" s="2242">
        <f>+[3]BS17A!$U1212</f>
        <v>1786710</v>
      </c>
      <c r="E190" s="2313">
        <f>+[3]BS17A!$V1212</f>
        <v>0</v>
      </c>
      <c r="F190" s="2237"/>
    </row>
    <row r="191" spans="1:6" ht="12.75" customHeight="1" x14ac:dyDescent="0.2">
      <c r="A191" s="2421" t="s">
        <v>286</v>
      </c>
      <c r="B191" s="2205" t="s">
        <v>287</v>
      </c>
      <c r="C191" s="2348">
        <f>+[3]BS17A!$D1213</f>
        <v>0</v>
      </c>
      <c r="D191" s="2242">
        <f>+[3]BS17A!$U1213</f>
        <v>1115980</v>
      </c>
      <c r="E191" s="2313">
        <f>+[3]BS17A!$V1213</f>
        <v>0</v>
      </c>
      <c r="F191" s="2237"/>
    </row>
    <row r="192" spans="1:6" ht="12.75" customHeight="1" x14ac:dyDescent="0.2">
      <c r="A192" s="2399" t="s">
        <v>288</v>
      </c>
      <c r="B192" s="2205" t="s">
        <v>289</v>
      </c>
      <c r="C192" s="2348">
        <f>+[3]BS17A!$D1214</f>
        <v>0</v>
      </c>
      <c r="D192" s="2242">
        <f>+[3]BS17A!$U1214</f>
        <v>1080140</v>
      </c>
      <c r="E192" s="2313">
        <f>+[3]BS17A!$V1214</f>
        <v>0</v>
      </c>
      <c r="F192" s="2237"/>
    </row>
    <row r="193" spans="1:6" ht="24.75" customHeight="1" x14ac:dyDescent="0.2">
      <c r="A193" s="2421" t="s">
        <v>290</v>
      </c>
      <c r="B193" s="2205" t="s">
        <v>291</v>
      </c>
      <c r="C193" s="2348">
        <f>+[3]BS17A!$D1215</f>
        <v>0</v>
      </c>
      <c r="D193" s="2242">
        <f>+[3]BS17A!$U1215</f>
        <v>1131580</v>
      </c>
      <c r="E193" s="2313">
        <f>+[3]BS17A!$V1215</f>
        <v>0</v>
      </c>
      <c r="F193" s="2237"/>
    </row>
    <row r="194" spans="1:6" ht="12.75" customHeight="1" x14ac:dyDescent="0.2">
      <c r="A194" s="2399" t="s">
        <v>292</v>
      </c>
      <c r="B194" s="2205" t="s">
        <v>293</v>
      </c>
      <c r="C194" s="2348">
        <f>+[3]BS17A!$D1216</f>
        <v>0</v>
      </c>
      <c r="D194" s="2242">
        <f>+[3]BS17A!$U1216</f>
        <v>160130</v>
      </c>
      <c r="E194" s="2313">
        <f>+[3]BS17A!$V1216</f>
        <v>0</v>
      </c>
      <c r="F194" s="2237"/>
    </row>
    <row r="195" spans="1:6" ht="12.75" customHeight="1" x14ac:dyDescent="0.2">
      <c r="A195" s="2399" t="s">
        <v>294</v>
      </c>
      <c r="B195" s="2205" t="s">
        <v>295</v>
      </c>
      <c r="C195" s="2348">
        <f>+[3]BS17A!$D1217</f>
        <v>0</v>
      </c>
      <c r="D195" s="2242">
        <f>+[3]BS17A!$U1217</f>
        <v>365410</v>
      </c>
      <c r="E195" s="2313">
        <f>+[3]BS17A!$V1217</f>
        <v>0</v>
      </c>
      <c r="F195" s="2237"/>
    </row>
    <row r="196" spans="1:6" ht="12.75" customHeight="1" x14ac:dyDescent="0.2">
      <c r="A196" s="2421" t="s">
        <v>296</v>
      </c>
      <c r="B196" s="2205" t="s">
        <v>297</v>
      </c>
      <c r="C196" s="2348">
        <f>+[3]BS17A!$D1218</f>
        <v>0</v>
      </c>
      <c r="D196" s="2242">
        <f>+[3]BS17A!$U1218</f>
        <v>135470</v>
      </c>
      <c r="E196" s="2313">
        <f>+[3]BS17A!$V1218</f>
        <v>0</v>
      </c>
      <c r="F196" s="2237"/>
    </row>
    <row r="197" spans="1:6" ht="12.75" customHeight="1" x14ac:dyDescent="0.2">
      <c r="A197" s="2421" t="s">
        <v>298</v>
      </c>
      <c r="B197" s="2205" t="s">
        <v>299</v>
      </c>
      <c r="C197" s="2348">
        <f>+[3]BS17A!$D1219</f>
        <v>0</v>
      </c>
      <c r="D197" s="2242">
        <f>+[3]BS17A!$U1219</f>
        <v>1097590</v>
      </c>
      <c r="E197" s="2313">
        <f>+[3]BS17A!$V1219</f>
        <v>0</v>
      </c>
      <c r="F197" s="2237"/>
    </row>
    <row r="198" spans="1:6" ht="12.75" customHeight="1" x14ac:dyDescent="0.2">
      <c r="A198" s="2421" t="s">
        <v>300</v>
      </c>
      <c r="B198" s="2205" t="s">
        <v>301</v>
      </c>
      <c r="C198" s="2348">
        <f>+[3]BS17A!$D1220</f>
        <v>0</v>
      </c>
      <c r="D198" s="2242">
        <f>+[3]BS17A!$U1220</f>
        <v>1097590</v>
      </c>
      <c r="E198" s="2313">
        <f>+[3]BS17A!$V1220</f>
        <v>0</v>
      </c>
      <c r="F198" s="2237"/>
    </row>
    <row r="199" spans="1:6" ht="12.75" customHeight="1" x14ac:dyDescent="0.2">
      <c r="A199" s="2421">
        <v>1801001</v>
      </c>
      <c r="B199" s="2203" t="s">
        <v>302</v>
      </c>
      <c r="C199" s="2348">
        <f>+[3]BS17A!$D1354</f>
        <v>32</v>
      </c>
      <c r="D199" s="2242">
        <f>+[3]BS17A!$U1354</f>
        <v>32740</v>
      </c>
      <c r="E199" s="2313">
        <f>+[3]BS17A!$V1354</f>
        <v>1047680</v>
      </c>
      <c r="F199" s="2237"/>
    </row>
    <row r="200" spans="1:6" ht="12.75" customHeight="1" x14ac:dyDescent="0.2">
      <c r="A200" s="2421">
        <v>1801003</v>
      </c>
      <c r="B200" s="2205" t="s">
        <v>303</v>
      </c>
      <c r="C200" s="2348">
        <f>+[3]BS17A!$D1355</f>
        <v>0</v>
      </c>
      <c r="D200" s="2242">
        <f>+[3]BS17A!$U1355</f>
        <v>39490</v>
      </c>
      <c r="E200" s="2313">
        <f>+[3]BS17A!$V1355</f>
        <v>0</v>
      </c>
      <c r="F200" s="2237"/>
    </row>
    <row r="201" spans="1:6" ht="12.75" customHeight="1" x14ac:dyDescent="0.2">
      <c r="A201" s="2421">
        <v>1801006</v>
      </c>
      <c r="B201" s="2203" t="s">
        <v>304</v>
      </c>
      <c r="C201" s="2348">
        <f>+[3]BS17A!$D1356</f>
        <v>5</v>
      </c>
      <c r="D201" s="2242">
        <f>+[3]BS17A!$U1356</f>
        <v>42060</v>
      </c>
      <c r="E201" s="2313">
        <f>+[3]BS17A!$V1356</f>
        <v>210300</v>
      </c>
      <c r="F201" s="2237"/>
    </row>
    <row r="202" spans="1:6" ht="24.75" customHeight="1" x14ac:dyDescent="0.2">
      <c r="A202" s="2421" t="s">
        <v>305</v>
      </c>
      <c r="B202" s="2203" t="s">
        <v>306</v>
      </c>
      <c r="C202" s="2348">
        <f>[3]BS17A!D1036</f>
        <v>1</v>
      </c>
      <c r="D202" s="2242">
        <f>[3]BS17A!U1036</f>
        <v>8850</v>
      </c>
      <c r="E202" s="2313">
        <f>[3]BS17A!V1036</f>
        <v>8850</v>
      </c>
      <c r="F202" s="2237"/>
    </row>
    <row r="203" spans="1:6" ht="24.75" customHeight="1" x14ac:dyDescent="0.2">
      <c r="A203" s="2423" t="s">
        <v>307</v>
      </c>
      <c r="B203" s="2206" t="s">
        <v>308</v>
      </c>
      <c r="C203" s="2381">
        <f>[3]BS17A!D807</f>
        <v>0</v>
      </c>
      <c r="D203" s="2323">
        <f>[3]BS17A!U807</f>
        <v>375680</v>
      </c>
      <c r="E203" s="2324">
        <f>[3]BS17A!V807</f>
        <v>0</v>
      </c>
      <c r="F203" s="2237"/>
    </row>
    <row r="204" spans="1:6" ht="17.25" customHeight="1" x14ac:dyDescent="0.2">
      <c r="A204" s="2406"/>
      <c r="B204" s="2405" t="s">
        <v>309</v>
      </c>
      <c r="C204" s="2251">
        <f>SUM(C173:C203)</f>
        <v>785</v>
      </c>
      <c r="D204" s="2316"/>
      <c r="E204" s="2317">
        <f>SUM(E173:E203)</f>
        <v>7423600</v>
      </c>
      <c r="F204" s="2237"/>
    </row>
    <row r="205" spans="1:6" ht="21.75" customHeight="1" x14ac:dyDescent="0.2">
      <c r="A205" s="2237"/>
      <c r="B205" s="2237"/>
      <c r="C205" s="2237"/>
      <c r="D205" s="2237"/>
      <c r="E205" s="2237"/>
      <c r="F205" s="2237"/>
    </row>
    <row r="206" spans="1:6" ht="19.5" customHeight="1" x14ac:dyDescent="0.2">
      <c r="A206" s="2237"/>
      <c r="B206" s="2237"/>
      <c r="C206" s="2237"/>
      <c r="D206" s="2237"/>
      <c r="E206" s="2237"/>
      <c r="F206" s="2237"/>
    </row>
    <row r="207" spans="1:6" ht="18" customHeight="1" x14ac:dyDescent="0.2">
      <c r="A207" s="2481" t="s">
        <v>310</v>
      </c>
      <c r="B207" s="2482"/>
      <c r="C207" s="2482"/>
      <c r="D207" s="2482"/>
      <c r="E207" s="2483"/>
      <c r="F207" s="2234"/>
    </row>
    <row r="208" spans="1:6" ht="39.75" customHeight="1" x14ac:dyDescent="0.2">
      <c r="A208" s="2008" t="s">
        <v>14</v>
      </c>
      <c r="B208" s="2008" t="s">
        <v>15</v>
      </c>
      <c r="C208" s="2467" t="s">
        <v>16</v>
      </c>
      <c r="D208" s="2054" t="s">
        <v>17</v>
      </c>
      <c r="E208" s="2469" t="s">
        <v>18</v>
      </c>
      <c r="F208" s="2234"/>
    </row>
    <row r="209" spans="1:6" ht="12.75" customHeight="1" x14ac:dyDescent="0.2">
      <c r="A209" s="2398" t="s">
        <v>311</v>
      </c>
      <c r="B209" s="2415" t="s">
        <v>312</v>
      </c>
      <c r="C209" s="2351">
        <f>+[3]BS17A!$D18</f>
        <v>0</v>
      </c>
      <c r="D209" s="2247">
        <f>+[3]BS17A!$U18</f>
        <v>13700</v>
      </c>
      <c r="E209" s="2312">
        <f>+[3]BS17A!$V18</f>
        <v>0</v>
      </c>
      <c r="F209" s="2237"/>
    </row>
    <row r="210" spans="1:6" ht="12.75" customHeight="1" x14ac:dyDescent="0.2">
      <c r="A210" s="2399" t="s">
        <v>313</v>
      </c>
      <c r="B210" s="2395" t="s">
        <v>314</v>
      </c>
      <c r="C210" s="2348">
        <f>+[3]BS17A!$D19</f>
        <v>62</v>
      </c>
      <c r="D210" s="2242">
        <f>+[3]BS17A!$U19</f>
        <v>13700</v>
      </c>
      <c r="E210" s="2313">
        <f>+[3]BS17A!$V19</f>
        <v>849400</v>
      </c>
      <c r="F210" s="2237"/>
    </row>
    <row r="211" spans="1:6" ht="12.75" customHeight="1" x14ac:dyDescent="0.2">
      <c r="A211" s="2399" t="s">
        <v>315</v>
      </c>
      <c r="B211" s="2394" t="s">
        <v>316</v>
      </c>
      <c r="C211" s="2348">
        <f>+[3]BS17A!$D47</f>
        <v>0</v>
      </c>
      <c r="D211" s="2242">
        <f>+[3]BS17A!$U47</f>
        <v>1310</v>
      </c>
      <c r="E211" s="2313">
        <f>+[3]BS17A!$V47</f>
        <v>0</v>
      </c>
      <c r="F211" s="2237"/>
    </row>
    <row r="212" spans="1:6" ht="12.75" customHeight="1" x14ac:dyDescent="0.2">
      <c r="A212" s="2399" t="s">
        <v>317</v>
      </c>
      <c r="B212" s="2394" t="s">
        <v>318</v>
      </c>
      <c r="C212" s="2348">
        <f>+[3]BS17A!$D48</f>
        <v>455</v>
      </c>
      <c r="D212" s="2242">
        <f>+[3]BS17A!$U48</f>
        <v>640</v>
      </c>
      <c r="E212" s="2313">
        <f>+[3]BS17A!$V48</f>
        <v>291200</v>
      </c>
      <c r="F212" s="2237"/>
    </row>
    <row r="213" spans="1:6" ht="12.75" customHeight="1" x14ac:dyDescent="0.2">
      <c r="A213" s="2399" t="s">
        <v>319</v>
      </c>
      <c r="B213" s="2395" t="s">
        <v>320</v>
      </c>
      <c r="C213" s="2348">
        <f>+[3]BS17A!$D49</f>
        <v>395</v>
      </c>
      <c r="D213" s="2242">
        <f>+[3]BS17A!$U49</f>
        <v>1940</v>
      </c>
      <c r="E213" s="2313">
        <f>+[3]BS17A!$V49</f>
        <v>766300</v>
      </c>
      <c r="F213" s="2237"/>
    </row>
    <row r="214" spans="1:6" ht="12.75" customHeight="1" x14ac:dyDescent="0.2">
      <c r="A214" s="2399" t="s">
        <v>321</v>
      </c>
      <c r="B214" s="2395" t="s">
        <v>322</v>
      </c>
      <c r="C214" s="2348">
        <f>+[3]BS17A!$D50</f>
        <v>50</v>
      </c>
      <c r="D214" s="2242">
        <f>+[3]BS17A!$U50</f>
        <v>14590</v>
      </c>
      <c r="E214" s="2313">
        <f>+[3]BS17A!$V50</f>
        <v>729500</v>
      </c>
      <c r="F214" s="2237"/>
    </row>
    <row r="215" spans="1:6" ht="12.75" customHeight="1" x14ac:dyDescent="0.2">
      <c r="A215" s="2399" t="s">
        <v>323</v>
      </c>
      <c r="B215" s="2394" t="s">
        <v>324</v>
      </c>
      <c r="C215" s="2348">
        <f>+[3]BS17A!$D51</f>
        <v>91</v>
      </c>
      <c r="D215" s="2242">
        <f>+[3]BS17A!$U51</f>
        <v>33500</v>
      </c>
      <c r="E215" s="2313">
        <f>+[3]BS17A!$V51</f>
        <v>3048500</v>
      </c>
      <c r="F215" s="2237"/>
    </row>
    <row r="216" spans="1:6" ht="12.75" customHeight="1" x14ac:dyDescent="0.2">
      <c r="A216" s="2421" t="s">
        <v>325</v>
      </c>
      <c r="B216" s="2394" t="s">
        <v>326</v>
      </c>
      <c r="C216" s="2348">
        <f>+[3]BS17A!D52</f>
        <v>8</v>
      </c>
      <c r="D216" s="2325"/>
      <c r="E216" s="2313">
        <f>+[3]BS17A!V52</f>
        <v>66880</v>
      </c>
      <c r="F216" s="2237"/>
    </row>
    <row r="217" spans="1:6" ht="12.75" customHeight="1" x14ac:dyDescent="0.2">
      <c r="A217" s="2400" t="s">
        <v>327</v>
      </c>
      <c r="B217" s="2396" t="s">
        <v>328</v>
      </c>
      <c r="C217" s="2360">
        <f>+[3]BS17A!$D1861</f>
        <v>57</v>
      </c>
      <c r="D217" s="2249">
        <f>+[3]BS17A!$U1861</f>
        <v>27160</v>
      </c>
      <c r="E217" s="2318">
        <f>+[3]BS17A!$V1861</f>
        <v>1548120</v>
      </c>
      <c r="F217" s="2237"/>
    </row>
    <row r="218" spans="1:6" ht="12.75" x14ac:dyDescent="0.2">
      <c r="A218" s="2406"/>
      <c r="B218" s="2405" t="s">
        <v>329</v>
      </c>
      <c r="C218" s="2251">
        <f>SUM(C209:C217)</f>
        <v>1118</v>
      </c>
      <c r="D218" s="2316"/>
      <c r="E218" s="2324">
        <f>SUM(E209:E217)</f>
        <v>7299900</v>
      </c>
      <c r="F218" s="2237"/>
    </row>
    <row r="219" spans="1:6" ht="17.25" customHeight="1" x14ac:dyDescent="0.2">
      <c r="A219" s="2237"/>
      <c r="B219" s="2237"/>
      <c r="C219" s="2237"/>
      <c r="D219" s="2237"/>
      <c r="E219" s="2237"/>
      <c r="F219" s="2237"/>
    </row>
    <row r="220" spans="1:6" ht="18" customHeight="1" x14ac:dyDescent="0.2">
      <c r="A220" s="2237"/>
      <c r="B220" s="2237"/>
      <c r="C220" s="2237"/>
      <c r="D220" s="2237"/>
      <c r="E220" s="2237"/>
      <c r="F220" s="2237"/>
    </row>
    <row r="221" spans="1:6" ht="27.75" customHeight="1" x14ac:dyDescent="0.2">
      <c r="A221" s="2495" t="s">
        <v>330</v>
      </c>
      <c r="B221" s="2496"/>
      <c r="C221" s="2497"/>
      <c r="D221" s="2237"/>
      <c r="E221" s="2237"/>
      <c r="F221" s="2234"/>
    </row>
    <row r="222" spans="1:6" ht="42.75" customHeight="1" x14ac:dyDescent="0.2">
      <c r="A222" s="2008" t="s">
        <v>14</v>
      </c>
      <c r="B222" s="2008" t="s">
        <v>16</v>
      </c>
      <c r="C222" s="2008" t="s">
        <v>18</v>
      </c>
      <c r="D222" s="2234"/>
      <c r="E222" s="2237"/>
      <c r="F222" s="2237"/>
    </row>
    <row r="223" spans="1:6" ht="15" customHeight="1" x14ac:dyDescent="0.2">
      <c r="A223" s="2398" t="s">
        <v>331</v>
      </c>
      <c r="B223" s="2416" t="s">
        <v>332</v>
      </c>
      <c r="C223" s="2326"/>
      <c r="D223" s="2327"/>
      <c r="E223" s="2237"/>
      <c r="F223" s="2237"/>
    </row>
    <row r="224" spans="1:6" ht="15" customHeight="1" x14ac:dyDescent="0.2">
      <c r="A224" s="2419" t="s">
        <v>333</v>
      </c>
      <c r="B224" s="2417" t="s">
        <v>334</v>
      </c>
      <c r="C224" s="2328"/>
      <c r="D224" s="2327"/>
      <c r="E224" s="2237"/>
      <c r="F224" s="2237"/>
    </row>
    <row r="225" spans="1:7" ht="18" customHeight="1" x14ac:dyDescent="0.2">
      <c r="A225" s="2420"/>
      <c r="B225" s="2418" t="s">
        <v>335</v>
      </c>
      <c r="C225" s="2380">
        <f>SUM(C223:C224)</f>
        <v>0</v>
      </c>
      <c r="D225" s="2327"/>
      <c r="E225" s="2237"/>
      <c r="F225" s="2237"/>
    </row>
    <row r="226" spans="1:7" ht="18" customHeight="1" x14ac:dyDescent="0.2">
      <c r="A226" s="2237"/>
      <c r="B226" s="2237"/>
      <c r="C226" s="2237"/>
      <c r="D226" s="2327"/>
      <c r="E226" s="2327"/>
      <c r="F226" s="2327"/>
    </row>
    <row r="227" spans="1:7" ht="18" customHeight="1" x14ac:dyDescent="0.2">
      <c r="A227" s="2237"/>
      <c r="B227" s="2237"/>
      <c r="C227" s="2237"/>
      <c r="D227" s="2237"/>
      <c r="E227" s="2237"/>
      <c r="F227" s="2327"/>
      <c r="G227" s="2329"/>
    </row>
    <row r="228" spans="1:7" ht="18" customHeight="1" x14ac:dyDescent="0.2">
      <c r="A228" s="2481" t="s">
        <v>336</v>
      </c>
      <c r="B228" s="2482"/>
      <c r="C228" s="2482"/>
      <c r="D228" s="2482"/>
      <c r="E228" s="2483"/>
      <c r="F228" s="2327"/>
      <c r="G228" s="2329"/>
    </row>
    <row r="229" spans="1:7" ht="56.25" customHeight="1" x14ac:dyDescent="0.2">
      <c r="A229" s="2008" t="s">
        <v>14</v>
      </c>
      <c r="B229" s="2008" t="s">
        <v>15</v>
      </c>
      <c r="C229" s="2467" t="s">
        <v>16</v>
      </c>
      <c r="D229" s="2054" t="s">
        <v>17</v>
      </c>
      <c r="E229" s="2469" t="s">
        <v>18</v>
      </c>
      <c r="F229" s="2327"/>
      <c r="G229" s="2329"/>
    </row>
    <row r="230" spans="1:7" ht="15" customHeight="1" x14ac:dyDescent="0.2">
      <c r="A230" s="2398" t="s">
        <v>337</v>
      </c>
      <c r="B230" s="2415" t="s">
        <v>338</v>
      </c>
      <c r="C230" s="2378">
        <f>+[3]BS17A!$D1941</f>
        <v>168</v>
      </c>
      <c r="D230" s="2247">
        <f>+[3]BS17A!$U1941</f>
        <v>18750</v>
      </c>
      <c r="E230" s="2312">
        <f>+[3]BS17A!$V1941</f>
        <v>3150000</v>
      </c>
      <c r="F230" s="2237"/>
    </row>
    <row r="231" spans="1:7" ht="15" customHeight="1" x14ac:dyDescent="0.2">
      <c r="A231" s="2400" t="s">
        <v>339</v>
      </c>
      <c r="B231" s="2396" t="s">
        <v>340</v>
      </c>
      <c r="C231" s="2379">
        <f>+[3]BS17A!$D1942</f>
        <v>0</v>
      </c>
      <c r="D231" s="2249">
        <f>+[3]BS17A!$U1942</f>
        <v>235010</v>
      </c>
      <c r="E231" s="2318">
        <f>+[3]BS17A!$V1942</f>
        <v>0</v>
      </c>
      <c r="F231" s="2237"/>
    </row>
    <row r="232" spans="1:7" ht="18" customHeight="1" x14ac:dyDescent="0.2">
      <c r="A232" s="2406"/>
      <c r="B232" s="2405" t="s">
        <v>341</v>
      </c>
      <c r="C232" s="2251">
        <f>SUM(C230:C231)</f>
        <v>168</v>
      </c>
      <c r="D232" s="2316"/>
      <c r="E232" s="2317">
        <f>SUM(E230:E231)</f>
        <v>3150000</v>
      </c>
      <c r="F232" s="2237"/>
    </row>
    <row r="233" spans="1:7" ht="18" customHeight="1" x14ac:dyDescent="0.2">
      <c r="A233" s="2330"/>
      <c r="B233" s="2331"/>
      <c r="C233" s="2332"/>
      <c r="D233" s="2330"/>
      <c r="E233" s="2330"/>
      <c r="F233" s="2237"/>
    </row>
    <row r="234" spans="1:7" ht="18" customHeight="1" x14ac:dyDescent="0.2">
      <c r="A234" s="2330"/>
      <c r="B234" s="2331"/>
      <c r="C234" s="2332"/>
      <c r="D234" s="2330"/>
      <c r="E234" s="2330"/>
      <c r="F234" s="2237"/>
    </row>
    <row r="235" spans="1:7" ht="18" customHeight="1" x14ac:dyDescent="0.2">
      <c r="A235" s="2489" t="s">
        <v>342</v>
      </c>
      <c r="B235" s="2482"/>
      <c r="C235" s="2482"/>
      <c r="D235" s="2482"/>
      <c r="E235" s="2483"/>
      <c r="F235" s="2237"/>
    </row>
    <row r="236" spans="1:7" ht="41.25" customHeight="1" x14ac:dyDescent="0.2">
      <c r="A236" s="2008" t="s">
        <v>14</v>
      </c>
      <c r="B236" s="2008" t="s">
        <v>15</v>
      </c>
      <c r="C236" s="2467" t="s">
        <v>16</v>
      </c>
      <c r="D236" s="2054" t="s">
        <v>17</v>
      </c>
      <c r="E236" s="2469" t="s">
        <v>18</v>
      </c>
      <c r="F236" s="2237"/>
    </row>
    <row r="237" spans="1:7" ht="18" customHeight="1" x14ac:dyDescent="0.2">
      <c r="A237" s="2309" t="s">
        <v>343</v>
      </c>
      <c r="B237" s="2259" t="s">
        <v>344</v>
      </c>
      <c r="C237" s="2333">
        <f>[3]BS17A!D768</f>
        <v>580</v>
      </c>
      <c r="D237" s="2334"/>
      <c r="E237" s="2335">
        <f>[3]BS17A!V768</f>
        <v>3939260</v>
      </c>
      <c r="F237" s="2237"/>
    </row>
    <row r="238" spans="1:7" ht="18" customHeight="1" x14ac:dyDescent="0.2">
      <c r="A238" s="2330"/>
      <c r="B238" s="2331"/>
      <c r="C238" s="2332"/>
      <c r="D238" s="2330"/>
      <c r="E238" s="2330"/>
      <c r="F238" s="2237"/>
    </row>
    <row r="239" spans="1:7" ht="18" customHeight="1" x14ac:dyDescent="0.2">
      <c r="A239" s="2489" t="s">
        <v>345</v>
      </c>
      <c r="B239" s="2490"/>
      <c r="C239" s="2490"/>
      <c r="D239" s="2490"/>
      <c r="E239" s="2491"/>
      <c r="F239" s="2237"/>
    </row>
    <row r="240" spans="1:7" ht="43.5" customHeight="1" x14ac:dyDescent="0.2">
      <c r="A240" s="2008" t="s">
        <v>14</v>
      </c>
      <c r="B240" s="2467" t="s">
        <v>346</v>
      </c>
      <c r="C240" s="2053" t="s">
        <v>347</v>
      </c>
      <c r="D240" s="2054" t="s">
        <v>17</v>
      </c>
      <c r="E240" s="2469" t="s">
        <v>18</v>
      </c>
      <c r="F240" s="2237"/>
    </row>
    <row r="241" spans="1:6" ht="15" customHeight="1" x14ac:dyDescent="0.2">
      <c r="A241" s="2246" t="s">
        <v>348</v>
      </c>
      <c r="B241" s="2362" t="s">
        <v>349</v>
      </c>
      <c r="C241" s="2351">
        <f>+[3]BS17A!$D1944</f>
        <v>0</v>
      </c>
      <c r="D241" s="2247">
        <f>+[3]BS17A!$U1944</f>
        <v>240030</v>
      </c>
      <c r="E241" s="2312">
        <f>+[3]BS17A!$V1944</f>
        <v>0</v>
      </c>
      <c r="F241" s="2237"/>
    </row>
    <row r="242" spans="1:6" ht="15" customHeight="1" x14ac:dyDescent="0.2">
      <c r="A242" s="2241" t="s">
        <v>350</v>
      </c>
      <c r="B242" s="2363" t="s">
        <v>351</v>
      </c>
      <c r="C242" s="2348">
        <f>+[3]BS17A!$D1945</f>
        <v>0</v>
      </c>
      <c r="D242" s="2242">
        <f>+[3]BS17A!$U1945</f>
        <v>34110</v>
      </c>
      <c r="E242" s="2313">
        <f>+[3]BS17A!$V1945</f>
        <v>0</v>
      </c>
      <c r="F242" s="2237"/>
    </row>
    <row r="243" spans="1:6" ht="15" customHeight="1" x14ac:dyDescent="0.2">
      <c r="A243" s="2241" t="s">
        <v>352</v>
      </c>
      <c r="B243" s="2363" t="s">
        <v>353</v>
      </c>
      <c r="C243" s="2348">
        <f>+[3]BS17A!$D1946</f>
        <v>0</v>
      </c>
      <c r="D243" s="2242">
        <f>+[3]BS17A!$U1946</f>
        <v>128660</v>
      </c>
      <c r="E243" s="2313">
        <f>+[3]BS17A!$V1946</f>
        <v>0</v>
      </c>
      <c r="F243" s="2237"/>
    </row>
    <row r="244" spans="1:6" ht="15" customHeight="1" x14ac:dyDescent="0.2">
      <c r="A244" s="2241" t="s">
        <v>354</v>
      </c>
      <c r="B244" s="2363" t="s">
        <v>355</v>
      </c>
      <c r="C244" s="2348">
        <f>+[3]BS17A!$D1947</f>
        <v>0</v>
      </c>
      <c r="D244" s="2242">
        <f>+[3]BS17A!$U1947</f>
        <v>128660</v>
      </c>
      <c r="E244" s="2313">
        <f>+[3]BS17A!$V1947</f>
        <v>0</v>
      </c>
      <c r="F244" s="2237"/>
    </row>
    <row r="245" spans="1:6" ht="15" customHeight="1" x14ac:dyDescent="0.2">
      <c r="A245" s="2241" t="s">
        <v>356</v>
      </c>
      <c r="B245" s="2363" t="s">
        <v>357</v>
      </c>
      <c r="C245" s="2348">
        <f>+[3]BS17A!$D1948</f>
        <v>0</v>
      </c>
      <c r="D245" s="2242">
        <f>+[3]BS17A!$U1948</f>
        <v>234230</v>
      </c>
      <c r="E245" s="2313">
        <f>+[3]BS17A!$V1948</f>
        <v>0</v>
      </c>
      <c r="F245" s="2237"/>
    </row>
    <row r="246" spans="1:6" ht="15" customHeight="1" x14ac:dyDescent="0.2">
      <c r="A246" s="2241" t="s">
        <v>358</v>
      </c>
      <c r="B246" s="2363" t="s">
        <v>359</v>
      </c>
      <c r="C246" s="2348">
        <f>+[3]BS17A!$D1949</f>
        <v>0</v>
      </c>
      <c r="D246" s="2242">
        <f>+[3]BS17A!$U1949</f>
        <v>359460</v>
      </c>
      <c r="E246" s="2313">
        <f>+[3]BS17A!$V1949</f>
        <v>0</v>
      </c>
      <c r="F246" s="2237"/>
    </row>
    <row r="247" spans="1:6" ht="15" customHeight="1" x14ac:dyDescent="0.2">
      <c r="A247" s="2241" t="s">
        <v>360</v>
      </c>
      <c r="B247" s="2363" t="s">
        <v>361</v>
      </c>
      <c r="C247" s="2348">
        <f>+[3]BS17A!$D1950</f>
        <v>0</v>
      </c>
      <c r="D247" s="2242">
        <f>+[3]BS17A!$U1950</f>
        <v>613210</v>
      </c>
      <c r="E247" s="2313">
        <f>+[3]BS17A!$V1950</f>
        <v>0</v>
      </c>
      <c r="F247" s="2237"/>
    </row>
    <row r="248" spans="1:6" ht="15" customHeight="1" x14ac:dyDescent="0.2">
      <c r="A248" s="2264" t="s">
        <v>362</v>
      </c>
      <c r="B248" s="2363" t="s">
        <v>363</v>
      </c>
      <c r="C248" s="2348">
        <f>+[3]BS17A!$D1951</f>
        <v>0</v>
      </c>
      <c r="D248" s="2242">
        <f>+[3]BS17A!$U1951</f>
        <v>127720</v>
      </c>
      <c r="E248" s="2313">
        <f>+[3]BS17A!$V1951</f>
        <v>0</v>
      </c>
      <c r="F248" s="2237"/>
    </row>
    <row r="249" spans="1:6" ht="15" customHeight="1" x14ac:dyDescent="0.2">
      <c r="A249" s="2264" t="s">
        <v>364</v>
      </c>
      <c r="B249" s="2363" t="s">
        <v>365</v>
      </c>
      <c r="C249" s="2348">
        <f>+[3]BS17A!$D1952</f>
        <v>0</v>
      </c>
      <c r="D249" s="2242">
        <f>+[3]BS17A!$U1952</f>
        <v>344230</v>
      </c>
      <c r="E249" s="2313">
        <f>+[3]BS17A!$V1952</f>
        <v>0</v>
      </c>
      <c r="F249" s="2237"/>
    </row>
    <row r="250" spans="1:6" ht="15" customHeight="1" x14ac:dyDescent="0.2">
      <c r="A250" s="2264" t="s">
        <v>366</v>
      </c>
      <c r="B250" s="2363" t="s">
        <v>367</v>
      </c>
      <c r="C250" s="2374">
        <f>+[3]BS17A!$D1953</f>
        <v>0</v>
      </c>
      <c r="D250" s="2244">
        <f>+[3]BS17A!$U1953</f>
        <v>144940</v>
      </c>
      <c r="E250" s="2336">
        <f>+[3]BS17A!$V1953</f>
        <v>0</v>
      </c>
      <c r="F250" s="2237"/>
    </row>
    <row r="251" spans="1:6" ht="15" customHeight="1" x14ac:dyDescent="0.2">
      <c r="A251" s="2264" t="s">
        <v>368</v>
      </c>
      <c r="B251" s="2363" t="s">
        <v>369</v>
      </c>
      <c r="C251" s="2374">
        <f>+[3]BS17A!$D1954</f>
        <v>0</v>
      </c>
      <c r="D251" s="2244">
        <f>+[3]BS17A!$U1954</f>
        <v>125950</v>
      </c>
      <c r="E251" s="2336">
        <f>+[3]BS17A!$V1954</f>
        <v>0</v>
      </c>
      <c r="F251" s="2237"/>
    </row>
    <row r="252" spans="1:6" ht="15" customHeight="1" x14ac:dyDescent="0.2">
      <c r="A252" s="2264" t="s">
        <v>370</v>
      </c>
      <c r="B252" s="2363" t="s">
        <v>371</v>
      </c>
      <c r="C252" s="2374">
        <f>+[3]BS17A!$D1955</f>
        <v>0</v>
      </c>
      <c r="D252" s="2244">
        <f>+[3]BS17A!$U1955</f>
        <v>191490</v>
      </c>
      <c r="E252" s="2336">
        <f>+[3]BS17A!$V1955</f>
        <v>0</v>
      </c>
      <c r="F252" s="2237"/>
    </row>
    <row r="253" spans="1:6" ht="15" customHeight="1" x14ac:dyDescent="0.2">
      <c r="A253" s="2264" t="s">
        <v>372</v>
      </c>
      <c r="B253" s="2363" t="s">
        <v>373</v>
      </c>
      <c r="C253" s="2374">
        <f>+[3]BS17A!$D1956</f>
        <v>0</v>
      </c>
      <c r="D253" s="2244">
        <f>+[3]BS17A!$U1956</f>
        <v>50390</v>
      </c>
      <c r="E253" s="2336">
        <f>+[3]BS17A!$V1956</f>
        <v>0</v>
      </c>
      <c r="F253" s="2237"/>
    </row>
    <row r="254" spans="1:6" ht="15" customHeight="1" x14ac:dyDescent="0.2">
      <c r="A254" s="2295" t="s">
        <v>374</v>
      </c>
      <c r="B254" s="2373" t="s">
        <v>375</v>
      </c>
      <c r="C254" s="2360">
        <f>+[3]BS17A!$D1957</f>
        <v>0</v>
      </c>
      <c r="D254" s="2249">
        <f>+[3]BS17A!$U1957</f>
        <v>37660</v>
      </c>
      <c r="E254" s="2318">
        <f>+[3]BS17A!$V1957</f>
        <v>0</v>
      </c>
      <c r="F254" s="2237"/>
    </row>
    <row r="255" spans="1:6" ht="15" customHeight="1" x14ac:dyDescent="0.2">
      <c r="A255" s="2484" t="s">
        <v>376</v>
      </c>
      <c r="B255" s="2485"/>
      <c r="C255" s="2485"/>
      <c r="D255" s="2485"/>
      <c r="E255" s="2486"/>
      <c r="F255" s="2237"/>
    </row>
    <row r="256" spans="1:6" ht="15" customHeight="1" x14ac:dyDescent="0.2">
      <c r="A256" s="2398" t="s">
        <v>377</v>
      </c>
      <c r="B256" s="2412" t="s">
        <v>349</v>
      </c>
      <c r="C256" s="2351">
        <f>+[3]BS17A!$D1958</f>
        <v>0</v>
      </c>
      <c r="D256" s="2247">
        <f>+[3]BS17A!$U1958</f>
        <v>206500</v>
      </c>
      <c r="E256" s="2312">
        <f>+[3]BS17A!$V1958</f>
        <v>0</v>
      </c>
      <c r="F256" s="2237"/>
    </row>
    <row r="257" spans="1:6" ht="15" customHeight="1" x14ac:dyDescent="0.2">
      <c r="A257" s="2399" t="s">
        <v>378</v>
      </c>
      <c r="B257" s="2413" t="s">
        <v>379</v>
      </c>
      <c r="C257" s="2348">
        <f>+[3]BS17A!$D1959</f>
        <v>0</v>
      </c>
      <c r="D257" s="2242">
        <f>+[3]BS17A!$U1959</f>
        <v>1228440</v>
      </c>
      <c r="E257" s="2313">
        <f>+[3]BS17A!$V1959</f>
        <v>0</v>
      </c>
      <c r="F257" s="2237"/>
    </row>
    <row r="258" spans="1:6" ht="15" customHeight="1" x14ac:dyDescent="0.2">
      <c r="A258" s="2399" t="s">
        <v>380</v>
      </c>
      <c r="B258" s="2413" t="s">
        <v>381</v>
      </c>
      <c r="C258" s="2348">
        <f>+[3]BS17A!$D1960</f>
        <v>0</v>
      </c>
      <c r="D258" s="2242">
        <f>+[3]BS17A!$U1960</f>
        <v>185340</v>
      </c>
      <c r="E258" s="2313">
        <f>+[3]BS17A!$V1960</f>
        <v>0</v>
      </c>
      <c r="F258" s="2237"/>
    </row>
    <row r="259" spans="1:6" ht="15" customHeight="1" x14ac:dyDescent="0.2">
      <c r="A259" s="2399" t="s">
        <v>382</v>
      </c>
      <c r="B259" s="2413" t="s">
        <v>383</v>
      </c>
      <c r="C259" s="2348">
        <f>+[3]BS17A!$D1961</f>
        <v>0</v>
      </c>
      <c r="D259" s="2242">
        <f>+[3]BS17A!$U1961</f>
        <v>163900</v>
      </c>
      <c r="E259" s="2313">
        <f>+[3]BS17A!$V1961</f>
        <v>0</v>
      </c>
      <c r="F259" s="2237"/>
    </row>
    <row r="260" spans="1:6" ht="15" customHeight="1" x14ac:dyDescent="0.2">
      <c r="A260" s="2399" t="s">
        <v>384</v>
      </c>
      <c r="B260" s="2413" t="s">
        <v>385</v>
      </c>
      <c r="C260" s="2348">
        <f>+[3]BS17A!$D1962</f>
        <v>0</v>
      </c>
      <c r="D260" s="2242">
        <f>+[3]BS17A!$U1962</f>
        <v>332720</v>
      </c>
      <c r="E260" s="2313">
        <f>+[3]BS17A!$V1962</f>
        <v>0</v>
      </c>
      <c r="F260" s="2237"/>
    </row>
    <row r="261" spans="1:6" ht="15" customHeight="1" x14ac:dyDescent="0.2">
      <c r="A261" s="2399" t="s">
        <v>386</v>
      </c>
      <c r="B261" s="2413" t="s">
        <v>387</v>
      </c>
      <c r="C261" s="2348">
        <f>+[3]BS17A!$D1963</f>
        <v>0</v>
      </c>
      <c r="D261" s="2242">
        <f>+[3]BS17A!$U1963</f>
        <v>1106400</v>
      </c>
      <c r="E261" s="2313">
        <f>+[3]BS17A!$V1963</f>
        <v>0</v>
      </c>
      <c r="F261" s="2237"/>
    </row>
    <row r="262" spans="1:6" ht="15" customHeight="1" x14ac:dyDescent="0.2">
      <c r="A262" s="2399" t="s">
        <v>388</v>
      </c>
      <c r="B262" s="2413" t="s">
        <v>389</v>
      </c>
      <c r="C262" s="2348">
        <f>+[3]BS17A!$D1964</f>
        <v>0</v>
      </c>
      <c r="D262" s="2242">
        <f>+[3]BS17A!$U1964</f>
        <v>1137010</v>
      </c>
      <c r="E262" s="2313">
        <f>+[3]BS17A!$V1964</f>
        <v>0</v>
      </c>
      <c r="F262" s="2237"/>
    </row>
    <row r="263" spans="1:6" ht="15" customHeight="1" x14ac:dyDescent="0.2">
      <c r="A263" s="2399" t="s">
        <v>390</v>
      </c>
      <c r="B263" s="2413" t="s">
        <v>391</v>
      </c>
      <c r="C263" s="2348">
        <f>+[3]BS17A!$D1965</f>
        <v>0</v>
      </c>
      <c r="D263" s="2242">
        <f>+[3]BS17A!$U1965</f>
        <v>900260</v>
      </c>
      <c r="E263" s="2313">
        <f>+[3]BS17A!$V1965</f>
        <v>0</v>
      </c>
      <c r="F263" s="2237"/>
    </row>
    <row r="264" spans="1:6" ht="15" customHeight="1" x14ac:dyDescent="0.2">
      <c r="A264" s="2399" t="s">
        <v>392</v>
      </c>
      <c r="B264" s="2413" t="s">
        <v>393</v>
      </c>
      <c r="C264" s="2348">
        <f>+[3]BS17A!$D1966</f>
        <v>0</v>
      </c>
      <c r="D264" s="2242">
        <f>+[3]BS17A!$U1966</f>
        <v>948790</v>
      </c>
      <c r="E264" s="2313">
        <f>+[3]BS17A!$V1966</f>
        <v>0</v>
      </c>
      <c r="F264" s="2237"/>
    </row>
    <row r="265" spans="1:6" ht="15" customHeight="1" x14ac:dyDescent="0.2">
      <c r="A265" s="2399" t="s">
        <v>394</v>
      </c>
      <c r="B265" s="2413" t="s">
        <v>395</v>
      </c>
      <c r="C265" s="2348">
        <f>+[3]BS17A!$D1967</f>
        <v>0</v>
      </c>
      <c r="D265" s="2242">
        <f>+[3]BS17A!$U1967</f>
        <v>374290</v>
      </c>
      <c r="E265" s="2313">
        <f>+[3]BS17A!$V1967</f>
        <v>0</v>
      </c>
      <c r="F265" s="2237"/>
    </row>
    <row r="266" spans="1:6" ht="15" customHeight="1" x14ac:dyDescent="0.2">
      <c r="A266" s="2399" t="s">
        <v>396</v>
      </c>
      <c r="B266" s="2413" t="s">
        <v>397</v>
      </c>
      <c r="C266" s="2348">
        <f>+[3]BS17A!$D1968</f>
        <v>0</v>
      </c>
      <c r="D266" s="2242">
        <f>+[3]BS17A!$U1968</f>
        <v>89640</v>
      </c>
      <c r="E266" s="2313">
        <f>+[3]BS17A!$V1968</f>
        <v>0</v>
      </c>
      <c r="F266" s="2237"/>
    </row>
    <row r="267" spans="1:6" ht="15" customHeight="1" x14ac:dyDescent="0.2">
      <c r="A267" s="2399" t="s">
        <v>398</v>
      </c>
      <c r="B267" s="2413" t="s">
        <v>399</v>
      </c>
      <c r="C267" s="2348">
        <f>+[3]BS17A!$D1969</f>
        <v>0</v>
      </c>
      <c r="D267" s="2242">
        <f>+[3]BS17A!$U1969</f>
        <v>267430</v>
      </c>
      <c r="E267" s="2313">
        <f>+[3]BS17A!$V1969</f>
        <v>0</v>
      </c>
      <c r="F267" s="2237"/>
    </row>
    <row r="268" spans="1:6" ht="15" customHeight="1" x14ac:dyDescent="0.2">
      <c r="A268" s="2399" t="s">
        <v>400</v>
      </c>
      <c r="B268" s="2395" t="s">
        <v>401</v>
      </c>
      <c r="C268" s="2348">
        <f>+[3]BS17A!$D1970</f>
        <v>0</v>
      </c>
      <c r="D268" s="2242">
        <f>+[3]BS17A!$U1970</f>
        <v>75610</v>
      </c>
      <c r="E268" s="2313">
        <f>+[3]BS17A!$V1970</f>
        <v>0</v>
      </c>
      <c r="F268" s="2237"/>
    </row>
    <row r="269" spans="1:6" ht="15" customHeight="1" x14ac:dyDescent="0.2">
      <c r="A269" s="2399" t="s">
        <v>402</v>
      </c>
      <c r="B269" s="2395" t="s">
        <v>403</v>
      </c>
      <c r="C269" s="2348">
        <f>+[3]BS17A!$D1971</f>
        <v>0</v>
      </c>
      <c r="D269" s="2242">
        <f>+[3]BS17A!$U1971</f>
        <v>1299270</v>
      </c>
      <c r="E269" s="2313">
        <f>+[3]BS17A!$V1971</f>
        <v>0</v>
      </c>
      <c r="F269" s="2237"/>
    </row>
    <row r="270" spans="1:6" ht="15" customHeight="1" x14ac:dyDescent="0.2">
      <c r="A270" s="2399" t="s">
        <v>404</v>
      </c>
      <c r="B270" s="2395" t="s">
        <v>405</v>
      </c>
      <c r="C270" s="2348">
        <f>+[3]BS17A!$D1972</f>
        <v>0</v>
      </c>
      <c r="D270" s="2242">
        <f>+[3]BS17A!$U1972</f>
        <v>303800</v>
      </c>
      <c r="E270" s="2313">
        <f>+[3]BS17A!$V1972</f>
        <v>0</v>
      </c>
      <c r="F270" s="2237"/>
    </row>
    <row r="271" spans="1:6" ht="15" customHeight="1" x14ac:dyDescent="0.2">
      <c r="A271" s="2399" t="s">
        <v>406</v>
      </c>
      <c r="B271" s="2395" t="s">
        <v>407</v>
      </c>
      <c r="C271" s="2348">
        <f>+[3]BS17A!$D1973</f>
        <v>0</v>
      </c>
      <c r="D271" s="2242">
        <f>+[3]BS17A!$U1973</f>
        <v>1017740</v>
      </c>
      <c r="E271" s="2313">
        <f>+[3]BS17A!$V1973</f>
        <v>0</v>
      </c>
      <c r="F271" s="2237"/>
    </row>
    <row r="272" spans="1:6" ht="15" customHeight="1" x14ac:dyDescent="0.2">
      <c r="A272" s="2399" t="s">
        <v>408</v>
      </c>
      <c r="B272" s="2414" t="s">
        <v>409</v>
      </c>
      <c r="C272" s="2348">
        <f>+[3]BS17A!$D1974</f>
        <v>0</v>
      </c>
      <c r="D272" s="2242">
        <f>+[3]BS17A!$U1974</f>
        <v>623060</v>
      </c>
      <c r="E272" s="2313">
        <f>+[3]BS17A!$V1974</f>
        <v>0</v>
      </c>
      <c r="F272" s="2237"/>
    </row>
    <row r="273" spans="1:10" ht="15" customHeight="1" x14ac:dyDescent="0.2">
      <c r="A273" s="2400" t="s">
        <v>410</v>
      </c>
      <c r="B273" s="2414" t="s">
        <v>411</v>
      </c>
      <c r="C273" s="2360">
        <f>+[3]BS17A!$D1975</f>
        <v>0</v>
      </c>
      <c r="D273" s="2244">
        <f>+[3]BS17A!$U1975</f>
        <v>508460</v>
      </c>
      <c r="E273" s="2336">
        <f>+[3]BS17A!$V1975</f>
        <v>0</v>
      </c>
      <c r="F273" s="2237"/>
    </row>
    <row r="274" spans="1:10" ht="15" customHeight="1" x14ac:dyDescent="0.2">
      <c r="A274" s="2484" t="s">
        <v>412</v>
      </c>
      <c r="B274" s="2485"/>
      <c r="C274" s="2485"/>
      <c r="D274" s="2485"/>
      <c r="E274" s="2486"/>
      <c r="F274" s="2237"/>
    </row>
    <row r="275" spans="1:10" ht="15" customHeight="1" x14ac:dyDescent="0.2">
      <c r="A275" s="2398" t="s">
        <v>413</v>
      </c>
      <c r="B275" s="2407" t="s">
        <v>414</v>
      </c>
      <c r="C275" s="2376">
        <f>+[3]BS17A!$D1976</f>
        <v>0</v>
      </c>
      <c r="D275" s="2239">
        <f>[3]BS17A!U1976</f>
        <v>274090</v>
      </c>
      <c r="E275" s="2337">
        <f>+[3]BS17A!$V1976</f>
        <v>0</v>
      </c>
      <c r="F275" s="2237"/>
    </row>
    <row r="276" spans="1:10" ht="15" customHeight="1" x14ac:dyDescent="0.2">
      <c r="A276" s="2399" t="s">
        <v>415</v>
      </c>
      <c r="B276" s="2395" t="s">
        <v>416</v>
      </c>
      <c r="C276" s="2348">
        <f>+[3]BS17A!$D1977</f>
        <v>0</v>
      </c>
      <c r="D276" s="2242">
        <f>[3]BS17A!U1977</f>
        <v>159800</v>
      </c>
      <c r="E276" s="2313">
        <f>+[3]BS17A!$V1977</f>
        <v>0</v>
      </c>
      <c r="F276" s="2237"/>
    </row>
    <row r="277" spans="1:10" ht="15" customHeight="1" x14ac:dyDescent="0.2">
      <c r="A277" s="2399" t="s">
        <v>417</v>
      </c>
      <c r="B277" s="2395" t="s">
        <v>418</v>
      </c>
      <c r="C277" s="2348">
        <f>+[3]BS17A!$D1978</f>
        <v>0</v>
      </c>
      <c r="D277" s="2242">
        <f>[3]BS17A!U1978</f>
        <v>386120</v>
      </c>
      <c r="E277" s="2313">
        <f>+[3]BS17A!$V1978</f>
        <v>0</v>
      </c>
      <c r="F277" s="2237"/>
    </row>
    <row r="278" spans="1:10" ht="15" customHeight="1" x14ac:dyDescent="0.2">
      <c r="A278" s="2399" t="s">
        <v>419</v>
      </c>
      <c r="B278" s="2395" t="s">
        <v>420</v>
      </c>
      <c r="C278" s="2348">
        <f>+[3]BS17A!$D1979</f>
        <v>0</v>
      </c>
      <c r="D278" s="2242">
        <f>[3]BS17A!U1979</f>
        <v>400140</v>
      </c>
      <c r="E278" s="2313">
        <f>+[3]BS17A!$V1979</f>
        <v>0</v>
      </c>
      <c r="F278" s="2237"/>
    </row>
    <row r="279" spans="1:10" ht="15" customHeight="1" x14ac:dyDescent="0.2">
      <c r="A279" s="2400" t="s">
        <v>421</v>
      </c>
      <c r="B279" s="2408" t="s">
        <v>422</v>
      </c>
      <c r="C279" s="2360">
        <f>+[3]BS17A!$D1980</f>
        <v>0</v>
      </c>
      <c r="D279" s="2249">
        <f>[3]BS17A!U1980</f>
        <v>250030</v>
      </c>
      <c r="E279" s="2318">
        <f>+[3]BS17A!$V1980</f>
        <v>0</v>
      </c>
      <c r="F279" s="2338"/>
    </row>
    <row r="280" spans="1:10" ht="15" customHeight="1" x14ac:dyDescent="0.2">
      <c r="A280" s="2411" t="s">
        <v>423</v>
      </c>
      <c r="B280" s="2409" t="s">
        <v>424</v>
      </c>
      <c r="C280" s="2377">
        <f>+[3]BS17A!$D1981</f>
        <v>97</v>
      </c>
      <c r="D280" s="2339">
        <f>[3]BS17A!U1981</f>
        <v>34000</v>
      </c>
      <c r="E280" s="2335">
        <f>+[3]BS17A!$V1981</f>
        <v>3298000</v>
      </c>
      <c r="F280" s="2338"/>
    </row>
    <row r="281" spans="1:10" ht="15" customHeight="1" x14ac:dyDescent="0.2">
      <c r="A281" s="2406"/>
      <c r="B281" s="2410" t="s">
        <v>425</v>
      </c>
      <c r="C281" s="2251">
        <f>SUM(C241:C280)</f>
        <v>97</v>
      </c>
      <c r="D281" s="2316"/>
      <c r="E281" s="2317">
        <f>SUM(E241:E280)</f>
        <v>3298000</v>
      </c>
      <c r="F281" s="2338"/>
    </row>
    <row r="282" spans="1:10" ht="18" customHeight="1" x14ac:dyDescent="0.2">
      <c r="A282" s="2330"/>
      <c r="B282" s="2237"/>
      <c r="C282" s="2237"/>
      <c r="D282" s="2330"/>
      <c r="E282" s="2330"/>
      <c r="F282" s="2237"/>
    </row>
    <row r="283" spans="1:10" ht="18" customHeight="1" x14ac:dyDescent="0.2">
      <c r="A283" s="2330"/>
      <c r="B283" s="2332"/>
      <c r="C283" s="2332"/>
      <c r="D283" s="2330"/>
      <c r="E283" s="2330"/>
      <c r="F283" s="2340"/>
      <c r="G283" s="2341"/>
      <c r="J283" s="2342"/>
    </row>
    <row r="284" spans="1:10" ht="12.75" customHeight="1" x14ac:dyDescent="0.2">
      <c r="A284" s="2489" t="s">
        <v>426</v>
      </c>
      <c r="B284" s="2490"/>
      <c r="C284" s="2490"/>
      <c r="D284" s="2490"/>
      <c r="E284" s="2491"/>
      <c r="F284" s="2237"/>
    </row>
    <row r="285" spans="1:10" ht="44.25" customHeight="1" x14ac:dyDescent="0.2">
      <c r="A285" s="2008" t="s">
        <v>14</v>
      </c>
      <c r="B285" s="2008" t="s">
        <v>426</v>
      </c>
      <c r="C285" s="2467" t="s">
        <v>347</v>
      </c>
      <c r="D285" s="2054" t="s">
        <v>17</v>
      </c>
      <c r="E285" s="2469" t="s">
        <v>18</v>
      </c>
      <c r="F285" s="2338"/>
    </row>
    <row r="286" spans="1:10" ht="15" customHeight="1" x14ac:dyDescent="0.2">
      <c r="A286" s="2398" t="s">
        <v>427</v>
      </c>
      <c r="B286" s="2402" t="s">
        <v>428</v>
      </c>
      <c r="C286" s="2351">
        <f>+[3]BS17A!$D1983</f>
        <v>5</v>
      </c>
      <c r="D286" s="2247">
        <f>+[3]BS17A!$U1983</f>
        <v>6690</v>
      </c>
      <c r="E286" s="2312">
        <f>+[3]BS17A!$V1983</f>
        <v>33450</v>
      </c>
      <c r="F286" s="2237"/>
    </row>
    <row r="287" spans="1:10" ht="15" customHeight="1" x14ac:dyDescent="0.2">
      <c r="A287" s="2399" t="s">
        <v>429</v>
      </c>
      <c r="B287" s="2403" t="s">
        <v>430</v>
      </c>
      <c r="C287" s="2348">
        <f>+[3]BS17A!$D1984</f>
        <v>0</v>
      </c>
      <c r="D287" s="2242">
        <f>+[3]BS17A!$U1984</f>
        <v>3560</v>
      </c>
      <c r="E287" s="2313">
        <f>+[3]BS17A!$V1984</f>
        <v>0</v>
      </c>
      <c r="F287" s="2237"/>
    </row>
    <row r="288" spans="1:10" ht="15" customHeight="1" x14ac:dyDescent="0.2">
      <c r="A288" s="2399" t="s">
        <v>431</v>
      </c>
      <c r="B288" s="2403" t="s">
        <v>432</v>
      </c>
      <c r="C288" s="2348">
        <f>+[3]BS17A!$D1985</f>
        <v>1</v>
      </c>
      <c r="D288" s="2242">
        <f>+[3]BS17A!$U1985</f>
        <v>13430</v>
      </c>
      <c r="E288" s="2313">
        <f>+[3]BS17A!$V1985</f>
        <v>13430</v>
      </c>
      <c r="F288" s="2237"/>
    </row>
    <row r="289" spans="1:7" ht="15" customHeight="1" x14ac:dyDescent="0.2">
      <c r="A289" s="2399" t="s">
        <v>433</v>
      </c>
      <c r="B289" s="2403" t="s">
        <v>434</v>
      </c>
      <c r="C289" s="2348">
        <f>+[3]BS17A!$D1986</f>
        <v>1</v>
      </c>
      <c r="D289" s="2242">
        <f>+[3]BS17A!$U1986</f>
        <v>137660</v>
      </c>
      <c r="E289" s="2313">
        <f>+[3]BS17A!$V1986</f>
        <v>137660</v>
      </c>
      <c r="F289" s="2237"/>
    </row>
    <row r="290" spans="1:7" ht="15" customHeight="1" x14ac:dyDescent="0.2">
      <c r="A290" s="2400" t="s">
        <v>435</v>
      </c>
      <c r="B290" s="2404" t="s">
        <v>436</v>
      </c>
      <c r="C290" s="2360">
        <f>+[3]BS17A!$D1987</f>
        <v>0</v>
      </c>
      <c r="D290" s="2249">
        <f>+[3]BS17A!$U1987</f>
        <v>756090</v>
      </c>
      <c r="E290" s="2318">
        <f>+[3]BS17A!$V1987</f>
        <v>0</v>
      </c>
      <c r="F290" s="2237"/>
    </row>
    <row r="291" spans="1:7" ht="15" customHeight="1" x14ac:dyDescent="0.2">
      <c r="A291" s="2406"/>
      <c r="B291" s="2405" t="s">
        <v>437</v>
      </c>
      <c r="C291" s="2284">
        <f>SUM(C286:C290)</f>
        <v>7</v>
      </c>
      <c r="D291" s="2260"/>
      <c r="E291" s="2285">
        <f>SUM(E286:E290)</f>
        <v>184540</v>
      </c>
      <c r="F291" s="2237"/>
    </row>
    <row r="292" spans="1:7" ht="18" customHeight="1" x14ac:dyDescent="0.2">
      <c r="A292" s="2330"/>
      <c r="B292" s="2332"/>
      <c r="C292" s="2330"/>
      <c r="D292" s="2330"/>
      <c r="E292" s="2330"/>
      <c r="F292" s="2237"/>
    </row>
    <row r="293" spans="1:7" ht="18" customHeight="1" x14ac:dyDescent="0.2">
      <c r="A293" s="2330"/>
      <c r="B293" s="2332"/>
      <c r="C293" s="2330"/>
      <c r="D293" s="2330"/>
      <c r="E293" s="2330"/>
      <c r="F293" s="2343"/>
      <c r="G293" s="2238"/>
    </row>
    <row r="294" spans="1:7" ht="12.75" x14ac:dyDescent="0.2">
      <c r="A294" s="2484" t="s">
        <v>438</v>
      </c>
      <c r="B294" s="2485"/>
      <c r="C294" s="2485"/>
      <c r="D294" s="2485"/>
      <c r="E294" s="2486"/>
      <c r="F294" s="2344"/>
      <c r="G294" s="2238"/>
    </row>
    <row r="295" spans="1:7" ht="42.75" customHeight="1" x14ac:dyDescent="0.2">
      <c r="A295" s="2008" t="s">
        <v>14</v>
      </c>
      <c r="B295" s="2372" t="s">
        <v>438</v>
      </c>
      <c r="C295" s="2152" t="s">
        <v>439</v>
      </c>
      <c r="D295" s="2054" t="s">
        <v>17</v>
      </c>
      <c r="E295" s="2469" t="s">
        <v>18</v>
      </c>
      <c r="F295" s="2344"/>
      <c r="G295" s="2238"/>
    </row>
    <row r="296" spans="1:7" ht="15" customHeight="1" x14ac:dyDescent="0.2">
      <c r="A296" s="2398" t="s">
        <v>440</v>
      </c>
      <c r="B296" s="2393" t="s">
        <v>441</v>
      </c>
      <c r="C296" s="2351">
        <f>+[3]BS17A!$D1863</f>
        <v>198</v>
      </c>
      <c r="D296" s="2247">
        <f>+[3]BS17A!$U1863</f>
        <v>17890</v>
      </c>
      <c r="E296" s="2312">
        <f>+[3]BS17A!$V1863</f>
        <v>3542220</v>
      </c>
      <c r="F296" s="2237"/>
    </row>
    <row r="297" spans="1:7" ht="15" customHeight="1" x14ac:dyDescent="0.2">
      <c r="A297" s="2399" t="s">
        <v>442</v>
      </c>
      <c r="B297" s="2394" t="s">
        <v>443</v>
      </c>
      <c r="C297" s="2348">
        <f>+[3]BS17A!$D1864</f>
        <v>192</v>
      </c>
      <c r="D297" s="2242">
        <f>+[3]BS17A!$U1864</f>
        <v>56280</v>
      </c>
      <c r="E297" s="2313">
        <f>+[3]BS17A!$V1864</f>
        <v>10805760</v>
      </c>
      <c r="F297" s="2237"/>
    </row>
    <row r="298" spans="1:7" ht="15" customHeight="1" x14ac:dyDescent="0.2">
      <c r="A298" s="2399" t="s">
        <v>444</v>
      </c>
      <c r="B298" s="2394" t="s">
        <v>445</v>
      </c>
      <c r="C298" s="2348">
        <f>+[3]BS17A!$D1865</f>
        <v>0</v>
      </c>
      <c r="D298" s="2242">
        <f>+[3]BS17A!$U1865</f>
        <v>69770</v>
      </c>
      <c r="E298" s="2313">
        <f>+[3]BS17A!$V1865</f>
        <v>0</v>
      </c>
      <c r="F298" s="2237"/>
    </row>
    <row r="299" spans="1:7" ht="15" customHeight="1" x14ac:dyDescent="0.2">
      <c r="A299" s="2399" t="s">
        <v>446</v>
      </c>
      <c r="B299" s="2394" t="s">
        <v>447</v>
      </c>
      <c r="C299" s="2348">
        <f>+[3]BS17A!$D1866</f>
        <v>145</v>
      </c>
      <c r="D299" s="2242">
        <f>+[3]BS17A!$U1866</f>
        <v>2450</v>
      </c>
      <c r="E299" s="2313">
        <f>+[3]BS17A!$V1866</f>
        <v>355250</v>
      </c>
      <c r="F299" s="2237"/>
    </row>
    <row r="300" spans="1:7" ht="15" customHeight="1" x14ac:dyDescent="0.2">
      <c r="A300" s="2399" t="s">
        <v>448</v>
      </c>
      <c r="B300" s="2394" t="s">
        <v>449</v>
      </c>
      <c r="C300" s="2348">
        <f>+[3]BS17A!$D1867</f>
        <v>0</v>
      </c>
      <c r="D300" s="2242">
        <f>+[3]BS17A!$U1867</f>
        <v>70</v>
      </c>
      <c r="E300" s="2313">
        <f>+[3]BS17A!$V1867</f>
        <v>0</v>
      </c>
      <c r="F300" s="2237"/>
    </row>
    <row r="301" spans="1:7" ht="15" customHeight="1" x14ac:dyDescent="0.2">
      <c r="A301" s="2399" t="s">
        <v>450</v>
      </c>
      <c r="B301" s="2395" t="s">
        <v>451</v>
      </c>
      <c r="C301" s="2348">
        <f>+[3]BS17A!$D1868</f>
        <v>0</v>
      </c>
      <c r="D301" s="2242">
        <f>+[3]BS17A!$U1868</f>
        <v>148120</v>
      </c>
      <c r="E301" s="2313">
        <f>+[3]BS17A!$V1868</f>
        <v>0</v>
      </c>
      <c r="F301" s="2237"/>
    </row>
    <row r="302" spans="1:7" ht="15" customHeight="1" x14ac:dyDescent="0.2">
      <c r="A302" s="2400" t="s">
        <v>452</v>
      </c>
      <c r="B302" s="2396" t="s">
        <v>453</v>
      </c>
      <c r="C302" s="2360">
        <f>+[3]BS17A!$D1869</f>
        <v>0</v>
      </c>
      <c r="D302" s="2249">
        <f>+[3]BS17A!$U1869</f>
        <v>10070</v>
      </c>
      <c r="E302" s="2318">
        <f>+[3]BS17A!$V1869</f>
        <v>0</v>
      </c>
      <c r="F302" s="2237"/>
    </row>
    <row r="303" spans="1:7" ht="15" customHeight="1" x14ac:dyDescent="0.2">
      <c r="A303" s="2401"/>
      <c r="B303" s="2507" t="s">
        <v>454</v>
      </c>
      <c r="C303" s="2508"/>
      <c r="D303" s="2334"/>
      <c r="E303" s="2345">
        <f>SUM(E296:E302)</f>
        <v>14703230</v>
      </c>
      <c r="F303" s="2237"/>
    </row>
    <row r="304" spans="1:7" ht="12.75" x14ac:dyDescent="0.2">
      <c r="A304" s="2237"/>
      <c r="B304" s="2237"/>
      <c r="C304" s="2237"/>
      <c r="D304" s="2237"/>
      <c r="E304" s="2237"/>
      <c r="F304" s="2327"/>
      <c r="G304" s="2329"/>
    </row>
    <row r="305" spans="1:7" ht="12.75" x14ac:dyDescent="0.2">
      <c r="A305" s="2237"/>
      <c r="B305" s="2237"/>
      <c r="C305" s="2237"/>
      <c r="D305" s="2237"/>
      <c r="E305" s="2237"/>
      <c r="F305" s="2327"/>
      <c r="G305" s="2329"/>
    </row>
    <row r="306" spans="1:7" ht="12.75" x14ac:dyDescent="0.2">
      <c r="A306" s="2499" t="s">
        <v>455</v>
      </c>
      <c r="B306" s="2500"/>
      <c r="C306" s="2500"/>
      <c r="D306" s="2500"/>
      <c r="E306" s="2501"/>
      <c r="F306" s="2327"/>
      <c r="G306" s="2329"/>
    </row>
    <row r="307" spans="1:7" ht="12.75" x14ac:dyDescent="0.2">
      <c r="A307" s="2279"/>
      <c r="B307" s="2504" t="s">
        <v>456</v>
      </c>
      <c r="C307" s="2505"/>
      <c r="D307" s="2506"/>
      <c r="E307" s="2346">
        <f>+E232+E237+E281+E291+E303</f>
        <v>25275030</v>
      </c>
      <c r="F307" s="2237"/>
    </row>
    <row r="308" spans="1:7" ht="12.75" x14ac:dyDescent="0.2">
      <c r="A308" s="2237"/>
      <c r="B308" s="2237"/>
      <c r="C308" s="2237"/>
      <c r="D308" s="2237"/>
      <c r="E308" s="2237"/>
      <c r="F308" s="2327"/>
      <c r="G308" s="2329"/>
    </row>
    <row r="309" spans="1:7" ht="12.75" x14ac:dyDescent="0.2">
      <c r="A309" s="2237"/>
      <c r="B309" s="2237"/>
      <c r="C309" s="2237"/>
      <c r="D309" s="2237"/>
      <c r="E309" s="2237"/>
      <c r="F309" s="2327"/>
      <c r="G309" s="2329"/>
    </row>
    <row r="310" spans="1:7" ht="12.75" x14ac:dyDescent="0.2">
      <c r="A310" s="2499" t="s">
        <v>457</v>
      </c>
      <c r="B310" s="2500"/>
      <c r="C310" s="2500"/>
      <c r="D310" s="2500"/>
      <c r="E310" s="2501"/>
      <c r="F310" s="2327"/>
      <c r="G310" s="2329"/>
    </row>
    <row r="311" spans="1:7" ht="25.5" x14ac:dyDescent="0.2">
      <c r="A311" s="2484" t="s">
        <v>458</v>
      </c>
      <c r="B311" s="2485"/>
      <c r="C311" s="2485"/>
      <c r="D311" s="2486"/>
      <c r="E311" s="2008" t="s">
        <v>18</v>
      </c>
      <c r="F311" s="2327"/>
      <c r="G311" s="2329"/>
    </row>
    <row r="312" spans="1:7" ht="15" customHeight="1" x14ac:dyDescent="0.2">
      <c r="A312" s="2279"/>
      <c r="B312" s="2504" t="s">
        <v>459</v>
      </c>
      <c r="C312" s="2505"/>
      <c r="D312" s="2506"/>
      <c r="E312" s="2346">
        <f>+E50+E76+E84+F109+E116+C121+E148+E155+E168+E204+E218+C225+E307</f>
        <v>697341460</v>
      </c>
      <c r="F312" s="2327"/>
      <c r="G312" s="2329"/>
    </row>
    <row r="313" spans="1:7" ht="18" customHeight="1" x14ac:dyDescent="0.2">
      <c r="A313" s="2237"/>
      <c r="B313" s="2237"/>
      <c r="C313" s="2237"/>
      <c r="D313" s="2237"/>
      <c r="E313" s="2237"/>
      <c r="F313" s="2234"/>
    </row>
    <row r="314" spans="1:7" ht="18" customHeight="1" x14ac:dyDescent="0.2">
      <c r="A314" s="2237"/>
      <c r="B314" s="2237"/>
      <c r="C314" s="2237"/>
      <c r="D314" s="2237"/>
      <c r="E314" s="2237"/>
      <c r="F314" s="2234"/>
    </row>
    <row r="315" spans="1:7" ht="18" customHeight="1" x14ac:dyDescent="0.2">
      <c r="A315" s="2499" t="s">
        <v>460</v>
      </c>
      <c r="B315" s="2500"/>
      <c r="C315" s="2501"/>
      <c r="D315" s="2237"/>
      <c r="E315" s="2237"/>
      <c r="F315" s="2234"/>
    </row>
    <row r="316" spans="1:7" ht="18" customHeight="1" x14ac:dyDescent="0.2">
      <c r="A316" s="2484" t="s">
        <v>461</v>
      </c>
      <c r="B316" s="2485"/>
      <c r="C316" s="2486"/>
      <c r="D316" s="2237"/>
      <c r="E316" s="2237"/>
      <c r="F316" s="2234"/>
    </row>
    <row r="317" spans="1:7" ht="30.75" customHeight="1" x14ac:dyDescent="0.2">
      <c r="A317" s="2499" t="s">
        <v>462</v>
      </c>
      <c r="B317" s="2500"/>
      <c r="C317" s="2008" t="s">
        <v>463</v>
      </c>
      <c r="D317" s="2237"/>
      <c r="E317" s="2237"/>
      <c r="F317" s="2237"/>
    </row>
    <row r="318" spans="1:7" ht="15" customHeight="1" x14ac:dyDescent="0.2">
      <c r="A318" s="2347" t="s">
        <v>464</v>
      </c>
      <c r="B318" s="2362"/>
      <c r="C318" s="2368"/>
      <c r="D318" s="2237"/>
      <c r="E318" s="2237"/>
      <c r="F318" s="2237"/>
    </row>
    <row r="319" spans="1:7" ht="15" customHeight="1" x14ac:dyDescent="0.2">
      <c r="A319" s="2348" t="s">
        <v>465</v>
      </c>
      <c r="B319" s="2363"/>
      <c r="C319" s="2369"/>
      <c r="D319" s="2237"/>
      <c r="E319" s="2237"/>
      <c r="F319" s="2237"/>
    </row>
    <row r="320" spans="1:7" ht="15" customHeight="1" x14ac:dyDescent="0.2">
      <c r="A320" s="2348" t="s">
        <v>466</v>
      </c>
      <c r="B320" s="2363"/>
      <c r="C320" s="2369"/>
      <c r="D320" s="2237"/>
      <c r="E320" s="2237"/>
      <c r="F320" s="2237"/>
    </row>
    <row r="321" spans="1:6" ht="15" customHeight="1" x14ac:dyDescent="0.2">
      <c r="A321" s="2349" t="s">
        <v>467</v>
      </c>
      <c r="B321" s="2363"/>
      <c r="C321" s="2369"/>
      <c r="D321" s="2237"/>
      <c r="E321" s="2237"/>
      <c r="F321" s="2237"/>
    </row>
    <row r="322" spans="1:6" ht="15" customHeight="1" x14ac:dyDescent="0.2">
      <c r="A322" s="2350" t="s">
        <v>468</v>
      </c>
      <c r="B322" s="2364"/>
      <c r="C322" s="2370">
        <f>SUM(C318:C321)</f>
        <v>0</v>
      </c>
      <c r="D322" s="2237"/>
      <c r="E322" s="2237"/>
      <c r="F322" s="2237"/>
    </row>
    <row r="323" spans="1:6" ht="15" customHeight="1" x14ac:dyDescent="0.2">
      <c r="A323" s="2351" t="s">
        <v>469</v>
      </c>
      <c r="B323" s="2365"/>
      <c r="C323" s="2368">
        <v>5473950</v>
      </c>
      <c r="D323" s="2237"/>
      <c r="E323" s="2237"/>
      <c r="F323" s="2237"/>
    </row>
    <row r="324" spans="1:6" ht="15" customHeight="1" x14ac:dyDescent="0.2">
      <c r="A324" s="2352" t="s">
        <v>470</v>
      </c>
      <c r="B324" s="2366"/>
      <c r="C324" s="2369"/>
      <c r="D324" s="2237"/>
      <c r="E324" s="2237"/>
      <c r="F324" s="2237"/>
    </row>
    <row r="325" spans="1:6" ht="15" customHeight="1" x14ac:dyDescent="0.2">
      <c r="A325" s="2348" t="s">
        <v>471</v>
      </c>
      <c r="B325" s="2366"/>
      <c r="C325" s="2369"/>
      <c r="D325" s="2237"/>
      <c r="E325" s="2237"/>
      <c r="F325" s="2237"/>
    </row>
    <row r="326" spans="1:6" ht="15" customHeight="1" x14ac:dyDescent="0.2">
      <c r="A326" s="2348" t="s">
        <v>472</v>
      </c>
      <c r="B326" s="2366"/>
      <c r="C326" s="2369"/>
      <c r="D326" s="2237"/>
      <c r="E326" s="2237"/>
      <c r="F326" s="2237"/>
    </row>
    <row r="327" spans="1:6" ht="15" customHeight="1" x14ac:dyDescent="0.2">
      <c r="A327" s="2352" t="s">
        <v>473</v>
      </c>
      <c r="B327" s="2366"/>
      <c r="C327" s="2369"/>
      <c r="D327" s="2237"/>
      <c r="E327" s="2237"/>
      <c r="F327" s="2237"/>
    </row>
    <row r="328" spans="1:6" ht="15" customHeight="1" x14ac:dyDescent="0.2">
      <c r="A328" s="2352" t="s">
        <v>474</v>
      </c>
      <c r="B328" s="2366"/>
      <c r="C328" s="2369"/>
      <c r="D328" s="2237"/>
      <c r="E328" s="2237"/>
      <c r="F328" s="2237"/>
    </row>
    <row r="329" spans="1:6" ht="15" customHeight="1" x14ac:dyDescent="0.2">
      <c r="A329" s="2353" t="s">
        <v>475</v>
      </c>
      <c r="B329" s="2367"/>
      <c r="C329" s="2371">
        <v>108524284</v>
      </c>
      <c r="D329" s="2237"/>
      <c r="E329" s="2237"/>
      <c r="F329" s="2237"/>
    </row>
    <row r="330" spans="1:6" ht="15" customHeight="1" x14ac:dyDescent="0.2">
      <c r="A330" s="2251"/>
      <c r="B330" s="2361" t="s">
        <v>476</v>
      </c>
      <c r="C330" s="2322">
        <f>SUM(C322:C329)</f>
        <v>113998234</v>
      </c>
      <c r="D330" s="2237"/>
      <c r="E330" s="2237"/>
      <c r="F330" s="2237"/>
    </row>
    <row r="331" spans="1:6" ht="12.75" x14ac:dyDescent="0.2">
      <c r="A331" s="2237"/>
      <c r="B331" s="2237"/>
      <c r="C331" s="2237"/>
      <c r="D331" s="2237"/>
      <c r="E331" s="2237"/>
      <c r="F331" s="2234"/>
    </row>
    <row r="332" spans="1:6" ht="12.75" x14ac:dyDescent="0.2">
      <c r="A332" s="2237"/>
      <c r="B332" s="2237"/>
      <c r="C332" s="2237"/>
      <c r="D332" s="2237"/>
      <c r="E332" s="2237"/>
      <c r="F332" s="2234"/>
    </row>
    <row r="333" spans="1:6" ht="12.75" x14ac:dyDescent="0.2">
      <c r="A333" s="2237"/>
      <c r="B333" s="2237"/>
      <c r="C333" s="2237"/>
      <c r="D333" s="2237"/>
      <c r="E333" s="2237"/>
      <c r="F333" s="2234"/>
    </row>
    <row r="334" spans="1:6" ht="12.75" x14ac:dyDescent="0.2">
      <c r="A334" s="2330"/>
      <c r="B334" s="2330"/>
      <c r="C334" s="2330"/>
      <c r="D334" s="2330"/>
      <c r="E334" s="2330"/>
      <c r="F334" s="2343"/>
    </row>
    <row r="335" spans="1:6" ht="12.75" x14ac:dyDescent="0.2">
      <c r="A335" s="2330"/>
      <c r="B335" s="2330"/>
      <c r="C335" s="2330"/>
      <c r="D335" s="2330"/>
      <c r="E335" s="2510" t="str">
        <f>[3]NOMBRE!B12</f>
        <v xml:space="preserve">SRA. MARIA INES NUÑEZ GONZALEZ </v>
      </c>
      <c r="F335" s="2510"/>
    </row>
    <row r="336" spans="1:6" ht="12.75" x14ac:dyDescent="0.2">
      <c r="A336" s="2330"/>
      <c r="B336" s="2330"/>
      <c r="C336" s="2330"/>
      <c r="D336" s="2332"/>
      <c r="E336" s="2509" t="str">
        <f>[3]NOMBRE!A12</f>
        <v>Jefe de Estadisticas</v>
      </c>
      <c r="F336" s="2509"/>
    </row>
    <row r="337" spans="1:6" ht="12.75" x14ac:dyDescent="0.2">
      <c r="A337" s="2330"/>
      <c r="B337" s="2330"/>
      <c r="C337" s="2330"/>
      <c r="D337" s="2330"/>
      <c r="E337" s="2466"/>
      <c r="F337" s="2131"/>
    </row>
    <row r="338" spans="1:6" ht="12.75" x14ac:dyDescent="0.2">
      <c r="A338" s="2330"/>
      <c r="B338" s="2330"/>
      <c r="C338" s="2330"/>
      <c r="D338" s="2330"/>
      <c r="E338" s="2131"/>
      <c r="F338" s="2131"/>
    </row>
    <row r="339" spans="1:6" ht="12.75" x14ac:dyDescent="0.2">
      <c r="A339" s="2330"/>
      <c r="B339" s="2330"/>
      <c r="C339" s="2330"/>
      <c r="D339" s="2330"/>
      <c r="E339" s="2131"/>
      <c r="F339" s="2131"/>
    </row>
    <row r="340" spans="1:6" ht="12.75" x14ac:dyDescent="0.2">
      <c r="A340" s="2330"/>
      <c r="B340" s="2330"/>
      <c r="C340" s="2330"/>
      <c r="D340" s="2330"/>
      <c r="E340" s="2131"/>
      <c r="F340" s="2131"/>
    </row>
    <row r="341" spans="1:6" ht="12.75" x14ac:dyDescent="0.2">
      <c r="A341" s="2330"/>
      <c r="B341" s="2330"/>
      <c r="C341" s="2330"/>
      <c r="D341" s="2330"/>
      <c r="E341" s="2131"/>
      <c r="F341" s="2131"/>
    </row>
    <row r="342" spans="1:6" ht="12.75" x14ac:dyDescent="0.2">
      <c r="A342" s="2330"/>
      <c r="B342" s="2330"/>
      <c r="C342" s="2330"/>
      <c r="D342" s="2330"/>
      <c r="E342" s="2131"/>
      <c r="F342" s="2131"/>
    </row>
    <row r="343" spans="1:6" ht="12.75" x14ac:dyDescent="0.2">
      <c r="A343" s="2330"/>
      <c r="B343" s="2330"/>
      <c r="C343" s="2330"/>
      <c r="D343" s="2330"/>
      <c r="E343" s="2131"/>
      <c r="F343" s="2131"/>
    </row>
    <row r="344" spans="1:6" ht="12.75" x14ac:dyDescent="0.2">
      <c r="A344" s="2330"/>
      <c r="B344" s="2330"/>
      <c r="C344" s="2330"/>
      <c r="D344" s="2330"/>
      <c r="E344" s="2510" t="str">
        <f>[3]NOMBRE!B11</f>
        <v xml:space="preserve">DR. RUBEN BRAVO CASTILLO </v>
      </c>
      <c r="F344" s="2510"/>
    </row>
    <row r="345" spans="1:6" ht="22.5" customHeight="1" x14ac:dyDescent="0.2">
      <c r="A345" s="2330"/>
      <c r="B345" s="2330"/>
      <c r="C345" s="2330"/>
      <c r="D345" s="2343"/>
      <c r="E345" s="2509" t="str">
        <f>CONCATENATE("Director ",[3]NOMBRE!B1)</f>
        <v xml:space="preserve">Director </v>
      </c>
      <c r="F345" s="2509"/>
    </row>
    <row r="346" spans="1:6" ht="12.75" x14ac:dyDescent="0.2">
      <c r="A346" s="2330"/>
      <c r="B346" s="2330"/>
      <c r="C346" s="2330"/>
      <c r="D346" s="2354"/>
      <c r="E346" s="2330"/>
      <c r="F346" s="2343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76" t="s">
        <v>0</v>
      </c>
      <c r="B1" s="377"/>
      <c r="C1" s="2475" t="s">
        <v>1</v>
      </c>
      <c r="D1" s="2476"/>
      <c r="E1" s="2477"/>
      <c r="F1" s="378"/>
      <c r="G1" s="375"/>
    </row>
    <row r="2" spans="1:7" x14ac:dyDescent="0.25">
      <c r="A2" s="376" t="s">
        <v>481</v>
      </c>
      <c r="B2" s="377"/>
      <c r="C2" s="2478"/>
      <c r="D2" s="2479"/>
      <c r="E2" s="2480"/>
      <c r="F2" s="379"/>
      <c r="G2" s="380"/>
    </row>
    <row r="3" spans="1:7" x14ac:dyDescent="0.25">
      <c r="A3" s="376" t="s">
        <v>482</v>
      </c>
      <c r="B3" s="377"/>
      <c r="C3" s="2475" t="s">
        <v>4</v>
      </c>
      <c r="D3" s="2476"/>
      <c r="E3" s="2477"/>
      <c r="F3" s="379"/>
      <c r="G3" s="381"/>
    </row>
    <row r="4" spans="1:7" x14ac:dyDescent="0.25">
      <c r="A4" s="376" t="s">
        <v>483</v>
      </c>
      <c r="B4" s="377"/>
      <c r="C4" s="2478" t="s">
        <v>484</v>
      </c>
      <c r="D4" s="2479"/>
      <c r="E4" s="2480"/>
      <c r="F4" s="379"/>
      <c r="G4" s="381"/>
    </row>
    <row r="5" spans="1:7" x14ac:dyDescent="0.25">
      <c r="A5" s="376" t="s">
        <v>7</v>
      </c>
      <c r="B5" s="377"/>
      <c r="C5" s="2475" t="s">
        <v>8</v>
      </c>
      <c r="D5" s="2476"/>
      <c r="E5" s="2477"/>
      <c r="F5" s="379"/>
      <c r="G5" s="381"/>
    </row>
    <row r="6" spans="1:7" x14ac:dyDescent="0.25">
      <c r="A6" s="382"/>
      <c r="B6" s="382"/>
      <c r="C6" s="2478">
        <v>2013</v>
      </c>
      <c r="D6" s="2479"/>
      <c r="E6" s="2480"/>
      <c r="F6" s="379"/>
      <c r="G6" s="381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379"/>
      <c r="G7" s="381"/>
    </row>
    <row r="8" spans="1:7" ht="15.75" x14ac:dyDescent="0.25">
      <c r="A8" s="382"/>
      <c r="B8" s="606" t="s">
        <v>11</v>
      </c>
      <c r="C8" s="2478" t="s">
        <v>484</v>
      </c>
      <c r="D8" s="2479"/>
      <c r="E8" s="2480"/>
      <c r="F8" s="379"/>
      <c r="G8" s="381"/>
    </row>
    <row r="9" spans="1:7" x14ac:dyDescent="0.25">
      <c r="A9" s="382"/>
      <c r="B9" s="382"/>
      <c r="C9" s="382"/>
      <c r="D9" s="382"/>
      <c r="E9" s="382"/>
      <c r="F9" s="379"/>
      <c r="G9" s="381"/>
    </row>
    <row r="10" spans="1:7" x14ac:dyDescent="0.25">
      <c r="A10" s="382"/>
      <c r="B10" s="382"/>
      <c r="C10" s="382"/>
      <c r="D10" s="382"/>
      <c r="E10" s="382"/>
      <c r="F10" s="379"/>
      <c r="G10" s="383"/>
    </row>
    <row r="11" spans="1:7" x14ac:dyDescent="0.25">
      <c r="A11" s="2481" t="s">
        <v>13</v>
      </c>
      <c r="B11" s="2482"/>
      <c r="C11" s="2482"/>
      <c r="D11" s="2482"/>
      <c r="E11" s="2483"/>
      <c r="F11" s="379"/>
      <c r="G11" s="375"/>
    </row>
    <row r="12" spans="1:7" ht="76.5" x14ac:dyDescent="0.25">
      <c r="A12" s="384" t="s">
        <v>14</v>
      </c>
      <c r="B12" s="384" t="s">
        <v>15</v>
      </c>
      <c r="C12" s="385" t="s">
        <v>16</v>
      </c>
      <c r="D12" s="430" t="s">
        <v>17</v>
      </c>
      <c r="E12" s="386" t="s">
        <v>18</v>
      </c>
      <c r="F12" s="382"/>
      <c r="G12" s="375"/>
    </row>
    <row r="13" spans="1:7" x14ac:dyDescent="0.25">
      <c r="A13" s="2484" t="s">
        <v>19</v>
      </c>
      <c r="B13" s="2485"/>
      <c r="C13" s="2485"/>
      <c r="D13" s="2485"/>
      <c r="E13" s="2486"/>
      <c r="F13" s="382"/>
      <c r="G13" s="375"/>
    </row>
    <row r="14" spans="1:7" x14ac:dyDescent="0.25">
      <c r="A14" s="554" t="s">
        <v>20</v>
      </c>
      <c r="B14" s="563" t="s">
        <v>21</v>
      </c>
      <c r="C14" s="500">
        <v>0</v>
      </c>
      <c r="D14" s="387">
        <v>3940</v>
      </c>
      <c r="E14" s="388">
        <v>0</v>
      </c>
      <c r="F14" s="382"/>
      <c r="G14" s="375"/>
    </row>
    <row r="15" spans="1:7" x14ac:dyDescent="0.25">
      <c r="A15" s="555" t="s">
        <v>22</v>
      </c>
      <c r="B15" s="551" t="s">
        <v>23</v>
      </c>
      <c r="C15" s="500">
        <v>0</v>
      </c>
      <c r="D15" s="390">
        <v>4950</v>
      </c>
      <c r="E15" s="391">
        <v>0</v>
      </c>
      <c r="F15" s="382"/>
      <c r="G15" s="375"/>
    </row>
    <row r="16" spans="1:7" x14ac:dyDescent="0.25">
      <c r="A16" s="555" t="s">
        <v>24</v>
      </c>
      <c r="B16" s="551" t="s">
        <v>25</v>
      </c>
      <c r="C16" s="500">
        <v>0</v>
      </c>
      <c r="D16" s="390">
        <v>10610</v>
      </c>
      <c r="E16" s="391">
        <v>0</v>
      </c>
      <c r="F16" s="382"/>
      <c r="G16" s="375"/>
    </row>
    <row r="17" spans="1:6" x14ac:dyDescent="0.25">
      <c r="A17" s="555" t="s">
        <v>26</v>
      </c>
      <c r="B17" s="551" t="s">
        <v>27</v>
      </c>
      <c r="C17" s="500">
        <v>0</v>
      </c>
      <c r="D17" s="390">
        <v>6340</v>
      </c>
      <c r="E17" s="391">
        <v>0</v>
      </c>
      <c r="F17" s="382"/>
    </row>
    <row r="18" spans="1:6" x14ac:dyDescent="0.25">
      <c r="A18" s="555" t="s">
        <v>28</v>
      </c>
      <c r="B18" s="551" t="s">
        <v>29</v>
      </c>
      <c r="C18" s="500">
        <v>0</v>
      </c>
      <c r="D18" s="390">
        <v>6960</v>
      </c>
      <c r="E18" s="391">
        <v>0</v>
      </c>
      <c r="F18" s="382"/>
    </row>
    <row r="19" spans="1:6" ht="178.5" x14ac:dyDescent="0.25">
      <c r="A19" s="555" t="s">
        <v>30</v>
      </c>
      <c r="B19" s="605" t="s">
        <v>31</v>
      </c>
      <c r="C19" s="500">
        <v>0</v>
      </c>
      <c r="D19" s="390">
        <v>5360</v>
      </c>
      <c r="E19" s="391">
        <v>0</v>
      </c>
      <c r="F19" s="382"/>
    </row>
    <row r="20" spans="1:6" ht="216.75" x14ac:dyDescent="0.25">
      <c r="A20" s="555" t="s">
        <v>32</v>
      </c>
      <c r="B20" s="605" t="s">
        <v>33</v>
      </c>
      <c r="C20" s="500">
        <v>0</v>
      </c>
      <c r="D20" s="390">
        <v>6430</v>
      </c>
      <c r="E20" s="391">
        <v>0</v>
      </c>
      <c r="F20" s="382"/>
    </row>
    <row r="21" spans="1:6" ht="165.75" x14ac:dyDescent="0.25">
      <c r="A21" s="555" t="s">
        <v>34</v>
      </c>
      <c r="B21" s="605" t="s">
        <v>35</v>
      </c>
      <c r="C21" s="500">
        <v>0</v>
      </c>
      <c r="D21" s="390">
        <v>7980</v>
      </c>
      <c r="E21" s="391">
        <v>0</v>
      </c>
      <c r="F21" s="382"/>
    </row>
    <row r="22" spans="1:6" ht="191.25" x14ac:dyDescent="0.25">
      <c r="A22" s="555" t="s">
        <v>36</v>
      </c>
      <c r="B22" s="605" t="s">
        <v>37</v>
      </c>
      <c r="C22" s="500">
        <v>0</v>
      </c>
      <c r="D22" s="390">
        <v>5360</v>
      </c>
      <c r="E22" s="391">
        <v>0</v>
      </c>
      <c r="F22" s="382"/>
    </row>
    <row r="23" spans="1:6" ht="242.25" x14ac:dyDescent="0.25">
      <c r="A23" s="555" t="s">
        <v>38</v>
      </c>
      <c r="B23" s="605" t="s">
        <v>39</v>
      </c>
      <c r="C23" s="500">
        <v>0</v>
      </c>
      <c r="D23" s="390">
        <v>6430</v>
      </c>
      <c r="E23" s="391">
        <v>0</v>
      </c>
      <c r="F23" s="382"/>
    </row>
    <row r="24" spans="1:6" ht="178.5" x14ac:dyDescent="0.25">
      <c r="A24" s="555" t="s">
        <v>40</v>
      </c>
      <c r="B24" s="605" t="s">
        <v>41</v>
      </c>
      <c r="C24" s="500">
        <v>0</v>
      </c>
      <c r="D24" s="390">
        <v>7980</v>
      </c>
      <c r="E24" s="391">
        <v>0</v>
      </c>
      <c r="F24" s="382"/>
    </row>
    <row r="25" spans="1:6" x14ac:dyDescent="0.25">
      <c r="A25" s="555" t="s">
        <v>42</v>
      </c>
      <c r="B25" s="550" t="s">
        <v>43</v>
      </c>
      <c r="C25" s="500">
        <v>0</v>
      </c>
      <c r="D25" s="390">
        <v>6510</v>
      </c>
      <c r="E25" s="391">
        <v>0</v>
      </c>
      <c r="F25" s="382"/>
    </row>
    <row r="26" spans="1:6" x14ac:dyDescent="0.25">
      <c r="A26" s="556" t="s">
        <v>44</v>
      </c>
      <c r="B26" s="570" t="s">
        <v>45</v>
      </c>
      <c r="C26" s="515">
        <v>0</v>
      </c>
      <c r="D26" s="392">
        <v>26970</v>
      </c>
      <c r="E26" s="393">
        <v>0</v>
      </c>
      <c r="F26" s="382"/>
    </row>
    <row r="27" spans="1:6" x14ac:dyDescent="0.25">
      <c r="A27" s="2484" t="s">
        <v>46</v>
      </c>
      <c r="B27" s="2485"/>
      <c r="C27" s="2485"/>
      <c r="D27" s="2485"/>
      <c r="E27" s="2486"/>
      <c r="F27" s="382"/>
    </row>
    <row r="28" spans="1:6" x14ac:dyDescent="0.25">
      <c r="A28" s="554" t="s">
        <v>47</v>
      </c>
      <c r="B28" s="563" t="s">
        <v>48</v>
      </c>
      <c r="C28" s="503">
        <v>0</v>
      </c>
      <c r="D28" s="387">
        <v>1050</v>
      </c>
      <c r="E28" s="388">
        <v>0</v>
      </c>
      <c r="F28" s="382"/>
    </row>
    <row r="29" spans="1:6" x14ac:dyDescent="0.25">
      <c r="A29" s="555" t="s">
        <v>49</v>
      </c>
      <c r="B29" s="569" t="s">
        <v>50</v>
      </c>
      <c r="C29" s="500">
        <v>0</v>
      </c>
      <c r="D29" s="390">
        <v>1790</v>
      </c>
      <c r="E29" s="391">
        <v>0</v>
      </c>
      <c r="F29" s="382"/>
    </row>
    <row r="30" spans="1:6" x14ac:dyDescent="0.25">
      <c r="A30" s="555" t="s">
        <v>51</v>
      </c>
      <c r="B30" s="551" t="s">
        <v>52</v>
      </c>
      <c r="C30" s="500">
        <v>0</v>
      </c>
      <c r="D30" s="390">
        <v>570</v>
      </c>
      <c r="E30" s="391">
        <v>0</v>
      </c>
      <c r="F30" s="382"/>
    </row>
    <row r="31" spans="1:6" x14ac:dyDescent="0.25">
      <c r="A31" s="555" t="s">
        <v>53</v>
      </c>
      <c r="B31" s="551" t="s">
        <v>54</v>
      </c>
      <c r="C31" s="500">
        <v>0</v>
      </c>
      <c r="D31" s="390">
        <v>1420</v>
      </c>
      <c r="E31" s="391">
        <v>0</v>
      </c>
      <c r="F31" s="382"/>
    </row>
    <row r="32" spans="1:6" x14ac:dyDescent="0.25">
      <c r="A32" s="555" t="s">
        <v>55</v>
      </c>
      <c r="B32" s="551" t="s">
        <v>56</v>
      </c>
      <c r="C32" s="500">
        <v>0</v>
      </c>
      <c r="D32" s="390">
        <v>1140</v>
      </c>
      <c r="E32" s="391">
        <v>0</v>
      </c>
      <c r="F32" s="382"/>
    </row>
    <row r="33" spans="1:6" x14ac:dyDescent="0.25">
      <c r="A33" s="555" t="s">
        <v>57</v>
      </c>
      <c r="B33" s="569" t="s">
        <v>58</v>
      </c>
      <c r="C33" s="500">
        <v>0</v>
      </c>
      <c r="D33" s="390">
        <v>1050</v>
      </c>
      <c r="E33" s="391">
        <v>0</v>
      </c>
      <c r="F33" s="382"/>
    </row>
    <row r="34" spans="1:6" x14ac:dyDescent="0.25">
      <c r="A34" s="555" t="s">
        <v>59</v>
      </c>
      <c r="B34" s="551" t="s">
        <v>60</v>
      </c>
      <c r="C34" s="500">
        <v>0</v>
      </c>
      <c r="D34" s="390">
        <v>2550</v>
      </c>
      <c r="E34" s="391">
        <v>0</v>
      </c>
      <c r="F34" s="382"/>
    </row>
    <row r="35" spans="1:6" x14ac:dyDescent="0.25">
      <c r="A35" s="555" t="s">
        <v>61</v>
      </c>
      <c r="B35" s="569" t="s">
        <v>62</v>
      </c>
      <c r="C35" s="500">
        <v>0</v>
      </c>
      <c r="D35" s="390">
        <v>2550</v>
      </c>
      <c r="E35" s="391">
        <v>0</v>
      </c>
      <c r="F35" s="382"/>
    </row>
    <row r="36" spans="1:6" x14ac:dyDescent="0.25">
      <c r="A36" s="555" t="s">
        <v>63</v>
      </c>
      <c r="B36" s="569" t="s">
        <v>64</v>
      </c>
      <c r="C36" s="500">
        <v>0</v>
      </c>
      <c r="D36" s="390">
        <v>10160</v>
      </c>
      <c r="E36" s="391">
        <v>0</v>
      </c>
      <c r="F36" s="382"/>
    </row>
    <row r="37" spans="1:6" x14ac:dyDescent="0.25">
      <c r="A37" s="556" t="s">
        <v>65</v>
      </c>
      <c r="B37" s="604" t="s">
        <v>66</v>
      </c>
      <c r="C37" s="515">
        <v>0</v>
      </c>
      <c r="D37" s="392">
        <v>11890</v>
      </c>
      <c r="E37" s="393">
        <v>0</v>
      </c>
      <c r="F37" s="382"/>
    </row>
    <row r="38" spans="1:6" x14ac:dyDescent="0.25">
      <c r="A38" s="2489" t="s">
        <v>67</v>
      </c>
      <c r="B38" s="2490"/>
      <c r="C38" s="2490"/>
      <c r="D38" s="2490"/>
      <c r="E38" s="2491"/>
      <c r="F38" s="382"/>
    </row>
    <row r="39" spans="1:6" x14ac:dyDescent="0.25">
      <c r="A39" s="554" t="s">
        <v>68</v>
      </c>
      <c r="B39" s="549" t="s">
        <v>69</v>
      </c>
      <c r="C39" s="503">
        <v>0</v>
      </c>
      <c r="D39" s="395">
        <v>2962.6959999999999</v>
      </c>
      <c r="E39" s="396">
        <v>0</v>
      </c>
      <c r="F39" s="382"/>
    </row>
    <row r="40" spans="1:6" x14ac:dyDescent="0.25">
      <c r="A40" s="556" t="s">
        <v>70</v>
      </c>
      <c r="B40" s="564" t="s">
        <v>71</v>
      </c>
      <c r="C40" s="515">
        <v>0</v>
      </c>
      <c r="D40" s="397">
        <v>6955.4480000000003</v>
      </c>
      <c r="E40" s="398">
        <v>0</v>
      </c>
      <c r="F40" s="382"/>
    </row>
    <row r="41" spans="1:6" x14ac:dyDescent="0.25">
      <c r="A41" s="2489" t="s">
        <v>72</v>
      </c>
      <c r="B41" s="2490"/>
      <c r="C41" s="2490"/>
      <c r="D41" s="2490"/>
      <c r="E41" s="2491"/>
      <c r="F41" s="382"/>
    </row>
    <row r="42" spans="1:6" x14ac:dyDescent="0.25">
      <c r="A42" s="554" t="s">
        <v>73</v>
      </c>
      <c r="B42" s="571" t="s">
        <v>74</v>
      </c>
      <c r="C42" s="503">
        <v>0</v>
      </c>
      <c r="D42" s="395">
        <v>3430</v>
      </c>
      <c r="E42" s="396">
        <v>0</v>
      </c>
      <c r="F42" s="382"/>
    </row>
    <row r="43" spans="1:6" x14ac:dyDescent="0.25">
      <c r="A43" s="555" t="s">
        <v>75</v>
      </c>
      <c r="B43" s="551" t="s">
        <v>76</v>
      </c>
      <c r="C43" s="500">
        <v>0</v>
      </c>
      <c r="D43" s="390">
        <v>1890</v>
      </c>
      <c r="E43" s="391">
        <v>0</v>
      </c>
      <c r="F43" s="382"/>
    </row>
    <row r="44" spans="1:6" x14ac:dyDescent="0.25">
      <c r="A44" s="555" t="s">
        <v>77</v>
      </c>
      <c r="B44" s="551" t="s">
        <v>78</v>
      </c>
      <c r="C44" s="500">
        <v>0</v>
      </c>
      <c r="D44" s="390">
        <v>1890</v>
      </c>
      <c r="E44" s="391">
        <v>0</v>
      </c>
      <c r="F44" s="382"/>
    </row>
    <row r="45" spans="1:6" x14ac:dyDescent="0.25">
      <c r="A45" s="556" t="s">
        <v>79</v>
      </c>
      <c r="B45" s="552" t="s">
        <v>80</v>
      </c>
      <c r="C45" s="515">
        <v>0</v>
      </c>
      <c r="D45" s="397">
        <v>570</v>
      </c>
      <c r="E45" s="398">
        <v>0</v>
      </c>
      <c r="F45" s="382"/>
    </row>
    <row r="46" spans="1:6" x14ac:dyDescent="0.25">
      <c r="A46" s="2489" t="s">
        <v>81</v>
      </c>
      <c r="B46" s="2490"/>
      <c r="C46" s="2490"/>
      <c r="D46" s="2490"/>
      <c r="E46" s="2491"/>
      <c r="F46" s="382"/>
    </row>
    <row r="47" spans="1:6" x14ac:dyDescent="0.25">
      <c r="A47" s="554" t="s">
        <v>82</v>
      </c>
      <c r="B47" s="571" t="s">
        <v>83</v>
      </c>
      <c r="C47" s="503">
        <v>0</v>
      </c>
      <c r="D47" s="395">
        <v>1630</v>
      </c>
      <c r="E47" s="396">
        <v>0</v>
      </c>
      <c r="F47" s="382"/>
    </row>
    <row r="48" spans="1:6" x14ac:dyDescent="0.25">
      <c r="A48" s="555" t="s">
        <v>84</v>
      </c>
      <c r="B48" s="551" t="s">
        <v>85</v>
      </c>
      <c r="C48" s="500">
        <v>0</v>
      </c>
      <c r="D48" s="390">
        <v>1630</v>
      </c>
      <c r="E48" s="391">
        <v>0</v>
      </c>
      <c r="F48" s="382"/>
    </row>
    <row r="49" spans="1:7" x14ac:dyDescent="0.25">
      <c r="A49" s="556" t="s">
        <v>86</v>
      </c>
      <c r="B49" s="552" t="s">
        <v>87</v>
      </c>
      <c r="C49" s="515">
        <v>0</v>
      </c>
      <c r="D49" s="397">
        <v>940</v>
      </c>
      <c r="E49" s="398">
        <v>0</v>
      </c>
      <c r="F49" s="382"/>
      <c r="G49" s="375"/>
    </row>
    <row r="50" spans="1:7" x14ac:dyDescent="0.25">
      <c r="A50" s="399"/>
      <c r="B50" s="531" t="s">
        <v>88</v>
      </c>
      <c r="C50" s="399">
        <v>0</v>
      </c>
      <c r="D50" s="400"/>
      <c r="E50" s="401">
        <v>0</v>
      </c>
      <c r="F50" s="382"/>
      <c r="G50" s="375"/>
    </row>
    <row r="51" spans="1:7" x14ac:dyDescent="0.25">
      <c r="A51" s="402"/>
      <c r="B51" s="402"/>
      <c r="C51" s="402"/>
      <c r="D51" s="403"/>
      <c r="E51" s="404"/>
      <c r="F51" s="382"/>
      <c r="G51" s="375"/>
    </row>
    <row r="52" spans="1:7" x14ac:dyDescent="0.25">
      <c r="A52" s="382"/>
      <c r="B52" s="382"/>
      <c r="C52" s="382"/>
      <c r="D52" s="382"/>
      <c r="E52" s="382"/>
      <c r="F52" s="405"/>
      <c r="G52" s="406"/>
    </row>
    <row r="53" spans="1:7" x14ac:dyDescent="0.25">
      <c r="A53" s="2489" t="s">
        <v>89</v>
      </c>
      <c r="B53" s="2490"/>
      <c r="C53" s="2490"/>
      <c r="D53" s="2490"/>
      <c r="E53" s="2491"/>
      <c r="F53" s="405"/>
      <c r="G53" s="406"/>
    </row>
    <row r="54" spans="1:7" ht="76.5" x14ac:dyDescent="0.25">
      <c r="A54" s="384" t="s">
        <v>14</v>
      </c>
      <c r="B54" s="384" t="s">
        <v>90</v>
      </c>
      <c r="C54" s="385" t="s">
        <v>16</v>
      </c>
      <c r="D54" s="431"/>
      <c r="E54" s="386" t="s">
        <v>18</v>
      </c>
      <c r="F54" s="382"/>
      <c r="G54" s="375"/>
    </row>
    <row r="55" spans="1:7" x14ac:dyDescent="0.25">
      <c r="A55" s="512" t="s">
        <v>91</v>
      </c>
      <c r="B55" s="594" t="s">
        <v>92</v>
      </c>
      <c r="C55" s="436">
        <v>0</v>
      </c>
      <c r="D55" s="408"/>
      <c r="E55" s="409">
        <v>0</v>
      </c>
      <c r="F55" s="382"/>
      <c r="G55" s="375"/>
    </row>
    <row r="56" spans="1:7" x14ac:dyDescent="0.25">
      <c r="A56" s="592" t="s">
        <v>93</v>
      </c>
      <c r="B56" s="563" t="s">
        <v>94</v>
      </c>
      <c r="C56" s="546">
        <v>0</v>
      </c>
      <c r="D56" s="410"/>
      <c r="E56" s="411">
        <v>0</v>
      </c>
      <c r="F56" s="382"/>
      <c r="G56" s="375"/>
    </row>
    <row r="57" spans="1:7" x14ac:dyDescent="0.25">
      <c r="A57" s="555" t="s">
        <v>95</v>
      </c>
      <c r="B57" s="550" t="s">
        <v>96</v>
      </c>
      <c r="C57" s="500">
        <v>0</v>
      </c>
      <c r="D57" s="413"/>
      <c r="E57" s="414">
        <v>0</v>
      </c>
      <c r="F57" s="382"/>
      <c r="G57" s="375"/>
    </row>
    <row r="58" spans="1:7" x14ac:dyDescent="0.25">
      <c r="A58" s="555" t="s">
        <v>97</v>
      </c>
      <c r="B58" s="550" t="s">
        <v>98</v>
      </c>
      <c r="C58" s="500">
        <v>0</v>
      </c>
      <c r="D58" s="413"/>
      <c r="E58" s="414">
        <v>0</v>
      </c>
      <c r="F58" s="382"/>
      <c r="G58" s="375"/>
    </row>
    <row r="59" spans="1:7" x14ac:dyDescent="0.25">
      <c r="A59" s="555" t="s">
        <v>99</v>
      </c>
      <c r="B59" s="550" t="s">
        <v>100</v>
      </c>
      <c r="C59" s="500">
        <v>0</v>
      </c>
      <c r="D59" s="413"/>
      <c r="E59" s="414">
        <v>0</v>
      </c>
      <c r="F59" s="382"/>
      <c r="G59" s="375"/>
    </row>
    <row r="60" spans="1:7" x14ac:dyDescent="0.25">
      <c r="A60" s="587" t="s">
        <v>101</v>
      </c>
      <c r="B60" s="570" t="s">
        <v>102</v>
      </c>
      <c r="C60" s="530">
        <v>0</v>
      </c>
      <c r="D60" s="415"/>
      <c r="E60" s="416">
        <v>0</v>
      </c>
      <c r="F60" s="382"/>
      <c r="G60" s="375"/>
    </row>
    <row r="61" spans="1:7" x14ac:dyDescent="0.25">
      <c r="A61" s="554" t="s">
        <v>103</v>
      </c>
      <c r="B61" s="595" t="s">
        <v>104</v>
      </c>
      <c r="C61" s="532">
        <v>0</v>
      </c>
      <c r="D61" s="417"/>
      <c r="E61" s="418">
        <v>0</v>
      </c>
      <c r="F61" s="382"/>
      <c r="G61" s="375"/>
    </row>
    <row r="62" spans="1:7" x14ac:dyDescent="0.25">
      <c r="A62" s="598"/>
      <c r="B62" s="571" t="s">
        <v>105</v>
      </c>
      <c r="C62" s="503">
        <v>0</v>
      </c>
      <c r="D62" s="419"/>
      <c r="E62" s="420">
        <v>0</v>
      </c>
      <c r="F62" s="382"/>
      <c r="G62" s="375"/>
    </row>
    <row r="63" spans="1:7" x14ac:dyDescent="0.25">
      <c r="A63" s="598"/>
      <c r="B63" s="550" t="s">
        <v>106</v>
      </c>
      <c r="C63" s="500">
        <v>0</v>
      </c>
      <c r="D63" s="413"/>
      <c r="E63" s="414">
        <v>0</v>
      </c>
      <c r="F63" s="382"/>
      <c r="G63" s="375"/>
    </row>
    <row r="64" spans="1:7" x14ac:dyDescent="0.25">
      <c r="A64" s="599"/>
      <c r="B64" s="552" t="s">
        <v>107</v>
      </c>
      <c r="C64" s="515">
        <v>0</v>
      </c>
      <c r="D64" s="421"/>
      <c r="E64" s="422">
        <v>0</v>
      </c>
      <c r="F64" s="382"/>
      <c r="G64" s="375"/>
    </row>
    <row r="65" spans="1:7" x14ac:dyDescent="0.25">
      <c r="A65" s="592" t="s">
        <v>108</v>
      </c>
      <c r="B65" s="591" t="s">
        <v>109</v>
      </c>
      <c r="C65" s="546">
        <v>0</v>
      </c>
      <c r="D65" s="410"/>
      <c r="E65" s="411">
        <v>0</v>
      </c>
      <c r="F65" s="382"/>
      <c r="G65" s="375"/>
    </row>
    <row r="66" spans="1:7" x14ac:dyDescent="0.25">
      <c r="A66" s="555" t="s">
        <v>110</v>
      </c>
      <c r="B66" s="550" t="s">
        <v>111</v>
      </c>
      <c r="C66" s="500">
        <v>0</v>
      </c>
      <c r="D66" s="413"/>
      <c r="E66" s="414">
        <v>0</v>
      </c>
      <c r="F66" s="382"/>
      <c r="G66" s="375"/>
    </row>
    <row r="67" spans="1:7" x14ac:dyDescent="0.25">
      <c r="A67" s="587" t="s">
        <v>112</v>
      </c>
      <c r="B67" s="570" t="s">
        <v>113</v>
      </c>
      <c r="C67" s="530">
        <v>0</v>
      </c>
      <c r="D67" s="415"/>
      <c r="E67" s="416">
        <v>0</v>
      </c>
      <c r="F67" s="382"/>
      <c r="G67" s="375"/>
    </row>
    <row r="68" spans="1:7" x14ac:dyDescent="0.25">
      <c r="A68" s="600" t="s">
        <v>114</v>
      </c>
      <c r="B68" s="590" t="s">
        <v>115</v>
      </c>
      <c r="C68" s="547">
        <v>0</v>
      </c>
      <c r="D68" s="423"/>
      <c r="E68" s="424">
        <v>0</v>
      </c>
      <c r="F68" s="382"/>
      <c r="G68" s="375"/>
    </row>
    <row r="69" spans="1:7" x14ac:dyDescent="0.25">
      <c r="A69" s="555" t="s">
        <v>116</v>
      </c>
      <c r="B69" s="550" t="s">
        <v>117</v>
      </c>
      <c r="C69" s="500">
        <v>0</v>
      </c>
      <c r="D69" s="413"/>
      <c r="E69" s="414">
        <v>0</v>
      </c>
      <c r="F69" s="382"/>
      <c r="G69" s="375"/>
    </row>
    <row r="70" spans="1:7" x14ac:dyDescent="0.25">
      <c r="A70" s="555" t="s">
        <v>118</v>
      </c>
      <c r="B70" s="550" t="s">
        <v>119</v>
      </c>
      <c r="C70" s="500">
        <v>0</v>
      </c>
      <c r="D70" s="413"/>
      <c r="E70" s="414">
        <v>0</v>
      </c>
      <c r="F70" s="382"/>
      <c r="G70" s="375"/>
    </row>
    <row r="71" spans="1:7" x14ac:dyDescent="0.25">
      <c r="A71" s="555" t="s">
        <v>120</v>
      </c>
      <c r="B71" s="550" t="s">
        <v>121</v>
      </c>
      <c r="C71" s="500">
        <v>0</v>
      </c>
      <c r="D71" s="413"/>
      <c r="E71" s="414">
        <v>0</v>
      </c>
      <c r="F71" s="382"/>
      <c r="G71" s="375"/>
    </row>
    <row r="72" spans="1:7" x14ac:dyDescent="0.25">
      <c r="A72" s="555" t="s">
        <v>122</v>
      </c>
      <c r="B72" s="550" t="s">
        <v>123</v>
      </c>
      <c r="C72" s="500">
        <v>0</v>
      </c>
      <c r="D72" s="413"/>
      <c r="E72" s="414">
        <v>0</v>
      </c>
      <c r="F72" s="382"/>
      <c r="G72" s="375"/>
    </row>
    <row r="73" spans="1:7" x14ac:dyDescent="0.25">
      <c r="A73" s="601"/>
      <c r="B73" s="550" t="s">
        <v>124</v>
      </c>
      <c r="C73" s="500">
        <v>0</v>
      </c>
      <c r="D73" s="413"/>
      <c r="E73" s="414">
        <v>0</v>
      </c>
      <c r="F73" s="382"/>
      <c r="G73" s="375"/>
    </row>
    <row r="74" spans="1:7" x14ac:dyDescent="0.25">
      <c r="A74" s="602" t="s">
        <v>125</v>
      </c>
      <c r="B74" s="596" t="s">
        <v>126</v>
      </c>
      <c r="C74" s="537">
        <v>0</v>
      </c>
      <c r="D74" s="509"/>
      <c r="E74" s="510">
        <v>0</v>
      </c>
      <c r="F74" s="382"/>
      <c r="G74" s="375"/>
    </row>
    <row r="75" spans="1:7" x14ac:dyDescent="0.25">
      <c r="A75" s="603" t="s">
        <v>127</v>
      </c>
      <c r="B75" s="597" t="s">
        <v>128</v>
      </c>
      <c r="C75" s="548">
        <v>0</v>
      </c>
      <c r="D75" s="425"/>
      <c r="E75" s="426">
        <v>0</v>
      </c>
      <c r="F75" s="382"/>
      <c r="G75" s="375"/>
    </row>
    <row r="76" spans="1:7" x14ac:dyDescent="0.25">
      <c r="A76" s="557"/>
      <c r="B76" s="553" t="s">
        <v>129</v>
      </c>
      <c r="C76" s="436">
        <v>0</v>
      </c>
      <c r="D76" s="408"/>
      <c r="E76" s="428">
        <v>0</v>
      </c>
      <c r="F76" s="382"/>
      <c r="G76" s="375"/>
    </row>
    <row r="77" spans="1:7" x14ac:dyDescent="0.25">
      <c r="A77" s="382"/>
      <c r="B77" s="382"/>
      <c r="C77" s="382"/>
      <c r="D77" s="382"/>
      <c r="E77" s="382"/>
      <c r="F77" s="405"/>
      <c r="G77" s="406"/>
    </row>
    <row r="78" spans="1:7" x14ac:dyDescent="0.25">
      <c r="A78" s="382"/>
      <c r="B78" s="382"/>
      <c r="C78" s="382"/>
      <c r="D78" s="382"/>
      <c r="E78" s="382"/>
      <c r="F78" s="405"/>
      <c r="G78" s="406"/>
    </row>
    <row r="79" spans="1:7" x14ac:dyDescent="0.25">
      <c r="A79" s="2481" t="s">
        <v>130</v>
      </c>
      <c r="B79" s="2482"/>
      <c r="C79" s="2482"/>
      <c r="D79" s="2482"/>
      <c r="E79" s="2483"/>
      <c r="F79" s="405"/>
      <c r="G79" s="406"/>
    </row>
    <row r="80" spans="1:7" ht="76.5" x14ac:dyDescent="0.25">
      <c r="A80" s="384" t="s">
        <v>14</v>
      </c>
      <c r="B80" s="511" t="s">
        <v>15</v>
      </c>
      <c r="C80" s="429" t="s">
        <v>16</v>
      </c>
      <c r="D80" s="431"/>
      <c r="E80" s="432" t="s">
        <v>18</v>
      </c>
      <c r="F80" s="405"/>
      <c r="G80" s="406"/>
    </row>
    <row r="81" spans="1:6" x14ac:dyDescent="0.25">
      <c r="A81" s="593" t="s">
        <v>131</v>
      </c>
      <c r="B81" s="563" t="s">
        <v>132</v>
      </c>
      <c r="C81" s="503">
        <v>0</v>
      </c>
      <c r="D81" s="410"/>
      <c r="E81" s="433">
        <v>0</v>
      </c>
      <c r="F81" s="382"/>
    </row>
    <row r="82" spans="1:6" x14ac:dyDescent="0.25">
      <c r="A82" s="577">
        <v>2001</v>
      </c>
      <c r="B82" s="550" t="s">
        <v>133</v>
      </c>
      <c r="C82" s="500">
        <v>0</v>
      </c>
      <c r="D82" s="413"/>
      <c r="E82" s="434">
        <v>0</v>
      </c>
      <c r="F82" s="382"/>
    </row>
    <row r="83" spans="1:6" x14ac:dyDescent="0.25">
      <c r="A83" s="587" t="s">
        <v>134</v>
      </c>
      <c r="B83" s="570" t="s">
        <v>135</v>
      </c>
      <c r="C83" s="530">
        <v>0</v>
      </c>
      <c r="D83" s="415"/>
      <c r="E83" s="435">
        <v>0</v>
      </c>
      <c r="F83" s="382"/>
    </row>
    <row r="84" spans="1:6" x14ac:dyDescent="0.25">
      <c r="A84" s="557"/>
      <c r="B84" s="553" t="s">
        <v>136</v>
      </c>
      <c r="C84" s="436">
        <v>0</v>
      </c>
      <c r="D84" s="408"/>
      <c r="E84" s="437">
        <v>0</v>
      </c>
      <c r="F84" s="382"/>
    </row>
    <row r="85" spans="1:6" x14ac:dyDescent="0.25">
      <c r="A85" s="382"/>
      <c r="B85" s="382"/>
      <c r="C85" s="382"/>
      <c r="D85" s="382"/>
      <c r="E85" s="382"/>
      <c r="F85" s="382"/>
    </row>
    <row r="86" spans="1:6" x14ac:dyDescent="0.25">
      <c r="A86" s="382"/>
      <c r="B86" s="382"/>
      <c r="C86" s="382"/>
      <c r="D86" s="382"/>
      <c r="E86" s="382"/>
      <c r="F86" s="379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511" t="s">
        <v>138</v>
      </c>
      <c r="D89" s="514" t="s">
        <v>139</v>
      </c>
      <c r="E89" s="430" t="s">
        <v>140</v>
      </c>
      <c r="F89" s="386" t="s">
        <v>18</v>
      </c>
    </row>
    <row r="90" spans="1:6" x14ac:dyDescent="0.25">
      <c r="A90" s="554" t="s">
        <v>141</v>
      </c>
      <c r="B90" s="549" t="s">
        <v>142</v>
      </c>
      <c r="C90" s="540">
        <v>0</v>
      </c>
      <c r="D90" s="438">
        <v>0</v>
      </c>
      <c r="E90" s="439">
        <v>0</v>
      </c>
      <c r="F90" s="440">
        <v>0</v>
      </c>
    </row>
    <row r="91" spans="1:6" x14ac:dyDescent="0.25">
      <c r="A91" s="555" t="s">
        <v>143</v>
      </c>
      <c r="B91" s="550" t="s">
        <v>144</v>
      </c>
      <c r="C91" s="541">
        <v>0</v>
      </c>
      <c r="D91" s="441">
        <v>0</v>
      </c>
      <c r="E91" s="442">
        <v>0</v>
      </c>
      <c r="F91" s="443">
        <v>0</v>
      </c>
    </row>
    <row r="92" spans="1:6" x14ac:dyDescent="0.25">
      <c r="A92" s="555" t="s">
        <v>145</v>
      </c>
      <c r="B92" s="550" t="s">
        <v>146</v>
      </c>
      <c r="C92" s="541">
        <v>0</v>
      </c>
      <c r="D92" s="441">
        <v>0</v>
      </c>
      <c r="E92" s="442">
        <v>0</v>
      </c>
      <c r="F92" s="443">
        <v>0</v>
      </c>
    </row>
    <row r="93" spans="1:6" x14ac:dyDescent="0.25">
      <c r="A93" s="555" t="s">
        <v>147</v>
      </c>
      <c r="B93" s="550" t="s">
        <v>148</v>
      </c>
      <c r="C93" s="541">
        <v>0</v>
      </c>
      <c r="D93" s="441">
        <v>0</v>
      </c>
      <c r="E93" s="442">
        <v>0</v>
      </c>
      <c r="F93" s="443">
        <v>0</v>
      </c>
    </row>
    <row r="94" spans="1:6" x14ac:dyDescent="0.25">
      <c r="A94" s="555" t="s">
        <v>149</v>
      </c>
      <c r="B94" s="550" t="s">
        <v>150</v>
      </c>
      <c r="C94" s="541">
        <v>0</v>
      </c>
      <c r="D94" s="441">
        <v>0</v>
      </c>
      <c r="E94" s="442">
        <v>0</v>
      </c>
      <c r="F94" s="443">
        <v>0</v>
      </c>
    </row>
    <row r="95" spans="1:6" x14ac:dyDescent="0.25">
      <c r="A95" s="555" t="s">
        <v>151</v>
      </c>
      <c r="B95" s="550" t="s">
        <v>152</v>
      </c>
      <c r="C95" s="541">
        <v>0</v>
      </c>
      <c r="D95" s="441">
        <v>0</v>
      </c>
      <c r="E95" s="442">
        <v>0</v>
      </c>
      <c r="F95" s="443">
        <v>0</v>
      </c>
    </row>
    <row r="96" spans="1:6" x14ac:dyDescent="0.25">
      <c r="A96" s="555" t="s">
        <v>153</v>
      </c>
      <c r="B96" s="550" t="s">
        <v>154</v>
      </c>
      <c r="C96" s="541">
        <v>0</v>
      </c>
      <c r="D96" s="441">
        <v>0</v>
      </c>
      <c r="E96" s="442">
        <v>0</v>
      </c>
      <c r="F96" s="443">
        <v>0</v>
      </c>
    </row>
    <row r="97" spans="1:6" x14ac:dyDescent="0.25">
      <c r="A97" s="555" t="s">
        <v>155</v>
      </c>
      <c r="B97" s="550" t="s">
        <v>156</v>
      </c>
      <c r="C97" s="541">
        <v>0</v>
      </c>
      <c r="D97" s="441">
        <v>0</v>
      </c>
      <c r="E97" s="442">
        <v>0</v>
      </c>
      <c r="F97" s="443">
        <v>0</v>
      </c>
    </row>
    <row r="98" spans="1:6" x14ac:dyDescent="0.25">
      <c r="A98" s="555" t="s">
        <v>157</v>
      </c>
      <c r="B98" s="550" t="s">
        <v>158</v>
      </c>
      <c r="C98" s="541">
        <v>0</v>
      </c>
      <c r="D98" s="441">
        <v>0</v>
      </c>
      <c r="E98" s="442">
        <v>0</v>
      </c>
      <c r="F98" s="443">
        <v>0</v>
      </c>
    </row>
    <row r="99" spans="1:6" x14ac:dyDescent="0.25">
      <c r="A99" s="555" t="s">
        <v>159</v>
      </c>
      <c r="B99" s="550" t="s">
        <v>160</v>
      </c>
      <c r="C99" s="541">
        <v>0</v>
      </c>
      <c r="D99" s="441">
        <v>0</v>
      </c>
      <c r="E99" s="442">
        <v>0</v>
      </c>
      <c r="F99" s="443">
        <v>0</v>
      </c>
    </row>
    <row r="100" spans="1:6" x14ac:dyDescent="0.25">
      <c r="A100" s="555" t="s">
        <v>161</v>
      </c>
      <c r="B100" s="550" t="s">
        <v>162</v>
      </c>
      <c r="C100" s="541">
        <v>0</v>
      </c>
      <c r="D100" s="441">
        <v>0</v>
      </c>
      <c r="E100" s="442">
        <v>0</v>
      </c>
      <c r="F100" s="443">
        <v>0</v>
      </c>
    </row>
    <row r="101" spans="1:6" x14ac:dyDescent="0.25">
      <c r="A101" s="555" t="s">
        <v>163</v>
      </c>
      <c r="B101" s="550" t="s">
        <v>164</v>
      </c>
      <c r="C101" s="541">
        <v>0</v>
      </c>
      <c r="D101" s="441">
        <v>0</v>
      </c>
      <c r="E101" s="442">
        <v>0</v>
      </c>
      <c r="F101" s="443">
        <v>0</v>
      </c>
    </row>
    <row r="102" spans="1:6" x14ac:dyDescent="0.25">
      <c r="A102" s="587" t="s">
        <v>165</v>
      </c>
      <c r="B102" s="570" t="s">
        <v>166</v>
      </c>
      <c r="C102" s="542">
        <v>0</v>
      </c>
      <c r="D102" s="444">
        <v>0</v>
      </c>
      <c r="E102" s="445">
        <v>0</v>
      </c>
      <c r="F102" s="446">
        <v>0</v>
      </c>
    </row>
    <row r="103" spans="1:6" x14ac:dyDescent="0.25">
      <c r="A103" s="554" t="s">
        <v>167</v>
      </c>
      <c r="B103" s="549" t="s">
        <v>168</v>
      </c>
      <c r="C103" s="540">
        <v>0</v>
      </c>
      <c r="D103" s="438">
        <v>0</v>
      </c>
      <c r="E103" s="439">
        <v>0</v>
      </c>
      <c r="F103" s="440">
        <v>0</v>
      </c>
    </row>
    <row r="104" spans="1:6" x14ac:dyDescent="0.25">
      <c r="A104" s="555"/>
      <c r="B104" s="550" t="s">
        <v>169</v>
      </c>
      <c r="C104" s="541">
        <v>0</v>
      </c>
      <c r="D104" s="441">
        <v>0</v>
      </c>
      <c r="E104" s="442">
        <v>0</v>
      </c>
      <c r="F104" s="443">
        <v>0</v>
      </c>
    </row>
    <row r="105" spans="1:6" x14ac:dyDescent="0.25">
      <c r="A105" s="555"/>
      <c r="B105" s="550" t="s">
        <v>170</v>
      </c>
      <c r="C105" s="541">
        <v>0</v>
      </c>
      <c r="D105" s="441">
        <v>0</v>
      </c>
      <c r="E105" s="442">
        <v>0</v>
      </c>
      <c r="F105" s="443">
        <v>0</v>
      </c>
    </row>
    <row r="106" spans="1:6" x14ac:dyDescent="0.25">
      <c r="A106" s="556"/>
      <c r="B106" s="564" t="s">
        <v>171</v>
      </c>
      <c r="C106" s="543">
        <v>0</v>
      </c>
      <c r="D106" s="448">
        <v>0</v>
      </c>
      <c r="E106" s="449">
        <v>0</v>
      </c>
      <c r="F106" s="450">
        <v>0</v>
      </c>
    </row>
    <row r="107" spans="1:6" x14ac:dyDescent="0.25">
      <c r="A107" s="592" t="s">
        <v>172</v>
      </c>
      <c r="B107" s="591" t="s">
        <v>173</v>
      </c>
      <c r="C107" s="544">
        <v>0</v>
      </c>
      <c r="D107" s="451">
        <v>0</v>
      </c>
      <c r="E107" s="452">
        <v>0</v>
      </c>
      <c r="F107" s="453">
        <v>0</v>
      </c>
    </row>
    <row r="108" spans="1:6" x14ac:dyDescent="0.25">
      <c r="A108" s="588">
        <v>2106</v>
      </c>
      <c r="B108" s="564" t="s">
        <v>174</v>
      </c>
      <c r="C108" s="543">
        <v>0</v>
      </c>
      <c r="D108" s="448">
        <v>0</v>
      </c>
      <c r="E108" s="449">
        <v>0</v>
      </c>
      <c r="F108" s="450">
        <v>0</v>
      </c>
    </row>
    <row r="109" spans="1:6" x14ac:dyDescent="0.25">
      <c r="A109" s="562"/>
      <c r="B109" s="561" t="s">
        <v>175</v>
      </c>
      <c r="C109" s="545">
        <v>0</v>
      </c>
      <c r="D109" s="455">
        <v>0</v>
      </c>
      <c r="E109" s="456">
        <v>0</v>
      </c>
      <c r="F109" s="457">
        <v>0</v>
      </c>
    </row>
    <row r="110" spans="1:6" x14ac:dyDescent="0.25">
      <c r="A110" s="382"/>
      <c r="B110" s="382"/>
      <c r="C110" s="382"/>
      <c r="D110" s="382"/>
      <c r="E110" s="382"/>
      <c r="F110" s="379"/>
    </row>
    <row r="111" spans="1:6" x14ac:dyDescent="0.25">
      <c r="A111" s="382"/>
      <c r="B111" s="382"/>
      <c r="C111" s="382"/>
      <c r="D111" s="382"/>
      <c r="E111" s="382"/>
      <c r="F111" s="379"/>
    </row>
    <row r="112" spans="1:6" x14ac:dyDescent="0.25">
      <c r="A112" s="2481" t="s">
        <v>176</v>
      </c>
      <c r="B112" s="2482"/>
      <c r="C112" s="2482"/>
      <c r="D112" s="2482"/>
      <c r="E112" s="2483"/>
      <c r="F112" s="379"/>
    </row>
    <row r="113" spans="1:6" ht="76.5" x14ac:dyDescent="0.25">
      <c r="A113" s="384" t="s">
        <v>14</v>
      </c>
      <c r="B113" s="384" t="s">
        <v>15</v>
      </c>
      <c r="C113" s="385" t="s">
        <v>16</v>
      </c>
      <c r="D113" s="430" t="s">
        <v>17</v>
      </c>
      <c r="E113" s="386" t="s">
        <v>18</v>
      </c>
      <c r="F113" s="379"/>
    </row>
    <row r="114" spans="1:6" x14ac:dyDescent="0.25">
      <c r="A114" s="554" t="s">
        <v>177</v>
      </c>
      <c r="B114" s="549" t="s">
        <v>178</v>
      </c>
      <c r="C114" s="503">
        <v>0</v>
      </c>
      <c r="D114" s="458">
        <v>121650</v>
      </c>
      <c r="E114" s="459">
        <v>0</v>
      </c>
      <c r="F114" s="382"/>
    </row>
    <row r="115" spans="1:6" x14ac:dyDescent="0.25">
      <c r="A115" s="556" t="s">
        <v>179</v>
      </c>
      <c r="B115" s="585" t="s">
        <v>180</v>
      </c>
      <c r="C115" s="530">
        <v>0</v>
      </c>
      <c r="D115" s="460">
        <v>128010</v>
      </c>
      <c r="E115" s="435">
        <v>0</v>
      </c>
      <c r="F115" s="382"/>
    </row>
    <row r="116" spans="1:6" x14ac:dyDescent="0.25">
      <c r="A116" s="436"/>
      <c r="B116" s="513" t="s">
        <v>181</v>
      </c>
      <c r="C116" s="436">
        <v>0</v>
      </c>
      <c r="D116" s="408"/>
      <c r="E116" s="437">
        <v>0</v>
      </c>
      <c r="F116" s="382"/>
    </row>
    <row r="117" spans="1:6" x14ac:dyDescent="0.25">
      <c r="A117" s="382"/>
      <c r="B117" s="382"/>
      <c r="C117" s="382"/>
      <c r="D117" s="382"/>
      <c r="E117" s="382"/>
      <c r="F117" s="382"/>
    </row>
    <row r="118" spans="1:6" x14ac:dyDescent="0.25">
      <c r="A118" s="382"/>
      <c r="B118" s="382"/>
      <c r="C118" s="382"/>
      <c r="D118" s="382"/>
      <c r="E118" s="382"/>
      <c r="F118" s="379"/>
    </row>
    <row r="119" spans="1:6" x14ac:dyDescent="0.25">
      <c r="A119" s="2498" t="s">
        <v>182</v>
      </c>
      <c r="B119" s="2498"/>
      <c r="C119" s="2498"/>
      <c r="D119" s="382"/>
      <c r="E119" s="382"/>
      <c r="F119" s="379"/>
    </row>
    <row r="120" spans="1:6" ht="76.5" x14ac:dyDescent="0.25">
      <c r="A120" s="384" t="s">
        <v>14</v>
      </c>
      <c r="B120" s="384" t="s">
        <v>16</v>
      </c>
      <c r="C120" s="384" t="s">
        <v>18</v>
      </c>
      <c r="D120" s="382"/>
      <c r="E120" s="382"/>
      <c r="F120" s="382"/>
    </row>
    <row r="121" spans="1:6" x14ac:dyDescent="0.25">
      <c r="A121" s="461" t="s">
        <v>183</v>
      </c>
      <c r="B121" s="462" t="s">
        <v>184</v>
      </c>
      <c r="C121" s="463">
        <v>0</v>
      </c>
      <c r="D121" s="382"/>
      <c r="E121" s="382"/>
      <c r="F121" s="382"/>
    </row>
    <row r="122" spans="1:6" x14ac:dyDescent="0.25">
      <c r="A122" s="382"/>
      <c r="B122" s="382"/>
      <c r="C122" s="382"/>
      <c r="D122" s="382"/>
      <c r="E122" s="379"/>
      <c r="F122" s="382"/>
    </row>
    <row r="123" spans="1:6" x14ac:dyDescent="0.25">
      <c r="A123" s="382"/>
      <c r="B123" s="382"/>
      <c r="C123" s="382"/>
      <c r="D123" s="382"/>
      <c r="E123" s="379"/>
      <c r="F123" s="382"/>
    </row>
    <row r="124" spans="1:6" x14ac:dyDescent="0.25">
      <c r="A124" s="2481" t="s">
        <v>185</v>
      </c>
      <c r="B124" s="2482"/>
      <c r="C124" s="2482"/>
      <c r="D124" s="2482"/>
      <c r="E124" s="2483"/>
      <c r="F124" s="379"/>
    </row>
    <row r="125" spans="1:6" ht="76.5" x14ac:dyDescent="0.25">
      <c r="A125" s="384" t="s">
        <v>14</v>
      </c>
      <c r="B125" s="384" t="s">
        <v>15</v>
      </c>
      <c r="C125" s="385" t="s">
        <v>16</v>
      </c>
      <c r="D125" s="430" t="s">
        <v>17</v>
      </c>
      <c r="E125" s="386" t="s">
        <v>18</v>
      </c>
      <c r="F125" s="379"/>
    </row>
    <row r="126" spans="1:6" x14ac:dyDescent="0.25">
      <c r="A126" s="554" t="s">
        <v>186</v>
      </c>
      <c r="B126" s="571" t="s">
        <v>187</v>
      </c>
      <c r="C126" s="503">
        <v>0</v>
      </c>
      <c r="D126" s="395">
        <v>31160</v>
      </c>
      <c r="E126" s="464">
        <v>0</v>
      </c>
      <c r="F126" s="382"/>
    </row>
    <row r="127" spans="1:6" x14ac:dyDescent="0.25">
      <c r="A127" s="555" t="s">
        <v>188</v>
      </c>
      <c r="B127" s="551" t="s">
        <v>189</v>
      </c>
      <c r="C127" s="500">
        <v>0</v>
      </c>
      <c r="D127" s="390">
        <v>28680</v>
      </c>
      <c r="E127" s="465">
        <v>0</v>
      </c>
      <c r="F127" s="382"/>
    </row>
    <row r="128" spans="1:6" x14ac:dyDescent="0.25">
      <c r="A128" s="555" t="s">
        <v>190</v>
      </c>
      <c r="B128" s="551" t="s">
        <v>191</v>
      </c>
      <c r="C128" s="500">
        <v>0</v>
      </c>
      <c r="D128" s="390">
        <v>23910</v>
      </c>
      <c r="E128" s="465">
        <v>0</v>
      </c>
      <c r="F128" s="382"/>
    </row>
    <row r="129" spans="1:6" x14ac:dyDescent="0.25">
      <c r="A129" s="555" t="s">
        <v>192</v>
      </c>
      <c r="B129" s="551" t="s">
        <v>193</v>
      </c>
      <c r="C129" s="500">
        <v>0</v>
      </c>
      <c r="D129" s="390">
        <v>129530</v>
      </c>
      <c r="E129" s="465">
        <v>0</v>
      </c>
      <c r="F129" s="382"/>
    </row>
    <row r="130" spans="1:6" x14ac:dyDescent="0.25">
      <c r="A130" s="555" t="s">
        <v>194</v>
      </c>
      <c r="B130" s="551" t="s">
        <v>195</v>
      </c>
      <c r="C130" s="500">
        <v>0</v>
      </c>
      <c r="D130" s="390">
        <v>62560</v>
      </c>
      <c r="E130" s="465">
        <v>0</v>
      </c>
      <c r="F130" s="382"/>
    </row>
    <row r="131" spans="1:6" x14ac:dyDescent="0.25">
      <c r="A131" s="555" t="s">
        <v>196</v>
      </c>
      <c r="B131" s="551" t="s">
        <v>197</v>
      </c>
      <c r="C131" s="500">
        <v>0</v>
      </c>
      <c r="D131" s="390">
        <v>56130</v>
      </c>
      <c r="E131" s="465">
        <v>0</v>
      </c>
      <c r="F131" s="382"/>
    </row>
    <row r="132" spans="1:6" x14ac:dyDescent="0.25">
      <c r="A132" s="555" t="s">
        <v>198</v>
      </c>
      <c r="B132" s="551" t="s">
        <v>199</v>
      </c>
      <c r="C132" s="500">
        <v>0</v>
      </c>
      <c r="D132" s="390">
        <v>15930</v>
      </c>
      <c r="E132" s="465">
        <v>0</v>
      </c>
      <c r="F132" s="382"/>
    </row>
    <row r="133" spans="1:6" x14ac:dyDescent="0.25">
      <c r="A133" s="555" t="s">
        <v>200</v>
      </c>
      <c r="B133" s="551" t="s">
        <v>201</v>
      </c>
      <c r="C133" s="500">
        <v>0</v>
      </c>
      <c r="D133" s="390">
        <v>24960</v>
      </c>
      <c r="E133" s="465">
        <v>0</v>
      </c>
      <c r="F133" s="382"/>
    </row>
    <row r="134" spans="1:6" x14ac:dyDescent="0.25">
      <c r="A134" s="555" t="s">
        <v>202</v>
      </c>
      <c r="B134" s="551" t="s">
        <v>203</v>
      </c>
      <c r="C134" s="500">
        <v>0</v>
      </c>
      <c r="D134" s="390">
        <v>25160</v>
      </c>
      <c r="E134" s="465">
        <v>0</v>
      </c>
      <c r="F134" s="382"/>
    </row>
    <row r="135" spans="1:6" x14ac:dyDescent="0.25">
      <c r="A135" s="555" t="s">
        <v>204</v>
      </c>
      <c r="B135" s="551" t="s">
        <v>205</v>
      </c>
      <c r="C135" s="500">
        <v>0</v>
      </c>
      <c r="D135" s="390">
        <v>25980</v>
      </c>
      <c r="E135" s="465">
        <v>0</v>
      </c>
      <c r="F135" s="382"/>
    </row>
    <row r="136" spans="1:6" x14ac:dyDescent="0.25">
      <c r="A136" s="555" t="s">
        <v>206</v>
      </c>
      <c r="B136" s="551" t="s">
        <v>207</v>
      </c>
      <c r="C136" s="500">
        <v>0</v>
      </c>
      <c r="D136" s="390">
        <v>31160</v>
      </c>
      <c r="E136" s="465">
        <v>0</v>
      </c>
      <c r="F136" s="382"/>
    </row>
    <row r="137" spans="1:6" x14ac:dyDescent="0.25">
      <c r="A137" s="555" t="s">
        <v>208</v>
      </c>
      <c r="B137" s="550" t="s">
        <v>209</v>
      </c>
      <c r="C137" s="500">
        <v>0</v>
      </c>
      <c r="D137" s="390">
        <v>6040</v>
      </c>
      <c r="E137" s="465">
        <v>0</v>
      </c>
      <c r="F137" s="382"/>
    </row>
    <row r="138" spans="1:6" x14ac:dyDescent="0.25">
      <c r="A138" s="555" t="s">
        <v>210</v>
      </c>
      <c r="B138" s="550" t="s">
        <v>211</v>
      </c>
      <c r="C138" s="500">
        <v>0</v>
      </c>
      <c r="D138" s="390">
        <v>43660</v>
      </c>
      <c r="E138" s="465">
        <v>0</v>
      </c>
      <c r="F138" s="382"/>
    </row>
    <row r="139" spans="1:6" x14ac:dyDescent="0.25">
      <c r="A139" s="556"/>
      <c r="B139" s="589" t="s">
        <v>212</v>
      </c>
      <c r="C139" s="539">
        <v>0</v>
      </c>
      <c r="D139" s="466"/>
      <c r="E139" s="467">
        <v>0</v>
      </c>
      <c r="F139" s="382"/>
    </row>
    <row r="140" spans="1:6" x14ac:dyDescent="0.25">
      <c r="A140" s="554"/>
      <c r="B140" s="590" t="s">
        <v>213</v>
      </c>
      <c r="C140" s="503"/>
      <c r="D140" s="395"/>
      <c r="E140" s="464"/>
      <c r="F140" s="382"/>
    </row>
    <row r="141" spans="1:6" x14ac:dyDescent="0.25">
      <c r="A141" s="555" t="s">
        <v>214</v>
      </c>
      <c r="B141" s="551" t="s">
        <v>215</v>
      </c>
      <c r="C141" s="500">
        <v>0</v>
      </c>
      <c r="D141" s="390">
        <v>10480</v>
      </c>
      <c r="E141" s="465">
        <v>0</v>
      </c>
      <c r="F141" s="382"/>
    </row>
    <row r="142" spans="1:6" x14ac:dyDescent="0.25">
      <c r="A142" s="555" t="s">
        <v>216</v>
      </c>
      <c r="B142" s="551" t="s">
        <v>217</v>
      </c>
      <c r="C142" s="500">
        <v>0</v>
      </c>
      <c r="D142" s="390">
        <v>10480</v>
      </c>
      <c r="E142" s="465">
        <v>0</v>
      </c>
      <c r="F142" s="382"/>
    </row>
    <row r="143" spans="1:6" x14ac:dyDescent="0.25">
      <c r="A143" s="555" t="s">
        <v>218</v>
      </c>
      <c r="B143" s="551" t="s">
        <v>219</v>
      </c>
      <c r="C143" s="500">
        <v>0</v>
      </c>
      <c r="D143" s="390">
        <v>4620</v>
      </c>
      <c r="E143" s="465">
        <v>0</v>
      </c>
      <c r="F143" s="382"/>
    </row>
    <row r="144" spans="1:6" x14ac:dyDescent="0.25">
      <c r="A144" s="555" t="s">
        <v>220</v>
      </c>
      <c r="B144" s="551" t="s">
        <v>221</v>
      </c>
      <c r="C144" s="500">
        <v>0</v>
      </c>
      <c r="D144" s="390">
        <v>84230</v>
      </c>
      <c r="E144" s="465">
        <v>0</v>
      </c>
      <c r="F144" s="382"/>
    </row>
    <row r="145" spans="1:6" x14ac:dyDescent="0.25">
      <c r="A145" s="555" t="s">
        <v>222</v>
      </c>
      <c r="B145" s="551" t="s">
        <v>223</v>
      </c>
      <c r="C145" s="500">
        <v>0</v>
      </c>
      <c r="D145" s="390">
        <v>9940</v>
      </c>
      <c r="E145" s="465">
        <v>0</v>
      </c>
      <c r="F145" s="382"/>
    </row>
    <row r="146" spans="1:6" x14ac:dyDescent="0.25">
      <c r="A146" s="555" t="s">
        <v>224</v>
      </c>
      <c r="B146" s="551" t="s">
        <v>225</v>
      </c>
      <c r="C146" s="500">
        <v>0</v>
      </c>
      <c r="D146" s="390">
        <v>7660</v>
      </c>
      <c r="E146" s="465">
        <v>0</v>
      </c>
      <c r="F146" s="382"/>
    </row>
    <row r="147" spans="1:6" x14ac:dyDescent="0.25">
      <c r="A147" s="556"/>
      <c r="B147" s="589" t="s">
        <v>226</v>
      </c>
      <c r="C147" s="539">
        <v>0</v>
      </c>
      <c r="D147" s="466"/>
      <c r="E147" s="467">
        <v>0</v>
      </c>
      <c r="F147" s="382"/>
    </row>
    <row r="148" spans="1:6" x14ac:dyDescent="0.25">
      <c r="A148" s="562"/>
      <c r="B148" s="561" t="s">
        <v>227</v>
      </c>
      <c r="C148" s="399">
        <v>0</v>
      </c>
      <c r="D148" s="468"/>
      <c r="E148" s="469">
        <v>0</v>
      </c>
      <c r="F148" s="382"/>
    </row>
    <row r="149" spans="1:6" x14ac:dyDescent="0.25">
      <c r="A149" s="382"/>
      <c r="B149" s="382"/>
      <c r="C149" s="382"/>
      <c r="D149" s="382"/>
      <c r="E149" s="382"/>
      <c r="F149" s="382"/>
    </row>
    <row r="150" spans="1:6" x14ac:dyDescent="0.25">
      <c r="A150" s="382"/>
      <c r="B150" s="382"/>
      <c r="C150" s="382"/>
      <c r="D150" s="382"/>
      <c r="E150" s="382"/>
      <c r="F150" s="379"/>
    </row>
    <row r="151" spans="1:6" x14ac:dyDescent="0.25">
      <c r="A151" s="2499" t="s">
        <v>228</v>
      </c>
      <c r="B151" s="2500"/>
      <c r="C151" s="2500"/>
      <c r="D151" s="2500"/>
      <c r="E151" s="2501"/>
      <c r="F151" s="379"/>
    </row>
    <row r="152" spans="1:6" ht="76.5" x14ac:dyDescent="0.25">
      <c r="A152" s="384" t="s">
        <v>14</v>
      </c>
      <c r="B152" s="384" t="s">
        <v>15</v>
      </c>
      <c r="C152" s="385" t="s">
        <v>16</v>
      </c>
      <c r="D152" s="430" t="s">
        <v>17</v>
      </c>
      <c r="E152" s="386" t="s">
        <v>18</v>
      </c>
      <c r="F152" s="382"/>
    </row>
    <row r="153" spans="1:6" x14ac:dyDescent="0.25">
      <c r="A153" s="554" t="s">
        <v>229</v>
      </c>
      <c r="B153" s="571" t="s">
        <v>230</v>
      </c>
      <c r="C153" s="503">
        <v>0</v>
      </c>
      <c r="D153" s="395">
        <v>720</v>
      </c>
      <c r="E153" s="464">
        <v>0</v>
      </c>
      <c r="F153" s="382"/>
    </row>
    <row r="154" spans="1:6" x14ac:dyDescent="0.25">
      <c r="A154" s="556" t="s">
        <v>231</v>
      </c>
      <c r="B154" s="552" t="s">
        <v>232</v>
      </c>
      <c r="C154" s="515">
        <v>0</v>
      </c>
      <c r="D154" s="397">
        <v>100</v>
      </c>
      <c r="E154" s="470">
        <v>0</v>
      </c>
      <c r="F154" s="382"/>
    </row>
    <row r="155" spans="1:6" x14ac:dyDescent="0.25">
      <c r="A155" s="562"/>
      <c r="B155" s="561" t="s">
        <v>233</v>
      </c>
      <c r="C155" s="399">
        <v>0</v>
      </c>
      <c r="D155" s="468"/>
      <c r="E155" s="469">
        <v>0</v>
      </c>
      <c r="F155" s="382"/>
    </row>
    <row r="156" spans="1:6" x14ac:dyDescent="0.25">
      <c r="A156" s="382"/>
      <c r="B156" s="382"/>
      <c r="C156" s="382"/>
      <c r="D156" s="382"/>
      <c r="E156" s="382"/>
      <c r="F156" s="382"/>
    </row>
    <row r="157" spans="1:6" x14ac:dyDescent="0.25">
      <c r="A157" s="382"/>
      <c r="B157" s="382"/>
      <c r="C157" s="382"/>
      <c r="D157" s="382"/>
      <c r="E157" s="382"/>
      <c r="F157" s="382"/>
    </row>
    <row r="158" spans="1:6" x14ac:dyDescent="0.25">
      <c r="A158" s="2499" t="s">
        <v>234</v>
      </c>
      <c r="B158" s="2500"/>
      <c r="C158" s="2500"/>
      <c r="D158" s="2500"/>
      <c r="E158" s="2501"/>
      <c r="F158" s="379"/>
    </row>
    <row r="159" spans="1:6" ht="76.5" x14ac:dyDescent="0.25">
      <c r="A159" s="384" t="s">
        <v>14</v>
      </c>
      <c r="B159" s="384" t="s">
        <v>15</v>
      </c>
      <c r="C159" s="385" t="s">
        <v>16</v>
      </c>
      <c r="D159" s="430" t="s">
        <v>17</v>
      </c>
      <c r="E159" s="386" t="s">
        <v>18</v>
      </c>
      <c r="F159" s="382"/>
    </row>
    <row r="160" spans="1:6" x14ac:dyDescent="0.25">
      <c r="A160" s="554" t="s">
        <v>235</v>
      </c>
      <c r="B160" s="549" t="s">
        <v>236</v>
      </c>
      <c r="C160" s="534">
        <v>0</v>
      </c>
      <c r="D160" s="395">
        <v>39230</v>
      </c>
      <c r="E160" s="464">
        <v>0</v>
      </c>
      <c r="F160" s="382"/>
    </row>
    <row r="161" spans="1:6" x14ac:dyDescent="0.25">
      <c r="A161" s="555" t="s">
        <v>237</v>
      </c>
      <c r="B161" s="551" t="s">
        <v>238</v>
      </c>
      <c r="C161" s="538">
        <v>0</v>
      </c>
      <c r="D161" s="390">
        <v>24670</v>
      </c>
      <c r="E161" s="465">
        <v>0</v>
      </c>
      <c r="F161" s="382"/>
    </row>
    <row r="162" spans="1:6" x14ac:dyDescent="0.25">
      <c r="A162" s="555" t="s">
        <v>239</v>
      </c>
      <c r="B162" s="550" t="s">
        <v>240</v>
      </c>
      <c r="C162" s="538">
        <v>0</v>
      </c>
      <c r="D162" s="390">
        <v>24670</v>
      </c>
      <c r="E162" s="465">
        <v>0</v>
      </c>
      <c r="F162" s="382"/>
    </row>
    <row r="163" spans="1:6" x14ac:dyDescent="0.25">
      <c r="A163" s="555" t="s">
        <v>241</v>
      </c>
      <c r="B163" s="551" t="s">
        <v>242</v>
      </c>
      <c r="C163" s="538">
        <v>0</v>
      </c>
      <c r="D163" s="390">
        <v>740040</v>
      </c>
      <c r="E163" s="465">
        <v>0</v>
      </c>
      <c r="F163" s="382"/>
    </row>
    <row r="164" spans="1:6" x14ac:dyDescent="0.25">
      <c r="A164" s="555" t="s">
        <v>243</v>
      </c>
      <c r="B164" s="551" t="s">
        <v>244</v>
      </c>
      <c r="C164" s="538">
        <v>0</v>
      </c>
      <c r="D164" s="390">
        <v>346290</v>
      </c>
      <c r="E164" s="465">
        <v>0</v>
      </c>
      <c r="F164" s="382"/>
    </row>
    <row r="165" spans="1:6" x14ac:dyDescent="0.25">
      <c r="A165" s="555" t="s">
        <v>245</v>
      </c>
      <c r="B165" s="551" t="s">
        <v>246</v>
      </c>
      <c r="C165" s="538">
        <v>0</v>
      </c>
      <c r="D165" s="390">
        <v>529500</v>
      </c>
      <c r="E165" s="465">
        <v>0</v>
      </c>
      <c r="F165" s="382"/>
    </row>
    <row r="166" spans="1:6" x14ac:dyDescent="0.25">
      <c r="A166" s="587" t="s">
        <v>247</v>
      </c>
      <c r="B166" s="585" t="s">
        <v>248</v>
      </c>
      <c r="C166" s="538">
        <v>0</v>
      </c>
      <c r="D166" s="390">
        <v>45080</v>
      </c>
      <c r="E166" s="465">
        <v>0</v>
      </c>
      <c r="F166" s="382"/>
    </row>
    <row r="167" spans="1:6" x14ac:dyDescent="0.25">
      <c r="A167" s="588">
        <v>1901029</v>
      </c>
      <c r="B167" s="586" t="s">
        <v>249</v>
      </c>
      <c r="C167" s="535">
        <v>0</v>
      </c>
      <c r="D167" s="397">
        <v>608500</v>
      </c>
      <c r="E167" s="470">
        <v>0</v>
      </c>
      <c r="F167" s="382"/>
    </row>
    <row r="168" spans="1:6" x14ac:dyDescent="0.25">
      <c r="A168" s="454"/>
      <c r="B168" s="471" t="s">
        <v>250</v>
      </c>
      <c r="C168" s="472">
        <v>0</v>
      </c>
      <c r="D168" s="473"/>
      <c r="E168" s="474">
        <v>0</v>
      </c>
      <c r="F168" s="382"/>
    </row>
    <row r="169" spans="1:6" x14ac:dyDescent="0.25">
      <c r="A169" s="382"/>
      <c r="B169" s="382"/>
      <c r="C169" s="382"/>
      <c r="D169" s="382"/>
      <c r="E169" s="382"/>
      <c r="F169" s="382"/>
    </row>
    <row r="170" spans="1:6" x14ac:dyDescent="0.25">
      <c r="A170" s="382"/>
      <c r="B170" s="382"/>
      <c r="C170" s="382"/>
      <c r="D170" s="382"/>
      <c r="E170" s="382"/>
      <c r="F170" s="382"/>
    </row>
    <row r="171" spans="1:6" x14ac:dyDescent="0.25">
      <c r="A171" s="2481" t="s">
        <v>251</v>
      </c>
      <c r="B171" s="2482"/>
      <c r="C171" s="2482"/>
      <c r="D171" s="2482"/>
      <c r="E171" s="2483"/>
      <c r="F171" s="379"/>
    </row>
    <row r="172" spans="1:6" ht="76.5" x14ac:dyDescent="0.25">
      <c r="A172" s="384" t="s">
        <v>14</v>
      </c>
      <c r="B172" s="384" t="s">
        <v>15</v>
      </c>
      <c r="C172" s="385" t="s">
        <v>16</v>
      </c>
      <c r="D172" s="430" t="s">
        <v>17</v>
      </c>
      <c r="E172" s="386" t="s">
        <v>18</v>
      </c>
      <c r="F172" s="382"/>
    </row>
    <row r="173" spans="1:6" ht="77.25" x14ac:dyDescent="0.25">
      <c r="A173" s="583">
        <v>1101004</v>
      </c>
      <c r="B173" s="578" t="s">
        <v>252</v>
      </c>
      <c r="C173" s="503">
        <v>0</v>
      </c>
      <c r="D173" s="395">
        <v>13450</v>
      </c>
      <c r="E173" s="464">
        <v>0</v>
      </c>
      <c r="F173" s="382"/>
    </row>
    <row r="174" spans="1:6" ht="102.75" x14ac:dyDescent="0.25">
      <c r="A174" s="577">
        <v>1101006</v>
      </c>
      <c r="B174" s="579" t="s">
        <v>253</v>
      </c>
      <c r="C174" s="500">
        <v>0</v>
      </c>
      <c r="D174" s="390">
        <v>10760</v>
      </c>
      <c r="E174" s="465">
        <v>0</v>
      </c>
      <c r="F174" s="382"/>
    </row>
    <row r="175" spans="1:6" ht="115.5" x14ac:dyDescent="0.25">
      <c r="A175" s="577" t="s">
        <v>254</v>
      </c>
      <c r="B175" s="580" t="s">
        <v>255</v>
      </c>
      <c r="C175" s="500">
        <v>0</v>
      </c>
      <c r="D175" s="390">
        <v>4610</v>
      </c>
      <c r="E175" s="465">
        <v>0</v>
      </c>
      <c r="F175" s="382"/>
    </row>
    <row r="176" spans="1:6" ht="204.75" x14ac:dyDescent="0.25">
      <c r="A176" s="577" t="s">
        <v>256</v>
      </c>
      <c r="B176" s="580" t="s">
        <v>257</v>
      </c>
      <c r="C176" s="500">
        <v>0</v>
      </c>
      <c r="D176" s="390">
        <v>12990</v>
      </c>
      <c r="E176" s="465">
        <v>0</v>
      </c>
      <c r="F176" s="382"/>
    </row>
    <row r="177" spans="1:6" ht="230.25" x14ac:dyDescent="0.25">
      <c r="A177" s="577" t="s">
        <v>258</v>
      </c>
      <c r="B177" s="580" t="s">
        <v>259</v>
      </c>
      <c r="C177" s="500">
        <v>0</v>
      </c>
      <c r="D177" s="390">
        <v>22030</v>
      </c>
      <c r="E177" s="465">
        <v>0</v>
      </c>
      <c r="F177" s="382"/>
    </row>
    <row r="178" spans="1:6" ht="102.75" x14ac:dyDescent="0.25">
      <c r="A178" s="577" t="s">
        <v>260</v>
      </c>
      <c r="B178" s="580" t="s">
        <v>261</v>
      </c>
      <c r="C178" s="500">
        <v>0</v>
      </c>
      <c r="D178" s="390">
        <v>42060</v>
      </c>
      <c r="E178" s="465">
        <v>0</v>
      </c>
      <c r="F178" s="382"/>
    </row>
    <row r="179" spans="1:6" ht="51.75" x14ac:dyDescent="0.25">
      <c r="A179" s="577" t="s">
        <v>262</v>
      </c>
      <c r="B179" s="580" t="s">
        <v>263</v>
      </c>
      <c r="C179" s="500">
        <v>0</v>
      </c>
      <c r="D179" s="390">
        <v>46880</v>
      </c>
      <c r="E179" s="465">
        <v>0</v>
      </c>
      <c r="F179" s="382"/>
    </row>
    <row r="180" spans="1:6" ht="204.75" x14ac:dyDescent="0.25">
      <c r="A180" s="577" t="s">
        <v>264</v>
      </c>
      <c r="B180" s="580" t="s">
        <v>265</v>
      </c>
      <c r="C180" s="500">
        <v>0</v>
      </c>
      <c r="D180" s="390">
        <v>26300</v>
      </c>
      <c r="E180" s="465">
        <v>0</v>
      </c>
      <c r="F180" s="382"/>
    </row>
    <row r="181" spans="1:6" ht="102.75" x14ac:dyDescent="0.25">
      <c r="A181" s="577" t="s">
        <v>266</v>
      </c>
      <c r="B181" s="581" t="s">
        <v>267</v>
      </c>
      <c r="C181" s="500">
        <v>0</v>
      </c>
      <c r="D181" s="390">
        <v>203450</v>
      </c>
      <c r="E181" s="465">
        <v>0</v>
      </c>
      <c r="F181" s="382"/>
    </row>
    <row r="182" spans="1:6" ht="77.25" x14ac:dyDescent="0.25">
      <c r="A182" s="577" t="s">
        <v>268</v>
      </c>
      <c r="B182" s="580" t="s">
        <v>269</v>
      </c>
      <c r="C182" s="500">
        <v>0</v>
      </c>
      <c r="D182" s="390">
        <v>231290</v>
      </c>
      <c r="E182" s="465">
        <v>0</v>
      </c>
      <c r="F182" s="382"/>
    </row>
    <row r="183" spans="1:6" ht="64.5" x14ac:dyDescent="0.25">
      <c r="A183" s="577" t="s">
        <v>270</v>
      </c>
      <c r="B183" s="580" t="s">
        <v>271</v>
      </c>
      <c r="C183" s="500">
        <v>0</v>
      </c>
      <c r="D183" s="390">
        <v>188610</v>
      </c>
      <c r="E183" s="465">
        <v>0</v>
      </c>
      <c r="F183" s="382"/>
    </row>
    <row r="184" spans="1:6" ht="141" x14ac:dyDescent="0.25">
      <c r="A184" s="577" t="s">
        <v>272</v>
      </c>
      <c r="B184" s="581" t="s">
        <v>273</v>
      </c>
      <c r="C184" s="500">
        <v>0</v>
      </c>
      <c r="D184" s="390">
        <v>242260</v>
      </c>
      <c r="E184" s="465">
        <v>0</v>
      </c>
      <c r="F184" s="382"/>
    </row>
    <row r="185" spans="1:6" ht="128.25" x14ac:dyDescent="0.25">
      <c r="A185" s="577" t="s">
        <v>274</v>
      </c>
      <c r="B185" s="581" t="s">
        <v>275</v>
      </c>
      <c r="C185" s="500">
        <v>0</v>
      </c>
      <c r="D185" s="390">
        <v>247890</v>
      </c>
      <c r="E185" s="465">
        <v>0</v>
      </c>
      <c r="F185" s="382"/>
    </row>
    <row r="186" spans="1:6" ht="128.25" x14ac:dyDescent="0.25">
      <c r="A186" s="577" t="s">
        <v>276</v>
      </c>
      <c r="B186" s="581" t="s">
        <v>277</v>
      </c>
      <c r="C186" s="500">
        <v>0</v>
      </c>
      <c r="D186" s="390">
        <v>209630</v>
      </c>
      <c r="E186" s="465">
        <v>0</v>
      </c>
      <c r="F186" s="382"/>
    </row>
    <row r="187" spans="1:6" ht="77.25" x14ac:dyDescent="0.25">
      <c r="A187" s="577" t="s">
        <v>278</v>
      </c>
      <c r="B187" s="581" t="s">
        <v>279</v>
      </c>
      <c r="C187" s="500">
        <v>0</v>
      </c>
      <c r="D187" s="390">
        <v>223760</v>
      </c>
      <c r="E187" s="465">
        <v>0</v>
      </c>
      <c r="F187" s="382"/>
    </row>
    <row r="188" spans="1:6" ht="102.75" x14ac:dyDescent="0.25">
      <c r="A188" s="577" t="s">
        <v>280</v>
      </c>
      <c r="B188" s="581" t="s">
        <v>281</v>
      </c>
      <c r="C188" s="500">
        <v>0</v>
      </c>
      <c r="D188" s="390">
        <v>267560</v>
      </c>
      <c r="E188" s="465">
        <v>0</v>
      </c>
      <c r="F188" s="382"/>
    </row>
    <row r="189" spans="1:6" ht="166.5" x14ac:dyDescent="0.25">
      <c r="A189" s="577" t="s">
        <v>282</v>
      </c>
      <c r="B189" s="580" t="s">
        <v>283</v>
      </c>
      <c r="C189" s="500">
        <v>0</v>
      </c>
      <c r="D189" s="390">
        <v>237270</v>
      </c>
      <c r="E189" s="465">
        <v>0</v>
      </c>
      <c r="F189" s="382"/>
    </row>
    <row r="190" spans="1:6" ht="153.75" x14ac:dyDescent="0.25">
      <c r="A190" s="577" t="s">
        <v>284</v>
      </c>
      <c r="B190" s="581" t="s">
        <v>285</v>
      </c>
      <c r="C190" s="500">
        <v>0</v>
      </c>
      <c r="D190" s="390">
        <v>1736360</v>
      </c>
      <c r="E190" s="465">
        <v>0</v>
      </c>
      <c r="F190" s="382"/>
    </row>
    <row r="191" spans="1:6" ht="115.5" x14ac:dyDescent="0.25">
      <c r="A191" s="577" t="s">
        <v>286</v>
      </c>
      <c r="B191" s="581" t="s">
        <v>287</v>
      </c>
      <c r="C191" s="500">
        <v>0</v>
      </c>
      <c r="D191" s="390">
        <v>1084530</v>
      </c>
      <c r="E191" s="465">
        <v>0</v>
      </c>
      <c r="F191" s="382"/>
    </row>
    <row r="192" spans="1:6" ht="102.75" x14ac:dyDescent="0.25">
      <c r="A192" s="555" t="s">
        <v>288</v>
      </c>
      <c r="B192" s="581" t="s">
        <v>289</v>
      </c>
      <c r="C192" s="500">
        <v>0</v>
      </c>
      <c r="D192" s="390">
        <v>1049700</v>
      </c>
      <c r="E192" s="465">
        <v>0</v>
      </c>
      <c r="F192" s="382"/>
    </row>
    <row r="193" spans="1:6" ht="141" x14ac:dyDescent="0.25">
      <c r="A193" s="577" t="s">
        <v>290</v>
      </c>
      <c r="B193" s="581" t="s">
        <v>291</v>
      </c>
      <c r="C193" s="500">
        <v>0</v>
      </c>
      <c r="D193" s="390">
        <v>1099690</v>
      </c>
      <c r="E193" s="465">
        <v>0</v>
      </c>
      <c r="F193" s="382"/>
    </row>
    <row r="194" spans="1:6" ht="64.5" x14ac:dyDescent="0.25">
      <c r="A194" s="555" t="s">
        <v>292</v>
      </c>
      <c r="B194" s="581" t="s">
        <v>293</v>
      </c>
      <c r="C194" s="500">
        <v>0</v>
      </c>
      <c r="D194" s="390">
        <v>155620</v>
      </c>
      <c r="E194" s="465">
        <v>0</v>
      </c>
      <c r="F194" s="382"/>
    </row>
    <row r="195" spans="1:6" ht="39" x14ac:dyDescent="0.25">
      <c r="A195" s="555" t="s">
        <v>294</v>
      </c>
      <c r="B195" s="581" t="s">
        <v>295</v>
      </c>
      <c r="C195" s="500">
        <v>0</v>
      </c>
      <c r="D195" s="390">
        <v>355110</v>
      </c>
      <c r="E195" s="465">
        <v>0</v>
      </c>
      <c r="F195" s="382"/>
    </row>
    <row r="196" spans="1:6" ht="77.25" x14ac:dyDescent="0.25">
      <c r="A196" s="577" t="s">
        <v>296</v>
      </c>
      <c r="B196" s="581" t="s">
        <v>297</v>
      </c>
      <c r="C196" s="500">
        <v>0</v>
      </c>
      <c r="D196" s="390">
        <v>131650</v>
      </c>
      <c r="E196" s="465">
        <v>0</v>
      </c>
      <c r="F196" s="382"/>
    </row>
    <row r="197" spans="1:6" ht="90" x14ac:dyDescent="0.25">
      <c r="A197" s="577" t="s">
        <v>298</v>
      </c>
      <c r="B197" s="581" t="s">
        <v>299</v>
      </c>
      <c r="C197" s="500">
        <v>0</v>
      </c>
      <c r="D197" s="390">
        <v>1066660</v>
      </c>
      <c r="E197" s="465">
        <v>0</v>
      </c>
      <c r="F197" s="382"/>
    </row>
    <row r="198" spans="1:6" ht="90" x14ac:dyDescent="0.25">
      <c r="A198" s="577" t="s">
        <v>300</v>
      </c>
      <c r="B198" s="581" t="s">
        <v>301</v>
      </c>
      <c r="C198" s="500">
        <v>0</v>
      </c>
      <c r="D198" s="390">
        <v>1066660</v>
      </c>
      <c r="E198" s="465">
        <v>0</v>
      </c>
      <c r="F198" s="382"/>
    </row>
    <row r="199" spans="1:6" ht="64.5" x14ac:dyDescent="0.25">
      <c r="A199" s="577">
        <v>1801001</v>
      </c>
      <c r="B199" s="579" t="s">
        <v>302</v>
      </c>
      <c r="C199" s="500">
        <v>0</v>
      </c>
      <c r="D199" s="390">
        <v>31820</v>
      </c>
      <c r="E199" s="465">
        <v>0</v>
      </c>
      <c r="F199" s="382"/>
    </row>
    <row r="200" spans="1:6" ht="90" x14ac:dyDescent="0.25">
      <c r="A200" s="577">
        <v>1801003</v>
      </c>
      <c r="B200" s="581" t="s">
        <v>303</v>
      </c>
      <c r="C200" s="500">
        <v>0</v>
      </c>
      <c r="D200" s="390">
        <v>38380</v>
      </c>
      <c r="E200" s="465">
        <v>0</v>
      </c>
      <c r="F200" s="382"/>
    </row>
    <row r="201" spans="1:6" ht="64.5" x14ac:dyDescent="0.25">
      <c r="A201" s="577">
        <v>1801006</v>
      </c>
      <c r="B201" s="579" t="s">
        <v>304</v>
      </c>
      <c r="C201" s="500">
        <v>0</v>
      </c>
      <c r="D201" s="390">
        <v>40870</v>
      </c>
      <c r="E201" s="465">
        <v>0</v>
      </c>
      <c r="F201" s="382"/>
    </row>
    <row r="202" spans="1:6" ht="166.5" x14ac:dyDescent="0.25">
      <c r="A202" s="577" t="s">
        <v>305</v>
      </c>
      <c r="B202" s="579" t="s">
        <v>306</v>
      </c>
      <c r="C202" s="500">
        <v>0</v>
      </c>
      <c r="D202" s="390">
        <v>8600</v>
      </c>
      <c r="E202" s="465">
        <v>0</v>
      </c>
      <c r="F202" s="382"/>
    </row>
    <row r="203" spans="1:6" ht="153.75" x14ac:dyDescent="0.25">
      <c r="A203" s="584" t="s">
        <v>307</v>
      </c>
      <c r="B203" s="582" t="s">
        <v>308</v>
      </c>
      <c r="C203" s="537">
        <v>0</v>
      </c>
      <c r="D203" s="475">
        <v>365090</v>
      </c>
      <c r="E203" s="476">
        <v>0</v>
      </c>
      <c r="F203" s="382"/>
    </row>
    <row r="204" spans="1:6" x14ac:dyDescent="0.25">
      <c r="A204" s="562"/>
      <c r="B204" s="561" t="s">
        <v>309</v>
      </c>
      <c r="C204" s="399">
        <v>0</v>
      </c>
      <c r="D204" s="468"/>
      <c r="E204" s="469">
        <v>0</v>
      </c>
      <c r="F204" s="382"/>
    </row>
    <row r="205" spans="1:6" x14ac:dyDescent="0.25">
      <c r="A205" s="382"/>
      <c r="B205" s="382"/>
      <c r="C205" s="382"/>
      <c r="D205" s="382"/>
      <c r="E205" s="382"/>
      <c r="F205" s="382"/>
    </row>
    <row r="206" spans="1:6" x14ac:dyDescent="0.25">
      <c r="A206" s="382"/>
      <c r="B206" s="382"/>
      <c r="C206" s="382"/>
      <c r="D206" s="382"/>
      <c r="E206" s="382"/>
      <c r="F206" s="382"/>
    </row>
    <row r="207" spans="1:6" x14ac:dyDescent="0.25">
      <c r="A207" s="2481" t="s">
        <v>310</v>
      </c>
      <c r="B207" s="2482"/>
      <c r="C207" s="2482"/>
      <c r="D207" s="2482"/>
      <c r="E207" s="2483"/>
      <c r="F207" s="379"/>
    </row>
    <row r="208" spans="1:6" ht="76.5" x14ac:dyDescent="0.25">
      <c r="A208" s="384" t="s">
        <v>14</v>
      </c>
      <c r="B208" s="384" t="s">
        <v>15</v>
      </c>
      <c r="C208" s="385" t="s">
        <v>16</v>
      </c>
      <c r="D208" s="430" t="s">
        <v>17</v>
      </c>
      <c r="E208" s="386" t="s">
        <v>18</v>
      </c>
      <c r="F208" s="379"/>
    </row>
    <row r="209" spans="1:6" x14ac:dyDescent="0.25">
      <c r="A209" s="554" t="s">
        <v>311</v>
      </c>
      <c r="B209" s="571" t="s">
        <v>312</v>
      </c>
      <c r="C209" s="503">
        <v>0</v>
      </c>
      <c r="D209" s="395">
        <v>13310</v>
      </c>
      <c r="E209" s="464">
        <v>0</v>
      </c>
      <c r="F209" s="382"/>
    </row>
    <row r="210" spans="1:6" x14ac:dyDescent="0.25">
      <c r="A210" s="555" t="s">
        <v>313</v>
      </c>
      <c r="B210" s="551" t="s">
        <v>314</v>
      </c>
      <c r="C210" s="500">
        <v>0</v>
      </c>
      <c r="D210" s="390">
        <v>13310</v>
      </c>
      <c r="E210" s="465">
        <v>0</v>
      </c>
      <c r="F210" s="382"/>
    </row>
    <row r="211" spans="1:6" x14ac:dyDescent="0.25">
      <c r="A211" s="555" t="s">
        <v>315</v>
      </c>
      <c r="B211" s="550" t="s">
        <v>316</v>
      </c>
      <c r="C211" s="500">
        <v>0</v>
      </c>
      <c r="D211" s="390">
        <v>1270</v>
      </c>
      <c r="E211" s="465">
        <v>0</v>
      </c>
      <c r="F211" s="382"/>
    </row>
    <row r="212" spans="1:6" x14ac:dyDescent="0.25">
      <c r="A212" s="555" t="s">
        <v>317</v>
      </c>
      <c r="B212" s="550" t="s">
        <v>318</v>
      </c>
      <c r="C212" s="500">
        <v>0</v>
      </c>
      <c r="D212" s="390">
        <v>620</v>
      </c>
      <c r="E212" s="465">
        <v>0</v>
      </c>
      <c r="F212" s="382"/>
    </row>
    <row r="213" spans="1:6" x14ac:dyDescent="0.25">
      <c r="A213" s="555" t="s">
        <v>319</v>
      </c>
      <c r="B213" s="551" t="s">
        <v>320</v>
      </c>
      <c r="C213" s="500">
        <v>0</v>
      </c>
      <c r="D213" s="390">
        <v>1890</v>
      </c>
      <c r="E213" s="465">
        <v>0</v>
      </c>
      <c r="F213" s="382"/>
    </row>
    <row r="214" spans="1:6" x14ac:dyDescent="0.25">
      <c r="A214" s="555" t="s">
        <v>321</v>
      </c>
      <c r="B214" s="551" t="s">
        <v>322</v>
      </c>
      <c r="C214" s="500">
        <v>0</v>
      </c>
      <c r="D214" s="390">
        <v>14180</v>
      </c>
      <c r="E214" s="465">
        <v>0</v>
      </c>
      <c r="F214" s="382"/>
    </row>
    <row r="215" spans="1:6" x14ac:dyDescent="0.25">
      <c r="A215" s="555" t="s">
        <v>323</v>
      </c>
      <c r="B215" s="550" t="s">
        <v>324</v>
      </c>
      <c r="C215" s="500">
        <v>0</v>
      </c>
      <c r="D215" s="390">
        <v>32560</v>
      </c>
      <c r="E215" s="465">
        <v>0</v>
      </c>
      <c r="F215" s="382"/>
    </row>
    <row r="216" spans="1:6" x14ac:dyDescent="0.25">
      <c r="A216" s="577" t="s">
        <v>325</v>
      </c>
      <c r="B216" s="550" t="s">
        <v>326</v>
      </c>
      <c r="C216" s="500">
        <v>0</v>
      </c>
      <c r="D216" s="477"/>
      <c r="E216" s="465">
        <v>0</v>
      </c>
      <c r="F216" s="382"/>
    </row>
    <row r="217" spans="1:6" x14ac:dyDescent="0.25">
      <c r="A217" s="556" t="s">
        <v>327</v>
      </c>
      <c r="B217" s="552" t="s">
        <v>328</v>
      </c>
      <c r="C217" s="515">
        <v>0</v>
      </c>
      <c r="D217" s="397">
        <v>26390</v>
      </c>
      <c r="E217" s="470">
        <v>0</v>
      </c>
      <c r="F217" s="382"/>
    </row>
    <row r="218" spans="1:6" x14ac:dyDescent="0.25">
      <c r="A218" s="562"/>
      <c r="B218" s="561" t="s">
        <v>329</v>
      </c>
      <c r="C218" s="399">
        <v>0</v>
      </c>
      <c r="D218" s="468"/>
      <c r="E218" s="476">
        <v>0</v>
      </c>
      <c r="F218" s="382"/>
    </row>
    <row r="219" spans="1:6" x14ac:dyDescent="0.25">
      <c r="A219" s="382"/>
      <c r="B219" s="382"/>
      <c r="C219" s="382"/>
      <c r="D219" s="382"/>
      <c r="E219" s="382"/>
      <c r="F219" s="382"/>
    </row>
    <row r="220" spans="1:6" x14ac:dyDescent="0.25">
      <c r="A220" s="382"/>
      <c r="B220" s="382"/>
      <c r="C220" s="382"/>
      <c r="D220" s="382"/>
      <c r="E220" s="382"/>
      <c r="F220" s="382"/>
    </row>
    <row r="221" spans="1:6" x14ac:dyDescent="0.25">
      <c r="A221" s="2495" t="s">
        <v>330</v>
      </c>
      <c r="B221" s="2496"/>
      <c r="C221" s="2497"/>
      <c r="D221" s="382"/>
      <c r="E221" s="382"/>
      <c r="F221" s="379"/>
    </row>
    <row r="222" spans="1:6" ht="76.5" x14ac:dyDescent="0.25">
      <c r="A222" s="384" t="s">
        <v>14</v>
      </c>
      <c r="B222" s="384" t="s">
        <v>16</v>
      </c>
      <c r="C222" s="384" t="s">
        <v>18</v>
      </c>
      <c r="D222" s="379"/>
      <c r="E222" s="382"/>
      <c r="F222" s="382"/>
    </row>
    <row r="223" spans="1:6" x14ac:dyDescent="0.25">
      <c r="A223" s="554" t="s">
        <v>331</v>
      </c>
      <c r="B223" s="572" t="s">
        <v>332</v>
      </c>
      <c r="C223" s="478"/>
      <c r="D223" s="479"/>
      <c r="E223" s="382"/>
      <c r="F223" s="382"/>
    </row>
    <row r="224" spans="1:6" x14ac:dyDescent="0.25">
      <c r="A224" s="575" t="s">
        <v>333</v>
      </c>
      <c r="B224" s="573" t="s">
        <v>334</v>
      </c>
      <c r="C224" s="480"/>
      <c r="D224" s="479"/>
      <c r="E224" s="382"/>
      <c r="F224" s="382"/>
    </row>
    <row r="225" spans="1:7" x14ac:dyDescent="0.25">
      <c r="A225" s="576"/>
      <c r="B225" s="574" t="s">
        <v>335</v>
      </c>
      <c r="C225" s="536">
        <v>0</v>
      </c>
      <c r="D225" s="479"/>
      <c r="E225" s="382"/>
      <c r="F225" s="382"/>
      <c r="G225" s="375"/>
    </row>
    <row r="226" spans="1:7" x14ac:dyDescent="0.25">
      <c r="A226" s="382"/>
      <c r="B226" s="382"/>
      <c r="C226" s="382"/>
      <c r="D226" s="479"/>
      <c r="E226" s="479"/>
      <c r="F226" s="479"/>
      <c r="G226" s="375"/>
    </row>
    <row r="227" spans="1:7" x14ac:dyDescent="0.25">
      <c r="A227" s="382"/>
      <c r="B227" s="382"/>
      <c r="C227" s="382"/>
      <c r="D227" s="382"/>
      <c r="E227" s="382"/>
      <c r="F227" s="479"/>
      <c r="G227" s="481"/>
    </row>
    <row r="228" spans="1:7" x14ac:dyDescent="0.25">
      <c r="A228" s="2481" t="s">
        <v>336</v>
      </c>
      <c r="B228" s="2482"/>
      <c r="C228" s="2482"/>
      <c r="D228" s="2482"/>
      <c r="E228" s="2483"/>
      <c r="F228" s="479"/>
      <c r="G228" s="481"/>
    </row>
    <row r="229" spans="1:7" ht="76.5" x14ac:dyDescent="0.25">
      <c r="A229" s="384" t="s">
        <v>14</v>
      </c>
      <c r="B229" s="384" t="s">
        <v>15</v>
      </c>
      <c r="C229" s="385" t="s">
        <v>16</v>
      </c>
      <c r="D229" s="430" t="s">
        <v>17</v>
      </c>
      <c r="E229" s="386" t="s">
        <v>18</v>
      </c>
      <c r="F229" s="479"/>
      <c r="G229" s="481"/>
    </row>
    <row r="230" spans="1:7" x14ac:dyDescent="0.25">
      <c r="A230" s="554" t="s">
        <v>337</v>
      </c>
      <c r="B230" s="571" t="s">
        <v>338</v>
      </c>
      <c r="C230" s="534">
        <v>0</v>
      </c>
      <c r="D230" s="395">
        <v>18220</v>
      </c>
      <c r="E230" s="464">
        <v>0</v>
      </c>
      <c r="F230" s="382"/>
      <c r="G230" s="375"/>
    </row>
    <row r="231" spans="1:7" x14ac:dyDescent="0.25">
      <c r="A231" s="556" t="s">
        <v>339</v>
      </c>
      <c r="B231" s="552" t="s">
        <v>340</v>
      </c>
      <c r="C231" s="535">
        <v>0</v>
      </c>
      <c r="D231" s="397">
        <v>228390</v>
      </c>
      <c r="E231" s="470">
        <v>0</v>
      </c>
      <c r="F231" s="382"/>
      <c r="G231" s="375"/>
    </row>
    <row r="232" spans="1:7" x14ac:dyDescent="0.25">
      <c r="A232" s="562"/>
      <c r="B232" s="561" t="s">
        <v>341</v>
      </c>
      <c r="C232" s="399">
        <v>0</v>
      </c>
      <c r="D232" s="468"/>
      <c r="E232" s="469">
        <v>0</v>
      </c>
      <c r="F232" s="382"/>
      <c r="G232" s="375"/>
    </row>
    <row r="233" spans="1:7" x14ac:dyDescent="0.25">
      <c r="A233" s="482"/>
      <c r="B233" s="483"/>
      <c r="C233" s="484"/>
      <c r="D233" s="482"/>
      <c r="E233" s="482"/>
      <c r="F233" s="382"/>
      <c r="G233" s="375"/>
    </row>
    <row r="234" spans="1:7" x14ac:dyDescent="0.25">
      <c r="A234" s="482"/>
      <c r="B234" s="483"/>
      <c r="C234" s="484"/>
      <c r="D234" s="482"/>
      <c r="E234" s="482"/>
      <c r="F234" s="382"/>
      <c r="G234" s="375"/>
    </row>
    <row r="235" spans="1:7" x14ac:dyDescent="0.25">
      <c r="A235" s="2489" t="s">
        <v>342</v>
      </c>
      <c r="B235" s="2482"/>
      <c r="C235" s="2482"/>
      <c r="D235" s="2482"/>
      <c r="E235" s="2483"/>
      <c r="F235" s="382"/>
      <c r="G235" s="375"/>
    </row>
    <row r="236" spans="1:7" ht="76.5" x14ac:dyDescent="0.25">
      <c r="A236" s="384" t="s">
        <v>14</v>
      </c>
      <c r="B236" s="384" t="s">
        <v>15</v>
      </c>
      <c r="C236" s="385" t="s">
        <v>16</v>
      </c>
      <c r="D236" s="430" t="s">
        <v>17</v>
      </c>
      <c r="E236" s="386" t="s">
        <v>18</v>
      </c>
      <c r="F236" s="382"/>
      <c r="G236" s="375"/>
    </row>
    <row r="237" spans="1:7" x14ac:dyDescent="0.25">
      <c r="A237" s="461" t="s">
        <v>343</v>
      </c>
      <c r="B237" s="407" t="s">
        <v>344</v>
      </c>
      <c r="C237" s="485">
        <v>0</v>
      </c>
      <c r="D237" s="486"/>
      <c r="E237" s="487">
        <v>0</v>
      </c>
      <c r="F237" s="382"/>
      <c r="G237" s="375"/>
    </row>
    <row r="238" spans="1:7" x14ac:dyDescent="0.25">
      <c r="A238" s="482"/>
      <c r="B238" s="483"/>
      <c r="C238" s="484"/>
      <c r="D238" s="482"/>
      <c r="E238" s="482"/>
      <c r="F238" s="382"/>
      <c r="G238" s="375"/>
    </row>
    <row r="239" spans="1:7" x14ac:dyDescent="0.25">
      <c r="A239" s="2489" t="s">
        <v>345</v>
      </c>
      <c r="B239" s="2490"/>
      <c r="C239" s="2490"/>
      <c r="D239" s="2490"/>
      <c r="E239" s="2491"/>
      <c r="F239" s="382"/>
      <c r="G239" s="375"/>
    </row>
    <row r="240" spans="1:7" ht="63.75" x14ac:dyDescent="0.25">
      <c r="A240" s="384" t="s">
        <v>14</v>
      </c>
      <c r="B240" s="385" t="s">
        <v>346</v>
      </c>
      <c r="C240" s="429" t="s">
        <v>347</v>
      </c>
      <c r="D240" s="430" t="s">
        <v>17</v>
      </c>
      <c r="E240" s="386" t="s">
        <v>18</v>
      </c>
      <c r="F240" s="382"/>
      <c r="G240" s="375"/>
    </row>
    <row r="241" spans="1:6" x14ac:dyDescent="0.25">
      <c r="A241" s="394" t="s">
        <v>348</v>
      </c>
      <c r="B241" s="517" t="s">
        <v>349</v>
      </c>
      <c r="C241" s="503">
        <v>0</v>
      </c>
      <c r="D241" s="395">
        <v>233270</v>
      </c>
      <c r="E241" s="464">
        <v>0</v>
      </c>
      <c r="F241" s="382"/>
    </row>
    <row r="242" spans="1:6" x14ac:dyDescent="0.25">
      <c r="A242" s="389" t="s">
        <v>350</v>
      </c>
      <c r="B242" s="518" t="s">
        <v>351</v>
      </c>
      <c r="C242" s="500">
        <v>0</v>
      </c>
      <c r="D242" s="390">
        <v>33150</v>
      </c>
      <c r="E242" s="465">
        <v>0</v>
      </c>
      <c r="F242" s="382"/>
    </row>
    <row r="243" spans="1:6" x14ac:dyDescent="0.25">
      <c r="A243" s="389" t="s">
        <v>352</v>
      </c>
      <c r="B243" s="518" t="s">
        <v>353</v>
      </c>
      <c r="C243" s="500">
        <v>0</v>
      </c>
      <c r="D243" s="390">
        <v>125030</v>
      </c>
      <c r="E243" s="465">
        <v>0</v>
      </c>
      <c r="F243" s="382"/>
    </row>
    <row r="244" spans="1:6" x14ac:dyDescent="0.25">
      <c r="A244" s="389" t="s">
        <v>354</v>
      </c>
      <c r="B244" s="518" t="s">
        <v>355</v>
      </c>
      <c r="C244" s="500">
        <v>0</v>
      </c>
      <c r="D244" s="390">
        <v>125030</v>
      </c>
      <c r="E244" s="465">
        <v>0</v>
      </c>
      <c r="F244" s="382"/>
    </row>
    <row r="245" spans="1:6" x14ac:dyDescent="0.25">
      <c r="A245" s="389" t="s">
        <v>356</v>
      </c>
      <c r="B245" s="518" t="s">
        <v>357</v>
      </c>
      <c r="C245" s="500">
        <v>0</v>
      </c>
      <c r="D245" s="390">
        <v>227630</v>
      </c>
      <c r="E245" s="465">
        <v>0</v>
      </c>
      <c r="F245" s="382"/>
    </row>
    <row r="246" spans="1:6" x14ac:dyDescent="0.25">
      <c r="A246" s="389" t="s">
        <v>358</v>
      </c>
      <c r="B246" s="518" t="s">
        <v>359</v>
      </c>
      <c r="C246" s="500">
        <v>0</v>
      </c>
      <c r="D246" s="390">
        <v>349330</v>
      </c>
      <c r="E246" s="465">
        <v>0</v>
      </c>
      <c r="F246" s="382"/>
    </row>
    <row r="247" spans="1:6" x14ac:dyDescent="0.25">
      <c r="A247" s="389" t="s">
        <v>360</v>
      </c>
      <c r="B247" s="518" t="s">
        <v>361</v>
      </c>
      <c r="C247" s="500">
        <v>0</v>
      </c>
      <c r="D247" s="390">
        <v>595930</v>
      </c>
      <c r="E247" s="465">
        <v>0</v>
      </c>
      <c r="F247" s="382"/>
    </row>
    <row r="248" spans="1:6" x14ac:dyDescent="0.25">
      <c r="A248" s="412" t="s">
        <v>362</v>
      </c>
      <c r="B248" s="518" t="s">
        <v>363</v>
      </c>
      <c r="C248" s="500">
        <v>0</v>
      </c>
      <c r="D248" s="390">
        <v>124120</v>
      </c>
      <c r="E248" s="465">
        <v>0</v>
      </c>
      <c r="F248" s="382"/>
    </row>
    <row r="249" spans="1:6" x14ac:dyDescent="0.25">
      <c r="A249" s="412" t="s">
        <v>364</v>
      </c>
      <c r="B249" s="518" t="s">
        <v>365</v>
      </c>
      <c r="C249" s="500">
        <v>0</v>
      </c>
      <c r="D249" s="390">
        <v>334530</v>
      </c>
      <c r="E249" s="465">
        <v>0</v>
      </c>
      <c r="F249" s="382"/>
    </row>
    <row r="250" spans="1:6" x14ac:dyDescent="0.25">
      <c r="A250" s="412" t="s">
        <v>366</v>
      </c>
      <c r="B250" s="518" t="s">
        <v>367</v>
      </c>
      <c r="C250" s="530">
        <v>0</v>
      </c>
      <c r="D250" s="392">
        <v>140860</v>
      </c>
      <c r="E250" s="488">
        <v>0</v>
      </c>
      <c r="F250" s="382"/>
    </row>
    <row r="251" spans="1:6" x14ac:dyDescent="0.25">
      <c r="A251" s="412" t="s">
        <v>368</v>
      </c>
      <c r="B251" s="518" t="s">
        <v>369</v>
      </c>
      <c r="C251" s="530">
        <v>0</v>
      </c>
      <c r="D251" s="392">
        <v>122400</v>
      </c>
      <c r="E251" s="488">
        <v>0</v>
      </c>
      <c r="F251" s="382"/>
    </row>
    <row r="252" spans="1:6" x14ac:dyDescent="0.25">
      <c r="A252" s="412" t="s">
        <v>370</v>
      </c>
      <c r="B252" s="518" t="s">
        <v>371</v>
      </c>
      <c r="C252" s="530">
        <v>0</v>
      </c>
      <c r="D252" s="392">
        <v>186090</v>
      </c>
      <c r="E252" s="488">
        <v>0</v>
      </c>
      <c r="F252" s="382"/>
    </row>
    <row r="253" spans="1:6" x14ac:dyDescent="0.25">
      <c r="A253" s="412" t="s">
        <v>372</v>
      </c>
      <c r="B253" s="518" t="s">
        <v>373</v>
      </c>
      <c r="C253" s="530">
        <v>0</v>
      </c>
      <c r="D253" s="392">
        <v>48970</v>
      </c>
      <c r="E253" s="488">
        <v>0</v>
      </c>
      <c r="F253" s="382"/>
    </row>
    <row r="254" spans="1:6" x14ac:dyDescent="0.25">
      <c r="A254" s="447" t="s">
        <v>374</v>
      </c>
      <c r="B254" s="529" t="s">
        <v>375</v>
      </c>
      <c r="C254" s="515">
        <v>0</v>
      </c>
      <c r="D254" s="397">
        <v>36600</v>
      </c>
      <c r="E254" s="470">
        <v>0</v>
      </c>
      <c r="F254" s="382"/>
    </row>
    <row r="255" spans="1:6" x14ac:dyDescent="0.25">
      <c r="A255" s="2484" t="s">
        <v>376</v>
      </c>
      <c r="B255" s="2485"/>
      <c r="C255" s="2485"/>
      <c r="D255" s="2485"/>
      <c r="E255" s="2486"/>
      <c r="F255" s="382"/>
    </row>
    <row r="256" spans="1:6" x14ac:dyDescent="0.25">
      <c r="A256" s="554" t="s">
        <v>377</v>
      </c>
      <c r="B256" s="568" t="s">
        <v>349</v>
      </c>
      <c r="C256" s="503">
        <v>0</v>
      </c>
      <c r="D256" s="395">
        <v>200680</v>
      </c>
      <c r="E256" s="464">
        <v>0</v>
      </c>
      <c r="F256" s="382"/>
    </row>
    <row r="257" spans="1:6" x14ac:dyDescent="0.25">
      <c r="A257" s="555" t="s">
        <v>378</v>
      </c>
      <c r="B257" s="569" t="s">
        <v>379</v>
      </c>
      <c r="C257" s="500">
        <v>0</v>
      </c>
      <c r="D257" s="390">
        <v>1193820</v>
      </c>
      <c r="E257" s="465">
        <v>0</v>
      </c>
      <c r="F257" s="382"/>
    </row>
    <row r="258" spans="1:6" x14ac:dyDescent="0.25">
      <c r="A258" s="555" t="s">
        <v>380</v>
      </c>
      <c r="B258" s="569" t="s">
        <v>381</v>
      </c>
      <c r="C258" s="500">
        <v>0</v>
      </c>
      <c r="D258" s="390">
        <v>180120</v>
      </c>
      <c r="E258" s="465">
        <v>0</v>
      </c>
      <c r="F258" s="382"/>
    </row>
    <row r="259" spans="1:6" x14ac:dyDescent="0.25">
      <c r="A259" s="555" t="s">
        <v>382</v>
      </c>
      <c r="B259" s="569" t="s">
        <v>383</v>
      </c>
      <c r="C259" s="500">
        <v>0</v>
      </c>
      <c r="D259" s="390">
        <v>159280</v>
      </c>
      <c r="E259" s="465">
        <v>0</v>
      </c>
      <c r="F259" s="382"/>
    </row>
    <row r="260" spans="1:6" x14ac:dyDescent="0.25">
      <c r="A260" s="555" t="s">
        <v>384</v>
      </c>
      <c r="B260" s="569" t="s">
        <v>385</v>
      </c>
      <c r="C260" s="500">
        <v>0</v>
      </c>
      <c r="D260" s="390">
        <v>323340</v>
      </c>
      <c r="E260" s="465">
        <v>0</v>
      </c>
      <c r="F260" s="382"/>
    </row>
    <row r="261" spans="1:6" x14ac:dyDescent="0.25">
      <c r="A261" s="555" t="s">
        <v>386</v>
      </c>
      <c r="B261" s="569" t="s">
        <v>387</v>
      </c>
      <c r="C261" s="500">
        <v>0</v>
      </c>
      <c r="D261" s="390">
        <v>1075220</v>
      </c>
      <c r="E261" s="465">
        <v>0</v>
      </c>
      <c r="F261" s="382"/>
    </row>
    <row r="262" spans="1:6" x14ac:dyDescent="0.25">
      <c r="A262" s="555" t="s">
        <v>388</v>
      </c>
      <c r="B262" s="569" t="s">
        <v>389</v>
      </c>
      <c r="C262" s="500">
        <v>0</v>
      </c>
      <c r="D262" s="390">
        <v>1104970</v>
      </c>
      <c r="E262" s="465">
        <v>0</v>
      </c>
      <c r="F262" s="382"/>
    </row>
    <row r="263" spans="1:6" x14ac:dyDescent="0.25">
      <c r="A263" s="555" t="s">
        <v>390</v>
      </c>
      <c r="B263" s="569" t="s">
        <v>391</v>
      </c>
      <c r="C263" s="500">
        <v>0</v>
      </c>
      <c r="D263" s="390">
        <v>874890</v>
      </c>
      <c r="E263" s="465">
        <v>0</v>
      </c>
      <c r="F263" s="382"/>
    </row>
    <row r="264" spans="1:6" x14ac:dyDescent="0.25">
      <c r="A264" s="555" t="s">
        <v>392</v>
      </c>
      <c r="B264" s="569" t="s">
        <v>393</v>
      </c>
      <c r="C264" s="500">
        <v>0</v>
      </c>
      <c r="D264" s="390">
        <v>922050</v>
      </c>
      <c r="E264" s="465">
        <v>0</v>
      </c>
      <c r="F264" s="382"/>
    </row>
    <row r="265" spans="1:6" x14ac:dyDescent="0.25">
      <c r="A265" s="555" t="s">
        <v>394</v>
      </c>
      <c r="B265" s="569" t="s">
        <v>395</v>
      </c>
      <c r="C265" s="500">
        <v>0</v>
      </c>
      <c r="D265" s="390">
        <v>363740</v>
      </c>
      <c r="E265" s="465">
        <v>0</v>
      </c>
      <c r="F265" s="382"/>
    </row>
    <row r="266" spans="1:6" x14ac:dyDescent="0.25">
      <c r="A266" s="555" t="s">
        <v>396</v>
      </c>
      <c r="B266" s="569" t="s">
        <v>397</v>
      </c>
      <c r="C266" s="500">
        <v>0</v>
      </c>
      <c r="D266" s="390">
        <v>87110</v>
      </c>
      <c r="E266" s="465">
        <v>0</v>
      </c>
      <c r="F266" s="382"/>
    </row>
    <row r="267" spans="1:6" x14ac:dyDescent="0.25">
      <c r="A267" s="555" t="s">
        <v>398</v>
      </c>
      <c r="B267" s="569" t="s">
        <v>399</v>
      </c>
      <c r="C267" s="500">
        <v>0</v>
      </c>
      <c r="D267" s="390">
        <v>259890</v>
      </c>
      <c r="E267" s="465">
        <v>0</v>
      </c>
      <c r="F267" s="382"/>
    </row>
    <row r="268" spans="1:6" x14ac:dyDescent="0.25">
      <c r="A268" s="555" t="s">
        <v>400</v>
      </c>
      <c r="B268" s="551" t="s">
        <v>401</v>
      </c>
      <c r="C268" s="500">
        <v>0</v>
      </c>
      <c r="D268" s="390">
        <v>73480</v>
      </c>
      <c r="E268" s="465">
        <v>0</v>
      </c>
      <c r="F268" s="382"/>
    </row>
    <row r="269" spans="1:6" x14ac:dyDescent="0.25">
      <c r="A269" s="555" t="s">
        <v>402</v>
      </c>
      <c r="B269" s="551" t="s">
        <v>403</v>
      </c>
      <c r="C269" s="500">
        <v>0</v>
      </c>
      <c r="D269" s="390">
        <v>1262650</v>
      </c>
      <c r="E269" s="465">
        <v>0</v>
      </c>
      <c r="F269" s="382"/>
    </row>
    <row r="270" spans="1:6" x14ac:dyDescent="0.25">
      <c r="A270" s="555" t="s">
        <v>404</v>
      </c>
      <c r="B270" s="551" t="s">
        <v>405</v>
      </c>
      <c r="C270" s="500">
        <v>0</v>
      </c>
      <c r="D270" s="390">
        <v>295240</v>
      </c>
      <c r="E270" s="465">
        <v>0</v>
      </c>
      <c r="F270" s="382"/>
    </row>
    <row r="271" spans="1:6" x14ac:dyDescent="0.25">
      <c r="A271" s="555" t="s">
        <v>406</v>
      </c>
      <c r="B271" s="551" t="s">
        <v>407</v>
      </c>
      <c r="C271" s="500">
        <v>0</v>
      </c>
      <c r="D271" s="390">
        <v>989060</v>
      </c>
      <c r="E271" s="465">
        <v>0</v>
      </c>
      <c r="F271" s="382"/>
    </row>
    <row r="272" spans="1:6" x14ac:dyDescent="0.25">
      <c r="A272" s="555" t="s">
        <v>408</v>
      </c>
      <c r="B272" s="570" t="s">
        <v>409</v>
      </c>
      <c r="C272" s="500">
        <v>0</v>
      </c>
      <c r="D272" s="390">
        <v>605500</v>
      </c>
      <c r="E272" s="465">
        <v>0</v>
      </c>
      <c r="F272" s="382"/>
    </row>
    <row r="273" spans="1:10" x14ac:dyDescent="0.25">
      <c r="A273" s="556" t="s">
        <v>410</v>
      </c>
      <c r="B273" s="570" t="s">
        <v>411</v>
      </c>
      <c r="C273" s="515">
        <v>0</v>
      </c>
      <c r="D273" s="392">
        <v>494130</v>
      </c>
      <c r="E273" s="488">
        <v>0</v>
      </c>
      <c r="F273" s="382"/>
      <c r="G273" s="375"/>
      <c r="H273" s="375"/>
      <c r="I273" s="375"/>
      <c r="J273" s="375"/>
    </row>
    <row r="274" spans="1:10" x14ac:dyDescent="0.25">
      <c r="A274" s="2484" t="s">
        <v>412</v>
      </c>
      <c r="B274" s="2485"/>
      <c r="C274" s="2485"/>
      <c r="D274" s="2485"/>
      <c r="E274" s="2486"/>
      <c r="F274" s="382"/>
      <c r="G274" s="375"/>
      <c r="H274" s="375"/>
      <c r="I274" s="375"/>
      <c r="J274" s="375"/>
    </row>
    <row r="275" spans="1:10" x14ac:dyDescent="0.25">
      <c r="A275" s="554" t="s">
        <v>413</v>
      </c>
      <c r="B275" s="563" t="s">
        <v>414</v>
      </c>
      <c r="C275" s="532">
        <v>0</v>
      </c>
      <c r="D275" s="387">
        <v>266370</v>
      </c>
      <c r="E275" s="489">
        <v>0</v>
      </c>
      <c r="F275" s="382"/>
      <c r="G275" s="375"/>
      <c r="H275" s="375"/>
      <c r="I275" s="375"/>
      <c r="J275" s="375"/>
    </row>
    <row r="276" spans="1:10" x14ac:dyDescent="0.25">
      <c r="A276" s="555" t="s">
        <v>415</v>
      </c>
      <c r="B276" s="551" t="s">
        <v>416</v>
      </c>
      <c r="C276" s="500">
        <v>0</v>
      </c>
      <c r="D276" s="390">
        <v>155300</v>
      </c>
      <c r="E276" s="465">
        <v>0</v>
      </c>
      <c r="F276" s="382"/>
      <c r="G276" s="375"/>
      <c r="H276" s="375"/>
      <c r="I276" s="375"/>
      <c r="J276" s="375"/>
    </row>
    <row r="277" spans="1:10" x14ac:dyDescent="0.25">
      <c r="A277" s="555" t="s">
        <v>417</v>
      </c>
      <c r="B277" s="551" t="s">
        <v>418</v>
      </c>
      <c r="C277" s="500">
        <v>0</v>
      </c>
      <c r="D277" s="390">
        <v>375240</v>
      </c>
      <c r="E277" s="465">
        <v>0</v>
      </c>
      <c r="F277" s="382"/>
      <c r="G277" s="375"/>
      <c r="H277" s="375"/>
      <c r="I277" s="375"/>
      <c r="J277" s="375"/>
    </row>
    <row r="278" spans="1:10" x14ac:dyDescent="0.25">
      <c r="A278" s="555" t="s">
        <v>419</v>
      </c>
      <c r="B278" s="551" t="s">
        <v>420</v>
      </c>
      <c r="C278" s="500">
        <v>0</v>
      </c>
      <c r="D278" s="390">
        <v>388860</v>
      </c>
      <c r="E278" s="465">
        <v>0</v>
      </c>
      <c r="F278" s="382"/>
      <c r="G278" s="375"/>
      <c r="H278" s="375"/>
      <c r="I278" s="375"/>
      <c r="J278" s="375"/>
    </row>
    <row r="279" spans="1:10" x14ac:dyDescent="0.25">
      <c r="A279" s="556" t="s">
        <v>421</v>
      </c>
      <c r="B279" s="564" t="s">
        <v>422</v>
      </c>
      <c r="C279" s="515">
        <v>0</v>
      </c>
      <c r="D279" s="397">
        <v>242980</v>
      </c>
      <c r="E279" s="470">
        <v>0</v>
      </c>
      <c r="F279" s="490"/>
      <c r="G279" s="375"/>
      <c r="H279" s="375"/>
      <c r="I279" s="375"/>
      <c r="J279" s="375"/>
    </row>
    <row r="280" spans="1:10" x14ac:dyDescent="0.25">
      <c r="A280" s="567" t="s">
        <v>423</v>
      </c>
      <c r="B280" s="565" t="s">
        <v>424</v>
      </c>
      <c r="C280" s="533">
        <v>0</v>
      </c>
      <c r="D280" s="491">
        <v>33040</v>
      </c>
      <c r="E280" s="487">
        <v>0</v>
      </c>
      <c r="F280" s="490"/>
      <c r="G280" s="375"/>
      <c r="H280" s="375"/>
      <c r="I280" s="375"/>
      <c r="J280" s="375"/>
    </row>
    <row r="281" spans="1:10" x14ac:dyDescent="0.25">
      <c r="A281" s="562"/>
      <c r="B281" s="566" t="s">
        <v>425</v>
      </c>
      <c r="C281" s="399">
        <v>0</v>
      </c>
      <c r="D281" s="468"/>
      <c r="E281" s="469">
        <v>0</v>
      </c>
      <c r="F281" s="490"/>
      <c r="G281" s="375"/>
      <c r="H281" s="375"/>
      <c r="I281" s="375"/>
      <c r="J281" s="375"/>
    </row>
    <row r="282" spans="1:10" x14ac:dyDescent="0.25">
      <c r="A282" s="482"/>
      <c r="B282" s="382"/>
      <c r="C282" s="382"/>
      <c r="D282" s="482"/>
      <c r="E282" s="482"/>
      <c r="F282" s="382"/>
      <c r="G282" s="375"/>
      <c r="H282" s="375"/>
      <c r="I282" s="375"/>
      <c r="J282" s="375"/>
    </row>
    <row r="283" spans="1:10" x14ac:dyDescent="0.25">
      <c r="A283" s="482"/>
      <c r="B283" s="484"/>
      <c r="C283" s="484"/>
      <c r="D283" s="482"/>
      <c r="E283" s="482"/>
      <c r="F283" s="492"/>
      <c r="G283" s="493"/>
      <c r="H283" s="375"/>
      <c r="I283" s="375"/>
      <c r="J283" s="494"/>
    </row>
    <row r="284" spans="1:10" x14ac:dyDescent="0.25">
      <c r="A284" s="2489" t="s">
        <v>426</v>
      </c>
      <c r="B284" s="2490"/>
      <c r="C284" s="2490"/>
      <c r="D284" s="2490"/>
      <c r="E284" s="2491"/>
      <c r="F284" s="382"/>
      <c r="G284" s="375"/>
      <c r="H284" s="375"/>
      <c r="I284" s="375"/>
      <c r="J284" s="375"/>
    </row>
    <row r="285" spans="1:10" ht="76.5" x14ac:dyDescent="0.25">
      <c r="A285" s="384" t="s">
        <v>14</v>
      </c>
      <c r="B285" s="384" t="s">
        <v>426</v>
      </c>
      <c r="C285" s="385" t="s">
        <v>347</v>
      </c>
      <c r="D285" s="430" t="s">
        <v>17</v>
      </c>
      <c r="E285" s="386" t="s">
        <v>18</v>
      </c>
      <c r="F285" s="490"/>
      <c r="G285" s="375"/>
      <c r="H285" s="375"/>
      <c r="I285" s="375"/>
      <c r="J285" s="375"/>
    </row>
    <row r="286" spans="1:10" x14ac:dyDescent="0.25">
      <c r="A286" s="554" t="s">
        <v>427</v>
      </c>
      <c r="B286" s="558" t="s">
        <v>428</v>
      </c>
      <c r="C286" s="503">
        <v>0</v>
      </c>
      <c r="D286" s="395">
        <v>6500</v>
      </c>
      <c r="E286" s="464">
        <v>0</v>
      </c>
      <c r="F286" s="382"/>
      <c r="G286" s="375"/>
      <c r="H286" s="375"/>
      <c r="I286" s="375"/>
      <c r="J286" s="375"/>
    </row>
    <row r="287" spans="1:10" x14ac:dyDescent="0.25">
      <c r="A287" s="555" t="s">
        <v>429</v>
      </c>
      <c r="B287" s="559" t="s">
        <v>430</v>
      </c>
      <c r="C287" s="500">
        <v>0</v>
      </c>
      <c r="D287" s="390">
        <v>3460</v>
      </c>
      <c r="E287" s="465">
        <v>0</v>
      </c>
      <c r="F287" s="382"/>
      <c r="G287" s="375"/>
      <c r="H287" s="375"/>
      <c r="I287" s="375"/>
      <c r="J287" s="375"/>
    </row>
    <row r="288" spans="1:10" x14ac:dyDescent="0.25">
      <c r="A288" s="555" t="s">
        <v>431</v>
      </c>
      <c r="B288" s="559" t="s">
        <v>432</v>
      </c>
      <c r="C288" s="500">
        <v>0</v>
      </c>
      <c r="D288" s="390">
        <v>13050</v>
      </c>
      <c r="E288" s="465">
        <v>0</v>
      </c>
      <c r="F288" s="382"/>
      <c r="G288" s="375"/>
      <c r="H288" s="375"/>
      <c r="I288" s="375"/>
      <c r="J288" s="375"/>
    </row>
    <row r="289" spans="1:7" x14ac:dyDescent="0.25">
      <c r="A289" s="555" t="s">
        <v>433</v>
      </c>
      <c r="B289" s="559" t="s">
        <v>434</v>
      </c>
      <c r="C289" s="500">
        <v>0</v>
      </c>
      <c r="D289" s="390">
        <v>133780</v>
      </c>
      <c r="E289" s="465">
        <v>0</v>
      </c>
      <c r="F289" s="382"/>
      <c r="G289" s="375"/>
    </row>
    <row r="290" spans="1:7" x14ac:dyDescent="0.25">
      <c r="A290" s="556" t="s">
        <v>435</v>
      </c>
      <c r="B290" s="560" t="s">
        <v>436</v>
      </c>
      <c r="C290" s="515">
        <v>0</v>
      </c>
      <c r="D290" s="397">
        <v>734780</v>
      </c>
      <c r="E290" s="470">
        <v>0</v>
      </c>
      <c r="F290" s="382"/>
      <c r="G290" s="375"/>
    </row>
    <row r="291" spans="1:7" x14ac:dyDescent="0.25">
      <c r="A291" s="562"/>
      <c r="B291" s="561" t="s">
        <v>437</v>
      </c>
      <c r="C291" s="436">
        <v>0</v>
      </c>
      <c r="D291" s="408"/>
      <c r="E291" s="437">
        <v>0</v>
      </c>
      <c r="F291" s="382"/>
      <c r="G291" s="375"/>
    </row>
    <row r="292" spans="1:7" x14ac:dyDescent="0.25">
      <c r="A292" s="482"/>
      <c r="B292" s="484"/>
      <c r="C292" s="482"/>
      <c r="D292" s="482"/>
      <c r="E292" s="482"/>
      <c r="F292" s="382"/>
      <c r="G292" s="375"/>
    </row>
    <row r="293" spans="1:7" x14ac:dyDescent="0.25">
      <c r="A293" s="482"/>
      <c r="B293" s="484"/>
      <c r="C293" s="482"/>
      <c r="D293" s="482"/>
      <c r="E293" s="482"/>
      <c r="F293" s="495"/>
      <c r="G293" s="383"/>
    </row>
    <row r="294" spans="1:7" x14ac:dyDescent="0.25">
      <c r="A294" s="2484" t="s">
        <v>438</v>
      </c>
      <c r="B294" s="2485"/>
      <c r="C294" s="2485"/>
      <c r="D294" s="2485"/>
      <c r="E294" s="2486"/>
      <c r="F294" s="496"/>
      <c r="G294" s="383"/>
    </row>
    <row r="295" spans="1:7" ht="76.5" x14ac:dyDescent="0.25">
      <c r="A295" s="384" t="s">
        <v>14</v>
      </c>
      <c r="B295" s="527" t="s">
        <v>438</v>
      </c>
      <c r="C295" s="528" t="s">
        <v>439</v>
      </c>
      <c r="D295" s="430" t="s">
        <v>17</v>
      </c>
      <c r="E295" s="386" t="s">
        <v>18</v>
      </c>
      <c r="F295" s="496"/>
      <c r="G295" s="383"/>
    </row>
    <row r="296" spans="1:7" x14ac:dyDescent="0.25">
      <c r="A296" s="554" t="s">
        <v>440</v>
      </c>
      <c r="B296" s="549" t="s">
        <v>441</v>
      </c>
      <c r="C296" s="503">
        <v>0</v>
      </c>
      <c r="D296" s="395">
        <v>17390</v>
      </c>
      <c r="E296" s="464">
        <v>0</v>
      </c>
      <c r="F296" s="382"/>
      <c r="G296" s="375"/>
    </row>
    <row r="297" spans="1:7" x14ac:dyDescent="0.25">
      <c r="A297" s="555" t="s">
        <v>442</v>
      </c>
      <c r="B297" s="550" t="s">
        <v>443</v>
      </c>
      <c r="C297" s="500">
        <v>0</v>
      </c>
      <c r="D297" s="390">
        <v>54690</v>
      </c>
      <c r="E297" s="465">
        <v>0</v>
      </c>
      <c r="F297" s="382"/>
      <c r="G297" s="375"/>
    </row>
    <row r="298" spans="1:7" x14ac:dyDescent="0.25">
      <c r="A298" s="555" t="s">
        <v>444</v>
      </c>
      <c r="B298" s="550" t="s">
        <v>445</v>
      </c>
      <c r="C298" s="500">
        <v>0</v>
      </c>
      <c r="D298" s="390">
        <v>67800</v>
      </c>
      <c r="E298" s="465">
        <v>0</v>
      </c>
      <c r="F298" s="382"/>
      <c r="G298" s="375"/>
    </row>
    <row r="299" spans="1:7" x14ac:dyDescent="0.25">
      <c r="A299" s="555" t="s">
        <v>446</v>
      </c>
      <c r="B299" s="550" t="s">
        <v>447</v>
      </c>
      <c r="C299" s="500">
        <v>0</v>
      </c>
      <c r="D299" s="390">
        <v>2380</v>
      </c>
      <c r="E299" s="465">
        <v>0</v>
      </c>
      <c r="F299" s="382"/>
      <c r="G299" s="375"/>
    </row>
    <row r="300" spans="1:7" x14ac:dyDescent="0.25">
      <c r="A300" s="555" t="s">
        <v>448</v>
      </c>
      <c r="B300" s="550" t="s">
        <v>449</v>
      </c>
      <c r="C300" s="500">
        <v>0</v>
      </c>
      <c r="D300" s="390">
        <v>70</v>
      </c>
      <c r="E300" s="465">
        <v>0</v>
      </c>
      <c r="F300" s="382"/>
      <c r="G300" s="375"/>
    </row>
    <row r="301" spans="1:7" x14ac:dyDescent="0.25">
      <c r="A301" s="555" t="s">
        <v>450</v>
      </c>
      <c r="B301" s="551" t="s">
        <v>451</v>
      </c>
      <c r="C301" s="500">
        <v>0</v>
      </c>
      <c r="D301" s="390">
        <v>143950</v>
      </c>
      <c r="E301" s="465">
        <v>0</v>
      </c>
      <c r="F301" s="382"/>
      <c r="G301" s="375"/>
    </row>
    <row r="302" spans="1:7" x14ac:dyDescent="0.25">
      <c r="A302" s="556" t="s">
        <v>452</v>
      </c>
      <c r="B302" s="552" t="s">
        <v>453</v>
      </c>
      <c r="C302" s="515">
        <v>0</v>
      </c>
      <c r="D302" s="397">
        <v>9790</v>
      </c>
      <c r="E302" s="470">
        <v>0</v>
      </c>
      <c r="F302" s="382"/>
      <c r="G302" s="375"/>
    </row>
    <row r="303" spans="1:7" x14ac:dyDescent="0.25">
      <c r="A303" s="557"/>
      <c r="B303" s="2507" t="s">
        <v>454</v>
      </c>
      <c r="C303" s="2508"/>
      <c r="D303" s="486"/>
      <c r="E303" s="497">
        <v>0</v>
      </c>
      <c r="F303" s="382"/>
      <c r="G303" s="375"/>
    </row>
    <row r="304" spans="1:7" x14ac:dyDescent="0.25">
      <c r="A304" s="382"/>
      <c r="B304" s="382"/>
      <c r="C304" s="382"/>
      <c r="D304" s="382"/>
      <c r="E304" s="382"/>
      <c r="F304" s="479"/>
      <c r="G304" s="481"/>
    </row>
    <row r="305" spans="1:7" x14ac:dyDescent="0.25">
      <c r="A305" s="382"/>
      <c r="B305" s="382"/>
      <c r="C305" s="382"/>
      <c r="D305" s="382"/>
      <c r="E305" s="382"/>
      <c r="F305" s="479"/>
      <c r="G305" s="481"/>
    </row>
    <row r="306" spans="1:7" x14ac:dyDescent="0.25">
      <c r="A306" s="2499" t="s">
        <v>455</v>
      </c>
      <c r="B306" s="2500"/>
      <c r="C306" s="2500"/>
      <c r="D306" s="2500"/>
      <c r="E306" s="2501"/>
      <c r="F306" s="479"/>
      <c r="G306" s="481"/>
    </row>
    <row r="307" spans="1:7" x14ac:dyDescent="0.25">
      <c r="A307" s="427"/>
      <c r="B307" s="2504" t="s">
        <v>456</v>
      </c>
      <c r="C307" s="2505"/>
      <c r="D307" s="2506"/>
      <c r="E307" s="498">
        <v>0</v>
      </c>
      <c r="F307" s="382"/>
      <c r="G307" s="375"/>
    </row>
    <row r="308" spans="1:7" x14ac:dyDescent="0.25">
      <c r="A308" s="382"/>
      <c r="B308" s="382"/>
      <c r="C308" s="382"/>
      <c r="D308" s="382"/>
      <c r="E308" s="382"/>
      <c r="F308" s="479"/>
      <c r="G308" s="481"/>
    </row>
    <row r="309" spans="1:7" x14ac:dyDescent="0.25">
      <c r="A309" s="382"/>
      <c r="B309" s="382"/>
      <c r="C309" s="382"/>
      <c r="D309" s="382"/>
      <c r="E309" s="382"/>
      <c r="F309" s="479"/>
      <c r="G309" s="481"/>
    </row>
    <row r="310" spans="1:7" x14ac:dyDescent="0.25">
      <c r="A310" s="2499" t="s">
        <v>457</v>
      </c>
      <c r="B310" s="2500"/>
      <c r="C310" s="2500"/>
      <c r="D310" s="2500"/>
      <c r="E310" s="2501"/>
      <c r="F310" s="479"/>
      <c r="G310" s="481"/>
    </row>
    <row r="311" spans="1:7" ht="51" x14ac:dyDescent="0.25">
      <c r="A311" s="2484" t="s">
        <v>458</v>
      </c>
      <c r="B311" s="2485"/>
      <c r="C311" s="2485"/>
      <c r="D311" s="2486"/>
      <c r="E311" s="384" t="s">
        <v>18</v>
      </c>
      <c r="F311" s="479"/>
      <c r="G311" s="481"/>
    </row>
    <row r="312" spans="1:7" x14ac:dyDescent="0.25">
      <c r="A312" s="427"/>
      <c r="B312" s="2504" t="s">
        <v>459</v>
      </c>
      <c r="C312" s="2505"/>
      <c r="D312" s="2506"/>
      <c r="E312" s="498">
        <v>0</v>
      </c>
      <c r="F312" s="479"/>
      <c r="G312" s="481"/>
    </row>
    <row r="313" spans="1:7" x14ac:dyDescent="0.25">
      <c r="A313" s="382"/>
      <c r="B313" s="382"/>
      <c r="C313" s="382"/>
      <c r="D313" s="382"/>
      <c r="E313" s="382"/>
      <c r="F313" s="379"/>
      <c r="G313" s="375"/>
    </row>
    <row r="314" spans="1:7" x14ac:dyDescent="0.25">
      <c r="A314" s="382"/>
      <c r="B314" s="382"/>
      <c r="C314" s="382"/>
      <c r="D314" s="382"/>
      <c r="E314" s="382"/>
      <c r="F314" s="379"/>
      <c r="G314" s="375"/>
    </row>
    <row r="315" spans="1:7" x14ac:dyDescent="0.25">
      <c r="A315" s="2499" t="s">
        <v>460</v>
      </c>
      <c r="B315" s="2500"/>
      <c r="C315" s="2501"/>
      <c r="D315" s="382"/>
      <c r="E315" s="382"/>
      <c r="F315" s="379"/>
      <c r="G315" s="375"/>
    </row>
    <row r="316" spans="1:7" x14ac:dyDescent="0.25">
      <c r="A316" s="2484" t="s">
        <v>461</v>
      </c>
      <c r="B316" s="2485"/>
      <c r="C316" s="2486"/>
      <c r="D316" s="382"/>
      <c r="E316" s="382"/>
      <c r="F316" s="379"/>
      <c r="G316" s="375"/>
    </row>
    <row r="317" spans="1:7" ht="38.25" x14ac:dyDescent="0.25">
      <c r="A317" s="2499" t="s">
        <v>462</v>
      </c>
      <c r="B317" s="2500"/>
      <c r="C317" s="384" t="s">
        <v>463</v>
      </c>
      <c r="D317" s="382"/>
      <c r="E317" s="382"/>
      <c r="F317" s="382"/>
      <c r="G317" s="375"/>
    </row>
    <row r="318" spans="1:7" x14ac:dyDescent="0.25">
      <c r="A318" s="499" t="s">
        <v>464</v>
      </c>
      <c r="B318" s="517"/>
      <c r="C318" s="523"/>
      <c r="D318" s="382"/>
      <c r="E318" s="382"/>
      <c r="F318" s="382"/>
      <c r="G318" s="375"/>
    </row>
    <row r="319" spans="1:7" x14ac:dyDescent="0.25">
      <c r="A319" s="500" t="s">
        <v>465</v>
      </c>
      <c r="B319" s="518"/>
      <c r="C319" s="524"/>
      <c r="D319" s="382"/>
      <c r="E319" s="382"/>
      <c r="F319" s="382"/>
      <c r="G319" s="375"/>
    </row>
    <row r="320" spans="1:7" x14ac:dyDescent="0.25">
      <c r="A320" s="500" t="s">
        <v>466</v>
      </c>
      <c r="B320" s="518"/>
      <c r="C320" s="524"/>
      <c r="D320" s="382"/>
      <c r="E320" s="382"/>
      <c r="F320" s="382"/>
      <c r="G320" s="375"/>
    </row>
    <row r="321" spans="1:6" x14ac:dyDescent="0.25">
      <c r="A321" s="501" t="s">
        <v>467</v>
      </c>
      <c r="B321" s="518"/>
      <c r="C321" s="524"/>
      <c r="D321" s="382"/>
      <c r="E321" s="382"/>
      <c r="F321" s="382"/>
    </row>
    <row r="322" spans="1:6" x14ac:dyDescent="0.25">
      <c r="A322" s="502" t="s">
        <v>468</v>
      </c>
      <c r="B322" s="519"/>
      <c r="C322" s="525">
        <v>0</v>
      </c>
      <c r="D322" s="382"/>
      <c r="E322" s="382"/>
      <c r="F322" s="382"/>
    </row>
    <row r="323" spans="1:6" x14ac:dyDescent="0.25">
      <c r="A323" s="503" t="s">
        <v>469</v>
      </c>
      <c r="B323" s="520"/>
      <c r="C323" s="523"/>
      <c r="D323" s="382"/>
      <c r="E323" s="382"/>
      <c r="F323" s="382"/>
    </row>
    <row r="324" spans="1:6" x14ac:dyDescent="0.25">
      <c r="A324" s="504" t="s">
        <v>470</v>
      </c>
      <c r="B324" s="521"/>
      <c r="C324" s="524"/>
      <c r="D324" s="382"/>
      <c r="E324" s="382"/>
      <c r="F324" s="382"/>
    </row>
    <row r="325" spans="1:6" x14ac:dyDescent="0.25">
      <c r="A325" s="500" t="s">
        <v>471</v>
      </c>
      <c r="B325" s="521"/>
      <c r="C325" s="524"/>
      <c r="D325" s="382"/>
      <c r="E325" s="382"/>
      <c r="F325" s="382"/>
    </row>
    <row r="326" spans="1:6" x14ac:dyDescent="0.25">
      <c r="A326" s="500" t="s">
        <v>472</v>
      </c>
      <c r="B326" s="521"/>
      <c r="C326" s="524"/>
      <c r="D326" s="382"/>
      <c r="E326" s="382"/>
      <c r="F326" s="382"/>
    </row>
    <row r="327" spans="1:6" x14ac:dyDescent="0.25">
      <c r="A327" s="504" t="s">
        <v>473</v>
      </c>
      <c r="B327" s="521"/>
      <c r="C327" s="524"/>
      <c r="D327" s="382"/>
      <c r="E327" s="382"/>
      <c r="F327" s="382"/>
    </row>
    <row r="328" spans="1:6" x14ac:dyDescent="0.25">
      <c r="A328" s="504" t="s">
        <v>474</v>
      </c>
      <c r="B328" s="521"/>
      <c r="C328" s="524"/>
      <c r="D328" s="382"/>
      <c r="E328" s="382"/>
      <c r="F328" s="382"/>
    </row>
    <row r="329" spans="1:6" x14ac:dyDescent="0.25">
      <c r="A329" s="505" t="s">
        <v>475</v>
      </c>
      <c r="B329" s="522"/>
      <c r="C329" s="526"/>
      <c r="D329" s="382"/>
      <c r="E329" s="382"/>
      <c r="F329" s="382"/>
    </row>
    <row r="330" spans="1:6" x14ac:dyDescent="0.25">
      <c r="A330" s="399"/>
      <c r="B330" s="516" t="s">
        <v>476</v>
      </c>
      <c r="C330" s="474">
        <v>0</v>
      </c>
      <c r="D330" s="382"/>
      <c r="E330" s="382"/>
      <c r="F330" s="382"/>
    </row>
    <row r="331" spans="1:6" x14ac:dyDescent="0.25">
      <c r="A331" s="382"/>
      <c r="B331" s="382"/>
      <c r="C331" s="382"/>
      <c r="D331" s="382"/>
      <c r="E331" s="382"/>
      <c r="F331" s="379"/>
    </row>
    <row r="332" spans="1:6" x14ac:dyDescent="0.25">
      <c r="A332" s="382"/>
      <c r="B332" s="382"/>
      <c r="C332" s="382"/>
      <c r="D332" s="382"/>
      <c r="E332" s="382"/>
      <c r="F332" s="379"/>
    </row>
    <row r="333" spans="1:6" x14ac:dyDescent="0.25">
      <c r="A333" s="382"/>
      <c r="B333" s="382"/>
      <c r="C333" s="382"/>
      <c r="D333" s="382"/>
      <c r="E333" s="382"/>
      <c r="F333" s="379"/>
    </row>
    <row r="334" spans="1:6" x14ac:dyDescent="0.25">
      <c r="A334" s="482"/>
      <c r="B334" s="482"/>
      <c r="C334" s="482"/>
      <c r="D334" s="482"/>
      <c r="E334" s="482"/>
      <c r="F334" s="495"/>
    </row>
    <row r="335" spans="1:6" x14ac:dyDescent="0.25">
      <c r="A335" s="482"/>
      <c r="B335" s="482"/>
      <c r="C335" s="482"/>
      <c r="D335" s="482"/>
      <c r="E335" s="2510">
        <v>0</v>
      </c>
      <c r="F335" s="2510"/>
    </row>
    <row r="336" spans="1:6" x14ac:dyDescent="0.25">
      <c r="A336" s="482"/>
      <c r="B336" s="482"/>
      <c r="C336" s="482"/>
      <c r="D336" s="484"/>
      <c r="E336" s="2509" t="s">
        <v>478</v>
      </c>
      <c r="F336" s="2509"/>
    </row>
    <row r="337" spans="1:6" x14ac:dyDescent="0.25">
      <c r="A337" s="482"/>
      <c r="B337" s="482"/>
      <c r="C337" s="482"/>
      <c r="D337" s="482"/>
      <c r="E337" s="506"/>
      <c r="F337" s="507"/>
    </row>
    <row r="338" spans="1:6" x14ac:dyDescent="0.25">
      <c r="A338" s="482"/>
      <c r="B338" s="482"/>
      <c r="C338" s="482"/>
      <c r="D338" s="482"/>
      <c r="E338" s="507"/>
      <c r="F338" s="507"/>
    </row>
    <row r="339" spans="1:6" x14ac:dyDescent="0.25">
      <c r="A339" s="482"/>
      <c r="B339" s="482"/>
      <c r="C339" s="482"/>
      <c r="D339" s="482"/>
      <c r="E339" s="507"/>
      <c r="F339" s="507"/>
    </row>
    <row r="340" spans="1:6" x14ac:dyDescent="0.25">
      <c r="A340" s="482"/>
      <c r="B340" s="482"/>
      <c r="C340" s="482"/>
      <c r="D340" s="482"/>
      <c r="E340" s="507"/>
      <c r="F340" s="507"/>
    </row>
    <row r="341" spans="1:6" x14ac:dyDescent="0.25">
      <c r="A341" s="482"/>
      <c r="B341" s="482"/>
      <c r="C341" s="482"/>
      <c r="D341" s="482"/>
      <c r="E341" s="507"/>
      <c r="F341" s="507"/>
    </row>
    <row r="342" spans="1:6" x14ac:dyDescent="0.25">
      <c r="A342" s="482"/>
      <c r="B342" s="482"/>
      <c r="C342" s="482"/>
      <c r="D342" s="482"/>
      <c r="E342" s="507"/>
      <c r="F342" s="507"/>
    </row>
    <row r="343" spans="1:6" x14ac:dyDescent="0.25">
      <c r="A343" s="482"/>
      <c r="B343" s="482"/>
      <c r="C343" s="482"/>
      <c r="D343" s="482"/>
      <c r="E343" s="507"/>
      <c r="F343" s="507"/>
    </row>
    <row r="344" spans="1:6" x14ac:dyDescent="0.25">
      <c r="A344" s="482"/>
      <c r="B344" s="482"/>
      <c r="C344" s="482"/>
      <c r="D344" s="482"/>
      <c r="E344" s="2510">
        <v>0</v>
      </c>
      <c r="F344" s="2510"/>
    </row>
    <row r="345" spans="1:6" x14ac:dyDescent="0.25">
      <c r="A345" s="482"/>
      <c r="B345" s="482"/>
      <c r="C345" s="482"/>
      <c r="D345" s="495"/>
      <c r="E345" s="2509" t="s">
        <v>480</v>
      </c>
      <c r="F345" s="2509"/>
    </row>
    <row r="346" spans="1:6" x14ac:dyDescent="0.25">
      <c r="A346" s="482"/>
      <c r="B346" s="482"/>
      <c r="C346" s="482"/>
      <c r="D346" s="508"/>
      <c r="E346" s="482"/>
      <c r="F346" s="49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608" t="s">
        <v>0</v>
      </c>
      <c r="B1" s="609"/>
      <c r="C1" s="2475" t="s">
        <v>1</v>
      </c>
      <c r="D1" s="2476"/>
      <c r="E1" s="2477"/>
      <c r="F1" s="610"/>
      <c r="G1" s="607"/>
    </row>
    <row r="2" spans="1:7" x14ac:dyDescent="0.25">
      <c r="A2" s="608" t="s">
        <v>481</v>
      </c>
      <c r="B2" s="609"/>
      <c r="C2" s="2478"/>
      <c r="D2" s="2479"/>
      <c r="E2" s="2480"/>
      <c r="F2" s="611"/>
      <c r="G2" s="612"/>
    </row>
    <row r="3" spans="1:7" x14ac:dyDescent="0.25">
      <c r="A3" s="608" t="s">
        <v>482</v>
      </c>
      <c r="B3" s="609"/>
      <c r="C3" s="2475" t="s">
        <v>4</v>
      </c>
      <c r="D3" s="2476"/>
      <c r="E3" s="2477"/>
      <c r="F3" s="611"/>
      <c r="G3" s="613"/>
    </row>
    <row r="4" spans="1:7" x14ac:dyDescent="0.25">
      <c r="A4" s="608" t="s">
        <v>483</v>
      </c>
      <c r="B4" s="609"/>
      <c r="C4" s="2478" t="s">
        <v>484</v>
      </c>
      <c r="D4" s="2479"/>
      <c r="E4" s="2480"/>
      <c r="F4" s="611"/>
      <c r="G4" s="613"/>
    </row>
    <row r="5" spans="1:7" x14ac:dyDescent="0.25">
      <c r="A5" s="608" t="s">
        <v>7</v>
      </c>
      <c r="B5" s="609"/>
      <c r="C5" s="2475" t="s">
        <v>8</v>
      </c>
      <c r="D5" s="2476"/>
      <c r="E5" s="2477"/>
      <c r="F5" s="611"/>
      <c r="G5" s="613"/>
    </row>
    <row r="6" spans="1:7" x14ac:dyDescent="0.25">
      <c r="A6" s="614"/>
      <c r="B6" s="614"/>
      <c r="C6" s="2478">
        <v>2013</v>
      </c>
      <c r="D6" s="2479"/>
      <c r="E6" s="2480"/>
      <c r="F6" s="611"/>
      <c r="G6" s="613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611"/>
      <c r="G7" s="613"/>
    </row>
    <row r="8" spans="1:7" ht="15.75" x14ac:dyDescent="0.25">
      <c r="A8" s="614"/>
      <c r="B8" s="838" t="s">
        <v>11</v>
      </c>
      <c r="C8" s="2478" t="s">
        <v>484</v>
      </c>
      <c r="D8" s="2479"/>
      <c r="E8" s="2480"/>
      <c r="F8" s="611"/>
      <c r="G8" s="613"/>
    </row>
    <row r="9" spans="1:7" x14ac:dyDescent="0.25">
      <c r="A9" s="614"/>
      <c r="B9" s="614"/>
      <c r="C9" s="614"/>
      <c r="D9" s="614"/>
      <c r="E9" s="614"/>
      <c r="F9" s="611"/>
      <c r="G9" s="613"/>
    </row>
    <row r="10" spans="1:7" x14ac:dyDescent="0.25">
      <c r="A10" s="614"/>
      <c r="B10" s="614"/>
      <c r="C10" s="614"/>
      <c r="D10" s="614"/>
      <c r="E10" s="614"/>
      <c r="F10" s="611"/>
      <c r="G10" s="615"/>
    </row>
    <row r="11" spans="1:7" x14ac:dyDescent="0.25">
      <c r="A11" s="2481" t="s">
        <v>13</v>
      </c>
      <c r="B11" s="2482"/>
      <c r="C11" s="2482"/>
      <c r="D11" s="2482"/>
      <c r="E11" s="2483"/>
      <c r="F11" s="611"/>
      <c r="G11" s="607"/>
    </row>
    <row r="12" spans="1:7" ht="76.5" x14ac:dyDescent="0.25">
      <c r="A12" s="616" t="s">
        <v>14</v>
      </c>
      <c r="B12" s="616" t="s">
        <v>15</v>
      </c>
      <c r="C12" s="617" t="s">
        <v>16</v>
      </c>
      <c r="D12" s="662" t="s">
        <v>17</v>
      </c>
      <c r="E12" s="618" t="s">
        <v>18</v>
      </c>
      <c r="F12" s="614"/>
      <c r="G12" s="607"/>
    </row>
    <row r="13" spans="1:7" x14ac:dyDescent="0.25">
      <c r="A13" s="2484" t="s">
        <v>19</v>
      </c>
      <c r="B13" s="2485"/>
      <c r="C13" s="2485"/>
      <c r="D13" s="2485"/>
      <c r="E13" s="2486"/>
      <c r="F13" s="614"/>
      <c r="G13" s="607"/>
    </row>
    <row r="14" spans="1:7" x14ac:dyDescent="0.25">
      <c r="A14" s="786" t="s">
        <v>20</v>
      </c>
      <c r="B14" s="795" t="s">
        <v>21</v>
      </c>
      <c r="C14" s="732">
        <v>0</v>
      </c>
      <c r="D14" s="619">
        <v>3940</v>
      </c>
      <c r="E14" s="620">
        <v>0</v>
      </c>
      <c r="F14" s="614"/>
      <c r="G14" s="607"/>
    </row>
    <row r="15" spans="1:7" x14ac:dyDescent="0.25">
      <c r="A15" s="787" t="s">
        <v>22</v>
      </c>
      <c r="B15" s="783" t="s">
        <v>23</v>
      </c>
      <c r="C15" s="732">
        <v>0</v>
      </c>
      <c r="D15" s="622">
        <v>4950</v>
      </c>
      <c r="E15" s="623">
        <v>0</v>
      </c>
      <c r="F15" s="614"/>
      <c r="G15" s="607"/>
    </row>
    <row r="16" spans="1:7" x14ac:dyDescent="0.25">
      <c r="A16" s="787" t="s">
        <v>24</v>
      </c>
      <c r="B16" s="783" t="s">
        <v>25</v>
      </c>
      <c r="C16" s="732">
        <v>0</v>
      </c>
      <c r="D16" s="622">
        <v>10610</v>
      </c>
      <c r="E16" s="623">
        <v>0</v>
      </c>
      <c r="F16" s="614"/>
      <c r="G16" s="607"/>
    </row>
    <row r="17" spans="1:6" x14ac:dyDescent="0.25">
      <c r="A17" s="787" t="s">
        <v>26</v>
      </c>
      <c r="B17" s="783" t="s">
        <v>27</v>
      </c>
      <c r="C17" s="732">
        <v>0</v>
      </c>
      <c r="D17" s="622">
        <v>6340</v>
      </c>
      <c r="E17" s="623">
        <v>0</v>
      </c>
      <c r="F17" s="614"/>
    </row>
    <row r="18" spans="1:6" x14ac:dyDescent="0.25">
      <c r="A18" s="787" t="s">
        <v>28</v>
      </c>
      <c r="B18" s="783" t="s">
        <v>29</v>
      </c>
      <c r="C18" s="732">
        <v>0</v>
      </c>
      <c r="D18" s="622">
        <v>6960</v>
      </c>
      <c r="E18" s="623">
        <v>0</v>
      </c>
      <c r="F18" s="614"/>
    </row>
    <row r="19" spans="1:6" ht="178.5" x14ac:dyDescent="0.25">
      <c r="A19" s="787" t="s">
        <v>30</v>
      </c>
      <c r="B19" s="837" t="s">
        <v>31</v>
      </c>
      <c r="C19" s="732">
        <v>0</v>
      </c>
      <c r="D19" s="622">
        <v>5360</v>
      </c>
      <c r="E19" s="623">
        <v>0</v>
      </c>
      <c r="F19" s="614"/>
    </row>
    <row r="20" spans="1:6" ht="216.75" x14ac:dyDescent="0.25">
      <c r="A20" s="787" t="s">
        <v>32</v>
      </c>
      <c r="B20" s="837" t="s">
        <v>33</v>
      </c>
      <c r="C20" s="732">
        <v>0</v>
      </c>
      <c r="D20" s="622">
        <v>6430</v>
      </c>
      <c r="E20" s="623">
        <v>0</v>
      </c>
      <c r="F20" s="614"/>
    </row>
    <row r="21" spans="1:6" ht="165.75" x14ac:dyDescent="0.25">
      <c r="A21" s="787" t="s">
        <v>34</v>
      </c>
      <c r="B21" s="837" t="s">
        <v>35</v>
      </c>
      <c r="C21" s="732">
        <v>0</v>
      </c>
      <c r="D21" s="622">
        <v>7980</v>
      </c>
      <c r="E21" s="623">
        <v>0</v>
      </c>
      <c r="F21" s="614"/>
    </row>
    <row r="22" spans="1:6" ht="191.25" x14ac:dyDescent="0.25">
      <c r="A22" s="787" t="s">
        <v>36</v>
      </c>
      <c r="B22" s="837" t="s">
        <v>37</v>
      </c>
      <c r="C22" s="732">
        <v>0</v>
      </c>
      <c r="D22" s="622">
        <v>5360</v>
      </c>
      <c r="E22" s="623">
        <v>0</v>
      </c>
      <c r="F22" s="614"/>
    </row>
    <row r="23" spans="1:6" ht="242.25" x14ac:dyDescent="0.25">
      <c r="A23" s="787" t="s">
        <v>38</v>
      </c>
      <c r="B23" s="837" t="s">
        <v>39</v>
      </c>
      <c r="C23" s="732">
        <v>0</v>
      </c>
      <c r="D23" s="622">
        <v>6430</v>
      </c>
      <c r="E23" s="623">
        <v>0</v>
      </c>
      <c r="F23" s="614"/>
    </row>
    <row r="24" spans="1:6" ht="178.5" x14ac:dyDescent="0.25">
      <c r="A24" s="787" t="s">
        <v>40</v>
      </c>
      <c r="B24" s="837" t="s">
        <v>41</v>
      </c>
      <c r="C24" s="732">
        <v>0</v>
      </c>
      <c r="D24" s="622">
        <v>7980</v>
      </c>
      <c r="E24" s="623">
        <v>0</v>
      </c>
      <c r="F24" s="614"/>
    </row>
    <row r="25" spans="1:6" x14ac:dyDescent="0.25">
      <c r="A25" s="787" t="s">
        <v>42</v>
      </c>
      <c r="B25" s="782" t="s">
        <v>43</v>
      </c>
      <c r="C25" s="732">
        <v>0</v>
      </c>
      <c r="D25" s="622">
        <v>6510</v>
      </c>
      <c r="E25" s="623">
        <v>0</v>
      </c>
      <c r="F25" s="614"/>
    </row>
    <row r="26" spans="1:6" x14ac:dyDescent="0.25">
      <c r="A26" s="788" t="s">
        <v>44</v>
      </c>
      <c r="B26" s="802" t="s">
        <v>45</v>
      </c>
      <c r="C26" s="747">
        <v>0</v>
      </c>
      <c r="D26" s="624">
        <v>26970</v>
      </c>
      <c r="E26" s="625">
        <v>0</v>
      </c>
      <c r="F26" s="614"/>
    </row>
    <row r="27" spans="1:6" x14ac:dyDescent="0.25">
      <c r="A27" s="2484" t="s">
        <v>46</v>
      </c>
      <c r="B27" s="2485"/>
      <c r="C27" s="2485"/>
      <c r="D27" s="2485"/>
      <c r="E27" s="2486"/>
      <c r="F27" s="614"/>
    </row>
    <row r="28" spans="1:6" x14ac:dyDescent="0.25">
      <c r="A28" s="786" t="s">
        <v>47</v>
      </c>
      <c r="B28" s="795" t="s">
        <v>48</v>
      </c>
      <c r="C28" s="735">
        <v>0</v>
      </c>
      <c r="D28" s="619">
        <v>1050</v>
      </c>
      <c r="E28" s="620">
        <v>0</v>
      </c>
      <c r="F28" s="614"/>
    </row>
    <row r="29" spans="1:6" x14ac:dyDescent="0.25">
      <c r="A29" s="787" t="s">
        <v>49</v>
      </c>
      <c r="B29" s="801" t="s">
        <v>50</v>
      </c>
      <c r="C29" s="732">
        <v>0</v>
      </c>
      <c r="D29" s="622">
        <v>1790</v>
      </c>
      <c r="E29" s="623">
        <v>0</v>
      </c>
      <c r="F29" s="614"/>
    </row>
    <row r="30" spans="1:6" x14ac:dyDescent="0.25">
      <c r="A30" s="787" t="s">
        <v>51</v>
      </c>
      <c r="B30" s="783" t="s">
        <v>52</v>
      </c>
      <c r="C30" s="732">
        <v>0</v>
      </c>
      <c r="D30" s="622">
        <v>570</v>
      </c>
      <c r="E30" s="623">
        <v>0</v>
      </c>
      <c r="F30" s="614"/>
    </row>
    <row r="31" spans="1:6" x14ac:dyDescent="0.25">
      <c r="A31" s="787" t="s">
        <v>53</v>
      </c>
      <c r="B31" s="783" t="s">
        <v>54</v>
      </c>
      <c r="C31" s="732">
        <v>0</v>
      </c>
      <c r="D31" s="622">
        <v>1420</v>
      </c>
      <c r="E31" s="623">
        <v>0</v>
      </c>
      <c r="F31" s="614"/>
    </row>
    <row r="32" spans="1:6" x14ac:dyDescent="0.25">
      <c r="A32" s="787" t="s">
        <v>55</v>
      </c>
      <c r="B32" s="783" t="s">
        <v>56</v>
      </c>
      <c r="C32" s="732">
        <v>0</v>
      </c>
      <c r="D32" s="622">
        <v>1140</v>
      </c>
      <c r="E32" s="623">
        <v>0</v>
      </c>
      <c r="F32" s="614"/>
    </row>
    <row r="33" spans="1:6" x14ac:dyDescent="0.25">
      <c r="A33" s="787" t="s">
        <v>57</v>
      </c>
      <c r="B33" s="801" t="s">
        <v>58</v>
      </c>
      <c r="C33" s="732">
        <v>0</v>
      </c>
      <c r="D33" s="622">
        <v>1050</v>
      </c>
      <c r="E33" s="623">
        <v>0</v>
      </c>
      <c r="F33" s="614"/>
    </row>
    <row r="34" spans="1:6" x14ac:dyDescent="0.25">
      <c r="A34" s="787" t="s">
        <v>59</v>
      </c>
      <c r="B34" s="783" t="s">
        <v>60</v>
      </c>
      <c r="C34" s="732">
        <v>0</v>
      </c>
      <c r="D34" s="622">
        <v>2550</v>
      </c>
      <c r="E34" s="623">
        <v>0</v>
      </c>
      <c r="F34" s="614"/>
    </row>
    <row r="35" spans="1:6" x14ac:dyDescent="0.25">
      <c r="A35" s="787" t="s">
        <v>61</v>
      </c>
      <c r="B35" s="801" t="s">
        <v>62</v>
      </c>
      <c r="C35" s="732">
        <v>0</v>
      </c>
      <c r="D35" s="622">
        <v>2550</v>
      </c>
      <c r="E35" s="623">
        <v>0</v>
      </c>
      <c r="F35" s="614"/>
    </row>
    <row r="36" spans="1:6" x14ac:dyDescent="0.25">
      <c r="A36" s="787" t="s">
        <v>63</v>
      </c>
      <c r="B36" s="801" t="s">
        <v>64</v>
      </c>
      <c r="C36" s="732">
        <v>0</v>
      </c>
      <c r="D36" s="622">
        <v>10160</v>
      </c>
      <c r="E36" s="623">
        <v>0</v>
      </c>
      <c r="F36" s="614"/>
    </row>
    <row r="37" spans="1:6" x14ac:dyDescent="0.25">
      <c r="A37" s="788" t="s">
        <v>65</v>
      </c>
      <c r="B37" s="836" t="s">
        <v>66</v>
      </c>
      <c r="C37" s="747">
        <v>0</v>
      </c>
      <c r="D37" s="624">
        <v>11890</v>
      </c>
      <c r="E37" s="625">
        <v>0</v>
      </c>
      <c r="F37" s="614"/>
    </row>
    <row r="38" spans="1:6" x14ac:dyDescent="0.25">
      <c r="A38" s="2489" t="s">
        <v>67</v>
      </c>
      <c r="B38" s="2490"/>
      <c r="C38" s="2490"/>
      <c r="D38" s="2490"/>
      <c r="E38" s="2491"/>
      <c r="F38" s="614"/>
    </row>
    <row r="39" spans="1:6" x14ac:dyDescent="0.25">
      <c r="A39" s="786" t="s">
        <v>68</v>
      </c>
      <c r="B39" s="781" t="s">
        <v>69</v>
      </c>
      <c r="C39" s="735">
        <v>0</v>
      </c>
      <c r="D39" s="627">
        <v>2962.6959999999999</v>
      </c>
      <c r="E39" s="628">
        <v>0</v>
      </c>
      <c r="F39" s="614"/>
    </row>
    <row r="40" spans="1:6" x14ac:dyDescent="0.25">
      <c r="A40" s="788" t="s">
        <v>70</v>
      </c>
      <c r="B40" s="796" t="s">
        <v>71</v>
      </c>
      <c r="C40" s="747">
        <v>0</v>
      </c>
      <c r="D40" s="629">
        <v>6955.4480000000003</v>
      </c>
      <c r="E40" s="630">
        <v>0</v>
      </c>
      <c r="F40" s="614"/>
    </row>
    <row r="41" spans="1:6" x14ac:dyDescent="0.25">
      <c r="A41" s="2489" t="s">
        <v>72</v>
      </c>
      <c r="B41" s="2490"/>
      <c r="C41" s="2490"/>
      <c r="D41" s="2490"/>
      <c r="E41" s="2491"/>
      <c r="F41" s="614"/>
    </row>
    <row r="42" spans="1:6" x14ac:dyDescent="0.25">
      <c r="A42" s="786" t="s">
        <v>73</v>
      </c>
      <c r="B42" s="803" t="s">
        <v>74</v>
      </c>
      <c r="C42" s="735">
        <v>0</v>
      </c>
      <c r="D42" s="627">
        <v>3430</v>
      </c>
      <c r="E42" s="628">
        <v>0</v>
      </c>
      <c r="F42" s="614"/>
    </row>
    <row r="43" spans="1:6" x14ac:dyDescent="0.25">
      <c r="A43" s="787" t="s">
        <v>75</v>
      </c>
      <c r="B43" s="783" t="s">
        <v>76</v>
      </c>
      <c r="C43" s="732">
        <v>0</v>
      </c>
      <c r="D43" s="622">
        <v>1890</v>
      </c>
      <c r="E43" s="623">
        <v>0</v>
      </c>
      <c r="F43" s="614"/>
    </row>
    <row r="44" spans="1:6" x14ac:dyDescent="0.25">
      <c r="A44" s="787" t="s">
        <v>77</v>
      </c>
      <c r="B44" s="783" t="s">
        <v>78</v>
      </c>
      <c r="C44" s="732">
        <v>0</v>
      </c>
      <c r="D44" s="622">
        <v>1890</v>
      </c>
      <c r="E44" s="623">
        <v>0</v>
      </c>
      <c r="F44" s="614"/>
    </row>
    <row r="45" spans="1:6" x14ac:dyDescent="0.25">
      <c r="A45" s="788" t="s">
        <v>79</v>
      </c>
      <c r="B45" s="784" t="s">
        <v>80</v>
      </c>
      <c r="C45" s="747">
        <v>0</v>
      </c>
      <c r="D45" s="629">
        <v>570</v>
      </c>
      <c r="E45" s="630">
        <v>0</v>
      </c>
      <c r="F45" s="614"/>
    </row>
    <row r="46" spans="1:6" x14ac:dyDescent="0.25">
      <c r="A46" s="2489" t="s">
        <v>81</v>
      </c>
      <c r="B46" s="2490"/>
      <c r="C46" s="2490"/>
      <c r="D46" s="2490"/>
      <c r="E46" s="2491"/>
      <c r="F46" s="614"/>
    </row>
    <row r="47" spans="1:6" x14ac:dyDescent="0.25">
      <c r="A47" s="786" t="s">
        <v>82</v>
      </c>
      <c r="B47" s="803" t="s">
        <v>83</v>
      </c>
      <c r="C47" s="735">
        <v>0</v>
      </c>
      <c r="D47" s="627">
        <v>1630</v>
      </c>
      <c r="E47" s="628">
        <v>0</v>
      </c>
      <c r="F47" s="614"/>
    </row>
    <row r="48" spans="1:6" x14ac:dyDescent="0.25">
      <c r="A48" s="787" t="s">
        <v>84</v>
      </c>
      <c r="B48" s="783" t="s">
        <v>85</v>
      </c>
      <c r="C48" s="732">
        <v>0</v>
      </c>
      <c r="D48" s="622">
        <v>1630</v>
      </c>
      <c r="E48" s="623">
        <v>0</v>
      </c>
      <c r="F48" s="614"/>
    </row>
    <row r="49" spans="1:7" x14ac:dyDescent="0.25">
      <c r="A49" s="788" t="s">
        <v>86</v>
      </c>
      <c r="B49" s="784" t="s">
        <v>87</v>
      </c>
      <c r="C49" s="747">
        <v>0</v>
      </c>
      <c r="D49" s="629">
        <v>940</v>
      </c>
      <c r="E49" s="630">
        <v>0</v>
      </c>
      <c r="F49" s="614"/>
      <c r="G49" s="607"/>
    </row>
    <row r="50" spans="1:7" x14ac:dyDescent="0.25">
      <c r="A50" s="631"/>
      <c r="B50" s="763" t="s">
        <v>88</v>
      </c>
      <c r="C50" s="631">
        <v>0</v>
      </c>
      <c r="D50" s="632"/>
      <c r="E50" s="633">
        <v>0</v>
      </c>
      <c r="F50" s="614"/>
      <c r="G50" s="607"/>
    </row>
    <row r="51" spans="1:7" x14ac:dyDescent="0.25">
      <c r="A51" s="634"/>
      <c r="B51" s="634"/>
      <c r="C51" s="634"/>
      <c r="D51" s="635"/>
      <c r="E51" s="636"/>
      <c r="F51" s="614"/>
      <c r="G51" s="607"/>
    </row>
    <row r="52" spans="1:7" x14ac:dyDescent="0.25">
      <c r="A52" s="614"/>
      <c r="B52" s="614"/>
      <c r="C52" s="614"/>
      <c r="D52" s="614"/>
      <c r="E52" s="614"/>
      <c r="F52" s="637"/>
      <c r="G52" s="638"/>
    </row>
    <row r="53" spans="1:7" x14ac:dyDescent="0.25">
      <c r="A53" s="2489" t="s">
        <v>89</v>
      </c>
      <c r="B53" s="2490"/>
      <c r="C53" s="2490"/>
      <c r="D53" s="2490"/>
      <c r="E53" s="2491"/>
      <c r="F53" s="637"/>
      <c r="G53" s="638"/>
    </row>
    <row r="54" spans="1:7" ht="76.5" x14ac:dyDescent="0.25">
      <c r="A54" s="616" t="s">
        <v>14</v>
      </c>
      <c r="B54" s="616" t="s">
        <v>90</v>
      </c>
      <c r="C54" s="617" t="s">
        <v>16</v>
      </c>
      <c r="D54" s="663"/>
      <c r="E54" s="618" t="s">
        <v>18</v>
      </c>
      <c r="F54" s="614"/>
      <c r="G54" s="607"/>
    </row>
    <row r="55" spans="1:7" x14ac:dyDescent="0.25">
      <c r="A55" s="744" t="s">
        <v>91</v>
      </c>
      <c r="B55" s="826" t="s">
        <v>92</v>
      </c>
      <c r="C55" s="668">
        <v>0</v>
      </c>
      <c r="D55" s="640"/>
      <c r="E55" s="641">
        <v>0</v>
      </c>
      <c r="F55" s="614"/>
      <c r="G55" s="607"/>
    </row>
    <row r="56" spans="1:7" x14ac:dyDescent="0.25">
      <c r="A56" s="824" t="s">
        <v>93</v>
      </c>
      <c r="B56" s="795" t="s">
        <v>94</v>
      </c>
      <c r="C56" s="778">
        <v>0</v>
      </c>
      <c r="D56" s="642"/>
      <c r="E56" s="643">
        <v>0</v>
      </c>
      <c r="F56" s="614"/>
      <c r="G56" s="607"/>
    </row>
    <row r="57" spans="1:7" x14ac:dyDescent="0.25">
      <c r="A57" s="787" t="s">
        <v>95</v>
      </c>
      <c r="B57" s="782" t="s">
        <v>96</v>
      </c>
      <c r="C57" s="732">
        <v>0</v>
      </c>
      <c r="D57" s="645"/>
      <c r="E57" s="646">
        <v>0</v>
      </c>
      <c r="F57" s="614"/>
      <c r="G57" s="607"/>
    </row>
    <row r="58" spans="1:7" x14ac:dyDescent="0.25">
      <c r="A58" s="787" t="s">
        <v>97</v>
      </c>
      <c r="B58" s="782" t="s">
        <v>98</v>
      </c>
      <c r="C58" s="732">
        <v>0</v>
      </c>
      <c r="D58" s="645"/>
      <c r="E58" s="646">
        <v>0</v>
      </c>
      <c r="F58" s="614"/>
      <c r="G58" s="607"/>
    </row>
    <row r="59" spans="1:7" x14ac:dyDescent="0.25">
      <c r="A59" s="787" t="s">
        <v>99</v>
      </c>
      <c r="B59" s="782" t="s">
        <v>100</v>
      </c>
      <c r="C59" s="732">
        <v>0</v>
      </c>
      <c r="D59" s="645"/>
      <c r="E59" s="646">
        <v>0</v>
      </c>
      <c r="F59" s="614"/>
      <c r="G59" s="607"/>
    </row>
    <row r="60" spans="1:7" x14ac:dyDescent="0.25">
      <c r="A60" s="819" t="s">
        <v>101</v>
      </c>
      <c r="B60" s="802" t="s">
        <v>102</v>
      </c>
      <c r="C60" s="762">
        <v>0</v>
      </c>
      <c r="D60" s="647"/>
      <c r="E60" s="648">
        <v>0</v>
      </c>
      <c r="F60" s="614"/>
      <c r="G60" s="607"/>
    </row>
    <row r="61" spans="1:7" x14ac:dyDescent="0.25">
      <c r="A61" s="786" t="s">
        <v>103</v>
      </c>
      <c r="B61" s="827" t="s">
        <v>104</v>
      </c>
      <c r="C61" s="764">
        <v>0</v>
      </c>
      <c r="D61" s="649"/>
      <c r="E61" s="650">
        <v>0</v>
      </c>
      <c r="F61" s="614"/>
      <c r="G61" s="607"/>
    </row>
    <row r="62" spans="1:7" x14ac:dyDescent="0.25">
      <c r="A62" s="830"/>
      <c r="B62" s="803" t="s">
        <v>105</v>
      </c>
      <c r="C62" s="735">
        <v>0</v>
      </c>
      <c r="D62" s="651"/>
      <c r="E62" s="652">
        <v>0</v>
      </c>
      <c r="F62" s="614"/>
      <c r="G62" s="607"/>
    </row>
    <row r="63" spans="1:7" x14ac:dyDescent="0.25">
      <c r="A63" s="830"/>
      <c r="B63" s="782" t="s">
        <v>106</v>
      </c>
      <c r="C63" s="732">
        <v>0</v>
      </c>
      <c r="D63" s="645"/>
      <c r="E63" s="646">
        <v>0</v>
      </c>
      <c r="F63" s="614"/>
      <c r="G63" s="607"/>
    </row>
    <row r="64" spans="1:7" x14ac:dyDescent="0.25">
      <c r="A64" s="831"/>
      <c r="B64" s="784" t="s">
        <v>107</v>
      </c>
      <c r="C64" s="747">
        <v>0</v>
      </c>
      <c r="D64" s="653"/>
      <c r="E64" s="654">
        <v>0</v>
      </c>
      <c r="F64" s="614"/>
      <c r="G64" s="607"/>
    </row>
    <row r="65" spans="1:7" x14ac:dyDescent="0.25">
      <c r="A65" s="824" t="s">
        <v>108</v>
      </c>
      <c r="B65" s="823" t="s">
        <v>109</v>
      </c>
      <c r="C65" s="778">
        <v>0</v>
      </c>
      <c r="D65" s="642"/>
      <c r="E65" s="643">
        <v>0</v>
      </c>
      <c r="F65" s="614"/>
      <c r="G65" s="607"/>
    </row>
    <row r="66" spans="1:7" x14ac:dyDescent="0.25">
      <c r="A66" s="787" t="s">
        <v>110</v>
      </c>
      <c r="B66" s="782" t="s">
        <v>111</v>
      </c>
      <c r="C66" s="732">
        <v>0</v>
      </c>
      <c r="D66" s="645"/>
      <c r="E66" s="646">
        <v>0</v>
      </c>
      <c r="F66" s="614"/>
      <c r="G66" s="607"/>
    </row>
    <row r="67" spans="1:7" x14ac:dyDescent="0.25">
      <c r="A67" s="819" t="s">
        <v>112</v>
      </c>
      <c r="B67" s="802" t="s">
        <v>113</v>
      </c>
      <c r="C67" s="762">
        <v>0</v>
      </c>
      <c r="D67" s="647"/>
      <c r="E67" s="648">
        <v>0</v>
      </c>
      <c r="F67" s="614"/>
      <c r="G67" s="607"/>
    </row>
    <row r="68" spans="1:7" x14ac:dyDescent="0.25">
      <c r="A68" s="832" t="s">
        <v>114</v>
      </c>
      <c r="B68" s="822" t="s">
        <v>115</v>
      </c>
      <c r="C68" s="779">
        <v>0</v>
      </c>
      <c r="D68" s="655"/>
      <c r="E68" s="656">
        <v>0</v>
      </c>
      <c r="F68" s="614"/>
      <c r="G68" s="607"/>
    </row>
    <row r="69" spans="1:7" x14ac:dyDescent="0.25">
      <c r="A69" s="787" t="s">
        <v>116</v>
      </c>
      <c r="B69" s="782" t="s">
        <v>117</v>
      </c>
      <c r="C69" s="732">
        <v>0</v>
      </c>
      <c r="D69" s="645"/>
      <c r="E69" s="646">
        <v>0</v>
      </c>
      <c r="F69" s="614"/>
      <c r="G69" s="607"/>
    </row>
    <row r="70" spans="1:7" x14ac:dyDescent="0.25">
      <c r="A70" s="787" t="s">
        <v>118</v>
      </c>
      <c r="B70" s="782" t="s">
        <v>119</v>
      </c>
      <c r="C70" s="732">
        <v>0</v>
      </c>
      <c r="D70" s="645"/>
      <c r="E70" s="646">
        <v>0</v>
      </c>
      <c r="F70" s="614"/>
      <c r="G70" s="607"/>
    </row>
    <row r="71" spans="1:7" x14ac:dyDescent="0.25">
      <c r="A71" s="787" t="s">
        <v>120</v>
      </c>
      <c r="B71" s="782" t="s">
        <v>121</v>
      </c>
      <c r="C71" s="732">
        <v>0</v>
      </c>
      <c r="D71" s="645"/>
      <c r="E71" s="646">
        <v>0</v>
      </c>
      <c r="F71" s="614"/>
      <c r="G71" s="607"/>
    </row>
    <row r="72" spans="1:7" x14ac:dyDescent="0.25">
      <c r="A72" s="787" t="s">
        <v>122</v>
      </c>
      <c r="B72" s="782" t="s">
        <v>123</v>
      </c>
      <c r="C72" s="732">
        <v>0</v>
      </c>
      <c r="D72" s="645"/>
      <c r="E72" s="646">
        <v>0</v>
      </c>
      <c r="F72" s="614"/>
      <c r="G72" s="607"/>
    </row>
    <row r="73" spans="1:7" x14ac:dyDescent="0.25">
      <c r="A73" s="833"/>
      <c r="B73" s="782" t="s">
        <v>124</v>
      </c>
      <c r="C73" s="732">
        <v>0</v>
      </c>
      <c r="D73" s="645"/>
      <c r="E73" s="646">
        <v>0</v>
      </c>
      <c r="F73" s="614"/>
      <c r="G73" s="607"/>
    </row>
    <row r="74" spans="1:7" x14ac:dyDescent="0.25">
      <c r="A74" s="834" t="s">
        <v>125</v>
      </c>
      <c r="B74" s="828" t="s">
        <v>126</v>
      </c>
      <c r="C74" s="769">
        <v>0</v>
      </c>
      <c r="D74" s="741"/>
      <c r="E74" s="742">
        <v>0</v>
      </c>
      <c r="F74" s="614"/>
      <c r="G74" s="607"/>
    </row>
    <row r="75" spans="1:7" x14ac:dyDescent="0.25">
      <c r="A75" s="835" t="s">
        <v>127</v>
      </c>
      <c r="B75" s="829" t="s">
        <v>128</v>
      </c>
      <c r="C75" s="780">
        <v>0</v>
      </c>
      <c r="D75" s="657"/>
      <c r="E75" s="658">
        <v>0</v>
      </c>
      <c r="F75" s="614"/>
      <c r="G75" s="607"/>
    </row>
    <row r="76" spans="1:7" x14ac:dyDescent="0.25">
      <c r="A76" s="789"/>
      <c r="B76" s="785" t="s">
        <v>129</v>
      </c>
      <c r="C76" s="668">
        <v>0</v>
      </c>
      <c r="D76" s="640"/>
      <c r="E76" s="660">
        <v>0</v>
      </c>
      <c r="F76" s="614"/>
      <c r="G76" s="607"/>
    </row>
    <row r="77" spans="1:7" x14ac:dyDescent="0.25">
      <c r="A77" s="614"/>
      <c r="B77" s="614"/>
      <c r="C77" s="614"/>
      <c r="D77" s="614"/>
      <c r="E77" s="614"/>
      <c r="F77" s="637"/>
      <c r="G77" s="638"/>
    </row>
    <row r="78" spans="1:7" x14ac:dyDescent="0.25">
      <c r="A78" s="614"/>
      <c r="B78" s="614"/>
      <c r="C78" s="614"/>
      <c r="D78" s="614"/>
      <c r="E78" s="614"/>
      <c r="F78" s="637"/>
      <c r="G78" s="638"/>
    </row>
    <row r="79" spans="1:7" x14ac:dyDescent="0.25">
      <c r="A79" s="2481" t="s">
        <v>130</v>
      </c>
      <c r="B79" s="2482"/>
      <c r="C79" s="2482"/>
      <c r="D79" s="2482"/>
      <c r="E79" s="2483"/>
      <c r="F79" s="637"/>
      <c r="G79" s="638"/>
    </row>
    <row r="80" spans="1:7" ht="76.5" x14ac:dyDescent="0.25">
      <c r="A80" s="616" t="s">
        <v>14</v>
      </c>
      <c r="B80" s="743" t="s">
        <v>15</v>
      </c>
      <c r="C80" s="661" t="s">
        <v>16</v>
      </c>
      <c r="D80" s="663"/>
      <c r="E80" s="664" t="s">
        <v>18</v>
      </c>
      <c r="F80" s="637"/>
      <c r="G80" s="638"/>
    </row>
    <row r="81" spans="1:6" x14ac:dyDescent="0.25">
      <c r="A81" s="825" t="s">
        <v>131</v>
      </c>
      <c r="B81" s="795" t="s">
        <v>132</v>
      </c>
      <c r="C81" s="735">
        <v>0</v>
      </c>
      <c r="D81" s="642"/>
      <c r="E81" s="665">
        <v>0</v>
      </c>
      <c r="F81" s="614"/>
    </row>
    <row r="82" spans="1:6" x14ac:dyDescent="0.25">
      <c r="A82" s="809">
        <v>2001</v>
      </c>
      <c r="B82" s="782" t="s">
        <v>133</v>
      </c>
      <c r="C82" s="732">
        <v>0</v>
      </c>
      <c r="D82" s="645"/>
      <c r="E82" s="666">
        <v>0</v>
      </c>
      <c r="F82" s="614"/>
    </row>
    <row r="83" spans="1:6" x14ac:dyDescent="0.25">
      <c r="A83" s="819" t="s">
        <v>134</v>
      </c>
      <c r="B83" s="802" t="s">
        <v>135</v>
      </c>
      <c r="C83" s="762">
        <v>0</v>
      </c>
      <c r="D83" s="647"/>
      <c r="E83" s="667">
        <v>0</v>
      </c>
      <c r="F83" s="614"/>
    </row>
    <row r="84" spans="1:6" x14ac:dyDescent="0.25">
      <c r="A84" s="789"/>
      <c r="B84" s="785" t="s">
        <v>136</v>
      </c>
      <c r="C84" s="668">
        <v>0</v>
      </c>
      <c r="D84" s="640"/>
      <c r="E84" s="669">
        <v>0</v>
      </c>
      <c r="F84" s="614"/>
    </row>
    <row r="85" spans="1:6" x14ac:dyDescent="0.25">
      <c r="A85" s="614"/>
      <c r="B85" s="614"/>
      <c r="C85" s="614"/>
      <c r="D85" s="614"/>
      <c r="E85" s="614"/>
      <c r="F85" s="614"/>
    </row>
    <row r="86" spans="1:6" x14ac:dyDescent="0.25">
      <c r="A86" s="614"/>
      <c r="B86" s="614"/>
      <c r="C86" s="614"/>
      <c r="D86" s="614"/>
      <c r="E86" s="614"/>
      <c r="F86" s="611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743" t="s">
        <v>138</v>
      </c>
      <c r="D89" s="746" t="s">
        <v>139</v>
      </c>
      <c r="E89" s="662" t="s">
        <v>140</v>
      </c>
      <c r="F89" s="618" t="s">
        <v>18</v>
      </c>
    </row>
    <row r="90" spans="1:6" x14ac:dyDescent="0.25">
      <c r="A90" s="786" t="s">
        <v>141</v>
      </c>
      <c r="B90" s="781" t="s">
        <v>142</v>
      </c>
      <c r="C90" s="772">
        <v>0</v>
      </c>
      <c r="D90" s="670">
        <v>0</v>
      </c>
      <c r="E90" s="671">
        <v>0</v>
      </c>
      <c r="F90" s="672">
        <v>0</v>
      </c>
    </row>
    <row r="91" spans="1:6" x14ac:dyDescent="0.25">
      <c r="A91" s="787" t="s">
        <v>143</v>
      </c>
      <c r="B91" s="782" t="s">
        <v>144</v>
      </c>
      <c r="C91" s="773">
        <v>0</v>
      </c>
      <c r="D91" s="673">
        <v>0</v>
      </c>
      <c r="E91" s="674">
        <v>0</v>
      </c>
      <c r="F91" s="675">
        <v>0</v>
      </c>
    </row>
    <row r="92" spans="1:6" x14ac:dyDescent="0.25">
      <c r="A92" s="787" t="s">
        <v>145</v>
      </c>
      <c r="B92" s="782" t="s">
        <v>146</v>
      </c>
      <c r="C92" s="773">
        <v>0</v>
      </c>
      <c r="D92" s="673">
        <v>0</v>
      </c>
      <c r="E92" s="674">
        <v>0</v>
      </c>
      <c r="F92" s="675">
        <v>0</v>
      </c>
    </row>
    <row r="93" spans="1:6" x14ac:dyDescent="0.25">
      <c r="A93" s="787" t="s">
        <v>147</v>
      </c>
      <c r="B93" s="782" t="s">
        <v>148</v>
      </c>
      <c r="C93" s="773">
        <v>0</v>
      </c>
      <c r="D93" s="673">
        <v>0</v>
      </c>
      <c r="E93" s="674">
        <v>0</v>
      </c>
      <c r="F93" s="675">
        <v>0</v>
      </c>
    </row>
    <row r="94" spans="1:6" x14ac:dyDescent="0.25">
      <c r="A94" s="787" t="s">
        <v>149</v>
      </c>
      <c r="B94" s="782" t="s">
        <v>150</v>
      </c>
      <c r="C94" s="773">
        <v>0</v>
      </c>
      <c r="D94" s="673">
        <v>0</v>
      </c>
      <c r="E94" s="674">
        <v>0</v>
      </c>
      <c r="F94" s="675">
        <v>0</v>
      </c>
    </row>
    <row r="95" spans="1:6" x14ac:dyDescent="0.25">
      <c r="A95" s="787" t="s">
        <v>151</v>
      </c>
      <c r="B95" s="782" t="s">
        <v>152</v>
      </c>
      <c r="C95" s="773">
        <v>0</v>
      </c>
      <c r="D95" s="673">
        <v>0</v>
      </c>
      <c r="E95" s="674">
        <v>0</v>
      </c>
      <c r="F95" s="675">
        <v>0</v>
      </c>
    </row>
    <row r="96" spans="1:6" x14ac:dyDescent="0.25">
      <c r="A96" s="787" t="s">
        <v>153</v>
      </c>
      <c r="B96" s="782" t="s">
        <v>154</v>
      </c>
      <c r="C96" s="773">
        <v>0</v>
      </c>
      <c r="D96" s="673">
        <v>0</v>
      </c>
      <c r="E96" s="674">
        <v>0</v>
      </c>
      <c r="F96" s="675">
        <v>0</v>
      </c>
    </row>
    <row r="97" spans="1:6" x14ac:dyDescent="0.25">
      <c r="A97" s="787" t="s">
        <v>155</v>
      </c>
      <c r="B97" s="782" t="s">
        <v>156</v>
      </c>
      <c r="C97" s="773">
        <v>0</v>
      </c>
      <c r="D97" s="673">
        <v>0</v>
      </c>
      <c r="E97" s="674">
        <v>0</v>
      </c>
      <c r="F97" s="675">
        <v>0</v>
      </c>
    </row>
    <row r="98" spans="1:6" x14ac:dyDescent="0.25">
      <c r="A98" s="787" t="s">
        <v>157</v>
      </c>
      <c r="B98" s="782" t="s">
        <v>158</v>
      </c>
      <c r="C98" s="773">
        <v>0</v>
      </c>
      <c r="D98" s="673">
        <v>0</v>
      </c>
      <c r="E98" s="674">
        <v>0</v>
      </c>
      <c r="F98" s="675">
        <v>0</v>
      </c>
    </row>
    <row r="99" spans="1:6" x14ac:dyDescent="0.25">
      <c r="A99" s="787" t="s">
        <v>159</v>
      </c>
      <c r="B99" s="782" t="s">
        <v>160</v>
      </c>
      <c r="C99" s="773">
        <v>0</v>
      </c>
      <c r="D99" s="673">
        <v>0</v>
      </c>
      <c r="E99" s="674">
        <v>0</v>
      </c>
      <c r="F99" s="675">
        <v>0</v>
      </c>
    </row>
    <row r="100" spans="1:6" x14ac:dyDescent="0.25">
      <c r="A100" s="787" t="s">
        <v>161</v>
      </c>
      <c r="B100" s="782" t="s">
        <v>162</v>
      </c>
      <c r="C100" s="773">
        <v>0</v>
      </c>
      <c r="D100" s="673">
        <v>0</v>
      </c>
      <c r="E100" s="674">
        <v>0</v>
      </c>
      <c r="F100" s="675">
        <v>0</v>
      </c>
    </row>
    <row r="101" spans="1:6" x14ac:dyDescent="0.25">
      <c r="A101" s="787" t="s">
        <v>163</v>
      </c>
      <c r="B101" s="782" t="s">
        <v>164</v>
      </c>
      <c r="C101" s="773">
        <v>0</v>
      </c>
      <c r="D101" s="673">
        <v>0</v>
      </c>
      <c r="E101" s="674">
        <v>0</v>
      </c>
      <c r="F101" s="675">
        <v>0</v>
      </c>
    </row>
    <row r="102" spans="1:6" x14ac:dyDescent="0.25">
      <c r="A102" s="819" t="s">
        <v>165</v>
      </c>
      <c r="B102" s="802" t="s">
        <v>166</v>
      </c>
      <c r="C102" s="774">
        <v>0</v>
      </c>
      <c r="D102" s="676">
        <v>0</v>
      </c>
      <c r="E102" s="677">
        <v>0</v>
      </c>
      <c r="F102" s="678">
        <v>0</v>
      </c>
    </row>
    <row r="103" spans="1:6" x14ac:dyDescent="0.25">
      <c r="A103" s="786" t="s">
        <v>167</v>
      </c>
      <c r="B103" s="781" t="s">
        <v>168</v>
      </c>
      <c r="C103" s="772">
        <v>0</v>
      </c>
      <c r="D103" s="670">
        <v>0</v>
      </c>
      <c r="E103" s="671">
        <v>0</v>
      </c>
      <c r="F103" s="672">
        <v>0</v>
      </c>
    </row>
    <row r="104" spans="1:6" x14ac:dyDescent="0.25">
      <c r="A104" s="787"/>
      <c r="B104" s="782" t="s">
        <v>169</v>
      </c>
      <c r="C104" s="773">
        <v>0</v>
      </c>
      <c r="D104" s="673">
        <v>0</v>
      </c>
      <c r="E104" s="674">
        <v>0</v>
      </c>
      <c r="F104" s="675">
        <v>0</v>
      </c>
    </row>
    <row r="105" spans="1:6" x14ac:dyDescent="0.25">
      <c r="A105" s="787"/>
      <c r="B105" s="782" t="s">
        <v>170</v>
      </c>
      <c r="C105" s="773">
        <v>0</v>
      </c>
      <c r="D105" s="673">
        <v>0</v>
      </c>
      <c r="E105" s="674">
        <v>0</v>
      </c>
      <c r="F105" s="675">
        <v>0</v>
      </c>
    </row>
    <row r="106" spans="1:6" x14ac:dyDescent="0.25">
      <c r="A106" s="788"/>
      <c r="B106" s="796" t="s">
        <v>171</v>
      </c>
      <c r="C106" s="775">
        <v>0</v>
      </c>
      <c r="D106" s="680">
        <v>0</v>
      </c>
      <c r="E106" s="681">
        <v>0</v>
      </c>
      <c r="F106" s="682">
        <v>0</v>
      </c>
    </row>
    <row r="107" spans="1:6" x14ac:dyDescent="0.25">
      <c r="A107" s="824" t="s">
        <v>172</v>
      </c>
      <c r="B107" s="823" t="s">
        <v>173</v>
      </c>
      <c r="C107" s="776">
        <v>0</v>
      </c>
      <c r="D107" s="683">
        <v>0</v>
      </c>
      <c r="E107" s="684">
        <v>0</v>
      </c>
      <c r="F107" s="685">
        <v>0</v>
      </c>
    </row>
    <row r="108" spans="1:6" x14ac:dyDescent="0.25">
      <c r="A108" s="820">
        <v>2106</v>
      </c>
      <c r="B108" s="796" t="s">
        <v>174</v>
      </c>
      <c r="C108" s="775">
        <v>0</v>
      </c>
      <c r="D108" s="680">
        <v>0</v>
      </c>
      <c r="E108" s="681">
        <v>0</v>
      </c>
      <c r="F108" s="682">
        <v>0</v>
      </c>
    </row>
    <row r="109" spans="1:6" x14ac:dyDescent="0.25">
      <c r="A109" s="794"/>
      <c r="B109" s="793" t="s">
        <v>175</v>
      </c>
      <c r="C109" s="777">
        <v>0</v>
      </c>
      <c r="D109" s="687">
        <v>0</v>
      </c>
      <c r="E109" s="688">
        <v>0</v>
      </c>
      <c r="F109" s="689">
        <v>0</v>
      </c>
    </row>
    <row r="110" spans="1:6" x14ac:dyDescent="0.25">
      <c r="A110" s="614"/>
      <c r="B110" s="614"/>
      <c r="C110" s="614"/>
      <c r="D110" s="614"/>
      <c r="E110" s="614"/>
      <c r="F110" s="611"/>
    </row>
    <row r="111" spans="1:6" x14ac:dyDescent="0.25">
      <c r="A111" s="614"/>
      <c r="B111" s="614"/>
      <c r="C111" s="614"/>
      <c r="D111" s="614"/>
      <c r="E111" s="614"/>
      <c r="F111" s="611"/>
    </row>
    <row r="112" spans="1:6" x14ac:dyDescent="0.25">
      <c r="A112" s="2481" t="s">
        <v>176</v>
      </c>
      <c r="B112" s="2482"/>
      <c r="C112" s="2482"/>
      <c r="D112" s="2482"/>
      <c r="E112" s="2483"/>
      <c r="F112" s="611"/>
    </row>
    <row r="113" spans="1:6" ht="76.5" x14ac:dyDescent="0.25">
      <c r="A113" s="616" t="s">
        <v>14</v>
      </c>
      <c r="B113" s="616" t="s">
        <v>15</v>
      </c>
      <c r="C113" s="617" t="s">
        <v>16</v>
      </c>
      <c r="D113" s="662" t="s">
        <v>17</v>
      </c>
      <c r="E113" s="618" t="s">
        <v>18</v>
      </c>
      <c r="F113" s="611"/>
    </row>
    <row r="114" spans="1:6" x14ac:dyDescent="0.25">
      <c r="A114" s="786" t="s">
        <v>177</v>
      </c>
      <c r="B114" s="781" t="s">
        <v>178</v>
      </c>
      <c r="C114" s="735">
        <v>0</v>
      </c>
      <c r="D114" s="690">
        <v>121650</v>
      </c>
      <c r="E114" s="691">
        <v>0</v>
      </c>
      <c r="F114" s="614"/>
    </row>
    <row r="115" spans="1:6" x14ac:dyDescent="0.25">
      <c r="A115" s="788" t="s">
        <v>179</v>
      </c>
      <c r="B115" s="817" t="s">
        <v>180</v>
      </c>
      <c r="C115" s="762">
        <v>0</v>
      </c>
      <c r="D115" s="692">
        <v>128010</v>
      </c>
      <c r="E115" s="667">
        <v>0</v>
      </c>
      <c r="F115" s="614"/>
    </row>
    <row r="116" spans="1:6" x14ac:dyDescent="0.25">
      <c r="A116" s="668"/>
      <c r="B116" s="745" t="s">
        <v>181</v>
      </c>
      <c r="C116" s="668">
        <v>0</v>
      </c>
      <c r="D116" s="640"/>
      <c r="E116" s="669">
        <v>0</v>
      </c>
      <c r="F116" s="614"/>
    </row>
    <row r="117" spans="1:6" x14ac:dyDescent="0.25">
      <c r="A117" s="614"/>
      <c r="B117" s="614"/>
      <c r="C117" s="614"/>
      <c r="D117" s="614"/>
      <c r="E117" s="614"/>
      <c r="F117" s="614"/>
    </row>
    <row r="118" spans="1:6" x14ac:dyDescent="0.25">
      <c r="A118" s="614"/>
      <c r="B118" s="614"/>
      <c r="C118" s="614"/>
      <c r="D118" s="614"/>
      <c r="E118" s="614"/>
      <c r="F118" s="611"/>
    </row>
    <row r="119" spans="1:6" x14ac:dyDescent="0.25">
      <c r="A119" s="2498" t="s">
        <v>182</v>
      </c>
      <c r="B119" s="2498"/>
      <c r="C119" s="2498"/>
      <c r="D119" s="614"/>
      <c r="E119" s="614"/>
      <c r="F119" s="611"/>
    </row>
    <row r="120" spans="1:6" ht="76.5" x14ac:dyDescent="0.25">
      <c r="A120" s="616" t="s">
        <v>14</v>
      </c>
      <c r="B120" s="616" t="s">
        <v>16</v>
      </c>
      <c r="C120" s="616" t="s">
        <v>18</v>
      </c>
      <c r="D120" s="614"/>
      <c r="E120" s="614"/>
      <c r="F120" s="614"/>
    </row>
    <row r="121" spans="1:6" x14ac:dyDescent="0.25">
      <c r="A121" s="693" t="s">
        <v>183</v>
      </c>
      <c r="B121" s="694" t="s">
        <v>184</v>
      </c>
      <c r="C121" s="695">
        <v>0</v>
      </c>
      <c r="D121" s="614"/>
      <c r="E121" s="614"/>
      <c r="F121" s="614"/>
    </row>
    <row r="122" spans="1:6" x14ac:dyDescent="0.25">
      <c r="A122" s="614"/>
      <c r="B122" s="614"/>
      <c r="C122" s="614"/>
      <c r="D122" s="614"/>
      <c r="E122" s="611"/>
      <c r="F122" s="614"/>
    </row>
    <row r="123" spans="1:6" x14ac:dyDescent="0.25">
      <c r="A123" s="614"/>
      <c r="B123" s="614"/>
      <c r="C123" s="614"/>
      <c r="D123" s="614"/>
      <c r="E123" s="611"/>
      <c r="F123" s="614"/>
    </row>
    <row r="124" spans="1:6" x14ac:dyDescent="0.25">
      <c r="A124" s="2481" t="s">
        <v>185</v>
      </c>
      <c r="B124" s="2482"/>
      <c r="C124" s="2482"/>
      <c r="D124" s="2482"/>
      <c r="E124" s="2483"/>
      <c r="F124" s="611"/>
    </row>
    <row r="125" spans="1:6" ht="76.5" x14ac:dyDescent="0.25">
      <c r="A125" s="616" t="s">
        <v>14</v>
      </c>
      <c r="B125" s="616" t="s">
        <v>15</v>
      </c>
      <c r="C125" s="617" t="s">
        <v>16</v>
      </c>
      <c r="D125" s="662" t="s">
        <v>17</v>
      </c>
      <c r="E125" s="618" t="s">
        <v>18</v>
      </c>
      <c r="F125" s="611"/>
    </row>
    <row r="126" spans="1:6" x14ac:dyDescent="0.25">
      <c r="A126" s="786" t="s">
        <v>186</v>
      </c>
      <c r="B126" s="803" t="s">
        <v>187</v>
      </c>
      <c r="C126" s="735">
        <v>0</v>
      </c>
      <c r="D126" s="627">
        <v>31160</v>
      </c>
      <c r="E126" s="696">
        <v>0</v>
      </c>
      <c r="F126" s="614"/>
    </row>
    <row r="127" spans="1:6" x14ac:dyDescent="0.25">
      <c r="A127" s="787" t="s">
        <v>188</v>
      </c>
      <c r="B127" s="783" t="s">
        <v>189</v>
      </c>
      <c r="C127" s="732">
        <v>0</v>
      </c>
      <c r="D127" s="622">
        <v>28680</v>
      </c>
      <c r="E127" s="697">
        <v>0</v>
      </c>
      <c r="F127" s="614"/>
    </row>
    <row r="128" spans="1:6" x14ac:dyDescent="0.25">
      <c r="A128" s="787" t="s">
        <v>190</v>
      </c>
      <c r="B128" s="783" t="s">
        <v>191</v>
      </c>
      <c r="C128" s="732">
        <v>0</v>
      </c>
      <c r="D128" s="622">
        <v>23910</v>
      </c>
      <c r="E128" s="697">
        <v>0</v>
      </c>
      <c r="F128" s="614"/>
    </row>
    <row r="129" spans="1:6" x14ac:dyDescent="0.25">
      <c r="A129" s="787" t="s">
        <v>192</v>
      </c>
      <c r="B129" s="783" t="s">
        <v>193</v>
      </c>
      <c r="C129" s="732">
        <v>0</v>
      </c>
      <c r="D129" s="622">
        <v>129530</v>
      </c>
      <c r="E129" s="697">
        <v>0</v>
      </c>
      <c r="F129" s="614"/>
    </row>
    <row r="130" spans="1:6" x14ac:dyDescent="0.25">
      <c r="A130" s="787" t="s">
        <v>194</v>
      </c>
      <c r="B130" s="783" t="s">
        <v>195</v>
      </c>
      <c r="C130" s="732">
        <v>0</v>
      </c>
      <c r="D130" s="622">
        <v>62560</v>
      </c>
      <c r="E130" s="697">
        <v>0</v>
      </c>
      <c r="F130" s="614"/>
    </row>
    <row r="131" spans="1:6" x14ac:dyDescent="0.25">
      <c r="A131" s="787" t="s">
        <v>196</v>
      </c>
      <c r="B131" s="783" t="s">
        <v>197</v>
      </c>
      <c r="C131" s="732">
        <v>0</v>
      </c>
      <c r="D131" s="622">
        <v>56130</v>
      </c>
      <c r="E131" s="697">
        <v>0</v>
      </c>
      <c r="F131" s="614"/>
    </row>
    <row r="132" spans="1:6" x14ac:dyDescent="0.25">
      <c r="A132" s="787" t="s">
        <v>198</v>
      </c>
      <c r="B132" s="783" t="s">
        <v>199</v>
      </c>
      <c r="C132" s="732">
        <v>0</v>
      </c>
      <c r="D132" s="622">
        <v>15930</v>
      </c>
      <c r="E132" s="697">
        <v>0</v>
      </c>
      <c r="F132" s="614"/>
    </row>
    <row r="133" spans="1:6" x14ac:dyDescent="0.25">
      <c r="A133" s="787" t="s">
        <v>200</v>
      </c>
      <c r="B133" s="783" t="s">
        <v>201</v>
      </c>
      <c r="C133" s="732">
        <v>0</v>
      </c>
      <c r="D133" s="622">
        <v>24960</v>
      </c>
      <c r="E133" s="697">
        <v>0</v>
      </c>
      <c r="F133" s="614"/>
    </row>
    <row r="134" spans="1:6" x14ac:dyDescent="0.25">
      <c r="A134" s="787" t="s">
        <v>202</v>
      </c>
      <c r="B134" s="783" t="s">
        <v>203</v>
      </c>
      <c r="C134" s="732">
        <v>0</v>
      </c>
      <c r="D134" s="622">
        <v>25160</v>
      </c>
      <c r="E134" s="697">
        <v>0</v>
      </c>
      <c r="F134" s="614"/>
    </row>
    <row r="135" spans="1:6" x14ac:dyDescent="0.25">
      <c r="A135" s="787" t="s">
        <v>204</v>
      </c>
      <c r="B135" s="783" t="s">
        <v>205</v>
      </c>
      <c r="C135" s="732">
        <v>0</v>
      </c>
      <c r="D135" s="622">
        <v>25980</v>
      </c>
      <c r="E135" s="697">
        <v>0</v>
      </c>
      <c r="F135" s="614"/>
    </row>
    <row r="136" spans="1:6" x14ac:dyDescent="0.25">
      <c r="A136" s="787" t="s">
        <v>206</v>
      </c>
      <c r="B136" s="783" t="s">
        <v>207</v>
      </c>
      <c r="C136" s="732">
        <v>0</v>
      </c>
      <c r="D136" s="622">
        <v>31160</v>
      </c>
      <c r="E136" s="697">
        <v>0</v>
      </c>
      <c r="F136" s="614"/>
    </row>
    <row r="137" spans="1:6" x14ac:dyDescent="0.25">
      <c r="A137" s="787" t="s">
        <v>208</v>
      </c>
      <c r="B137" s="782" t="s">
        <v>209</v>
      </c>
      <c r="C137" s="732">
        <v>0</v>
      </c>
      <c r="D137" s="622">
        <v>6040</v>
      </c>
      <c r="E137" s="697">
        <v>0</v>
      </c>
      <c r="F137" s="614"/>
    </row>
    <row r="138" spans="1:6" x14ac:dyDescent="0.25">
      <c r="A138" s="787" t="s">
        <v>210</v>
      </c>
      <c r="B138" s="782" t="s">
        <v>211</v>
      </c>
      <c r="C138" s="732">
        <v>0</v>
      </c>
      <c r="D138" s="622">
        <v>43660</v>
      </c>
      <c r="E138" s="697">
        <v>0</v>
      </c>
      <c r="F138" s="614"/>
    </row>
    <row r="139" spans="1:6" x14ac:dyDescent="0.25">
      <c r="A139" s="788"/>
      <c r="B139" s="821" t="s">
        <v>212</v>
      </c>
      <c r="C139" s="771">
        <v>0</v>
      </c>
      <c r="D139" s="698"/>
      <c r="E139" s="699">
        <v>0</v>
      </c>
      <c r="F139" s="614"/>
    </row>
    <row r="140" spans="1:6" x14ac:dyDescent="0.25">
      <c r="A140" s="786"/>
      <c r="B140" s="822" t="s">
        <v>213</v>
      </c>
      <c r="C140" s="735"/>
      <c r="D140" s="627"/>
      <c r="E140" s="696"/>
      <c r="F140" s="614"/>
    </row>
    <row r="141" spans="1:6" x14ac:dyDescent="0.25">
      <c r="A141" s="787" t="s">
        <v>214</v>
      </c>
      <c r="B141" s="783" t="s">
        <v>215</v>
      </c>
      <c r="C141" s="732">
        <v>0</v>
      </c>
      <c r="D141" s="622">
        <v>10480</v>
      </c>
      <c r="E141" s="697">
        <v>0</v>
      </c>
      <c r="F141" s="614"/>
    </row>
    <row r="142" spans="1:6" x14ac:dyDescent="0.25">
      <c r="A142" s="787" t="s">
        <v>216</v>
      </c>
      <c r="B142" s="783" t="s">
        <v>217</v>
      </c>
      <c r="C142" s="732">
        <v>0</v>
      </c>
      <c r="D142" s="622">
        <v>10480</v>
      </c>
      <c r="E142" s="697">
        <v>0</v>
      </c>
      <c r="F142" s="614"/>
    </row>
    <row r="143" spans="1:6" x14ac:dyDescent="0.25">
      <c r="A143" s="787" t="s">
        <v>218</v>
      </c>
      <c r="B143" s="783" t="s">
        <v>219</v>
      </c>
      <c r="C143" s="732">
        <v>0</v>
      </c>
      <c r="D143" s="622">
        <v>4620</v>
      </c>
      <c r="E143" s="697">
        <v>0</v>
      </c>
      <c r="F143" s="614"/>
    </row>
    <row r="144" spans="1:6" x14ac:dyDescent="0.25">
      <c r="A144" s="787" t="s">
        <v>220</v>
      </c>
      <c r="B144" s="783" t="s">
        <v>221</v>
      </c>
      <c r="C144" s="732">
        <v>0</v>
      </c>
      <c r="D144" s="622">
        <v>84230</v>
      </c>
      <c r="E144" s="697">
        <v>0</v>
      </c>
      <c r="F144" s="614"/>
    </row>
    <row r="145" spans="1:6" x14ac:dyDescent="0.25">
      <c r="A145" s="787" t="s">
        <v>222</v>
      </c>
      <c r="B145" s="783" t="s">
        <v>223</v>
      </c>
      <c r="C145" s="732">
        <v>0</v>
      </c>
      <c r="D145" s="622">
        <v>9940</v>
      </c>
      <c r="E145" s="697">
        <v>0</v>
      </c>
      <c r="F145" s="614"/>
    </row>
    <row r="146" spans="1:6" x14ac:dyDescent="0.25">
      <c r="A146" s="787" t="s">
        <v>224</v>
      </c>
      <c r="B146" s="783" t="s">
        <v>225</v>
      </c>
      <c r="C146" s="732">
        <v>0</v>
      </c>
      <c r="D146" s="622">
        <v>7660</v>
      </c>
      <c r="E146" s="697">
        <v>0</v>
      </c>
      <c r="F146" s="614"/>
    </row>
    <row r="147" spans="1:6" x14ac:dyDescent="0.25">
      <c r="A147" s="788"/>
      <c r="B147" s="821" t="s">
        <v>226</v>
      </c>
      <c r="C147" s="771">
        <v>0</v>
      </c>
      <c r="D147" s="698"/>
      <c r="E147" s="699">
        <v>0</v>
      </c>
      <c r="F147" s="614"/>
    </row>
    <row r="148" spans="1:6" x14ac:dyDescent="0.25">
      <c r="A148" s="794"/>
      <c r="B148" s="793" t="s">
        <v>227</v>
      </c>
      <c r="C148" s="631">
        <v>0</v>
      </c>
      <c r="D148" s="700"/>
      <c r="E148" s="701">
        <v>0</v>
      </c>
      <c r="F148" s="614"/>
    </row>
    <row r="149" spans="1:6" x14ac:dyDescent="0.25">
      <c r="A149" s="614"/>
      <c r="B149" s="614"/>
      <c r="C149" s="614"/>
      <c r="D149" s="614"/>
      <c r="E149" s="614"/>
      <c r="F149" s="614"/>
    </row>
    <row r="150" spans="1:6" x14ac:dyDescent="0.25">
      <c r="A150" s="614"/>
      <c r="B150" s="614"/>
      <c r="C150" s="614"/>
      <c r="D150" s="614"/>
      <c r="E150" s="614"/>
      <c r="F150" s="611"/>
    </row>
    <row r="151" spans="1:6" x14ac:dyDescent="0.25">
      <c r="A151" s="2499" t="s">
        <v>228</v>
      </c>
      <c r="B151" s="2500"/>
      <c r="C151" s="2500"/>
      <c r="D151" s="2500"/>
      <c r="E151" s="2501"/>
      <c r="F151" s="611"/>
    </row>
    <row r="152" spans="1:6" ht="76.5" x14ac:dyDescent="0.25">
      <c r="A152" s="616" t="s">
        <v>14</v>
      </c>
      <c r="B152" s="616" t="s">
        <v>15</v>
      </c>
      <c r="C152" s="617" t="s">
        <v>16</v>
      </c>
      <c r="D152" s="662" t="s">
        <v>17</v>
      </c>
      <c r="E152" s="618" t="s">
        <v>18</v>
      </c>
      <c r="F152" s="614"/>
    </row>
    <row r="153" spans="1:6" x14ac:dyDescent="0.25">
      <c r="A153" s="786" t="s">
        <v>229</v>
      </c>
      <c r="B153" s="803" t="s">
        <v>230</v>
      </c>
      <c r="C153" s="735">
        <v>0</v>
      </c>
      <c r="D153" s="627">
        <v>720</v>
      </c>
      <c r="E153" s="696">
        <v>0</v>
      </c>
      <c r="F153" s="614"/>
    </row>
    <row r="154" spans="1:6" x14ac:dyDescent="0.25">
      <c r="A154" s="788" t="s">
        <v>231</v>
      </c>
      <c r="B154" s="784" t="s">
        <v>232</v>
      </c>
      <c r="C154" s="747">
        <v>0</v>
      </c>
      <c r="D154" s="629">
        <v>100</v>
      </c>
      <c r="E154" s="702">
        <v>0</v>
      </c>
      <c r="F154" s="614"/>
    </row>
    <row r="155" spans="1:6" x14ac:dyDescent="0.25">
      <c r="A155" s="794"/>
      <c r="B155" s="793" t="s">
        <v>233</v>
      </c>
      <c r="C155" s="631">
        <v>0</v>
      </c>
      <c r="D155" s="700"/>
      <c r="E155" s="701">
        <v>0</v>
      </c>
      <c r="F155" s="614"/>
    </row>
    <row r="156" spans="1:6" x14ac:dyDescent="0.25">
      <c r="A156" s="614"/>
      <c r="B156" s="614"/>
      <c r="C156" s="614"/>
      <c r="D156" s="614"/>
      <c r="E156" s="614"/>
      <c r="F156" s="614"/>
    </row>
    <row r="157" spans="1:6" x14ac:dyDescent="0.25">
      <c r="A157" s="614"/>
      <c r="B157" s="614"/>
      <c r="C157" s="614"/>
      <c r="D157" s="614"/>
      <c r="E157" s="614"/>
      <c r="F157" s="614"/>
    </row>
    <row r="158" spans="1:6" x14ac:dyDescent="0.25">
      <c r="A158" s="2499" t="s">
        <v>234</v>
      </c>
      <c r="B158" s="2500"/>
      <c r="C158" s="2500"/>
      <c r="D158" s="2500"/>
      <c r="E158" s="2501"/>
      <c r="F158" s="611"/>
    </row>
    <row r="159" spans="1:6" ht="76.5" x14ac:dyDescent="0.25">
      <c r="A159" s="616" t="s">
        <v>14</v>
      </c>
      <c r="B159" s="616" t="s">
        <v>15</v>
      </c>
      <c r="C159" s="617" t="s">
        <v>16</v>
      </c>
      <c r="D159" s="662" t="s">
        <v>17</v>
      </c>
      <c r="E159" s="618" t="s">
        <v>18</v>
      </c>
      <c r="F159" s="614"/>
    </row>
    <row r="160" spans="1:6" x14ac:dyDescent="0.25">
      <c r="A160" s="786" t="s">
        <v>235</v>
      </c>
      <c r="B160" s="781" t="s">
        <v>236</v>
      </c>
      <c r="C160" s="766">
        <v>0</v>
      </c>
      <c r="D160" s="627">
        <v>39230</v>
      </c>
      <c r="E160" s="696">
        <v>0</v>
      </c>
      <c r="F160" s="614"/>
    </row>
    <row r="161" spans="1:6" x14ac:dyDescent="0.25">
      <c r="A161" s="787" t="s">
        <v>237</v>
      </c>
      <c r="B161" s="783" t="s">
        <v>238</v>
      </c>
      <c r="C161" s="770">
        <v>0</v>
      </c>
      <c r="D161" s="622">
        <v>24670</v>
      </c>
      <c r="E161" s="697">
        <v>0</v>
      </c>
      <c r="F161" s="614"/>
    </row>
    <row r="162" spans="1:6" x14ac:dyDescent="0.25">
      <c r="A162" s="787" t="s">
        <v>239</v>
      </c>
      <c r="B162" s="782" t="s">
        <v>240</v>
      </c>
      <c r="C162" s="770">
        <v>0</v>
      </c>
      <c r="D162" s="622">
        <v>24670</v>
      </c>
      <c r="E162" s="697">
        <v>0</v>
      </c>
      <c r="F162" s="614"/>
    </row>
    <row r="163" spans="1:6" x14ac:dyDescent="0.25">
      <c r="A163" s="787" t="s">
        <v>241</v>
      </c>
      <c r="B163" s="783" t="s">
        <v>242</v>
      </c>
      <c r="C163" s="770">
        <v>0</v>
      </c>
      <c r="D163" s="622">
        <v>740040</v>
      </c>
      <c r="E163" s="697">
        <v>0</v>
      </c>
      <c r="F163" s="614"/>
    </row>
    <row r="164" spans="1:6" x14ac:dyDescent="0.25">
      <c r="A164" s="787" t="s">
        <v>243</v>
      </c>
      <c r="B164" s="783" t="s">
        <v>244</v>
      </c>
      <c r="C164" s="770">
        <v>0</v>
      </c>
      <c r="D164" s="622">
        <v>346290</v>
      </c>
      <c r="E164" s="697">
        <v>0</v>
      </c>
      <c r="F164" s="614"/>
    </row>
    <row r="165" spans="1:6" x14ac:dyDescent="0.25">
      <c r="A165" s="787" t="s">
        <v>245</v>
      </c>
      <c r="B165" s="783" t="s">
        <v>246</v>
      </c>
      <c r="C165" s="770">
        <v>0</v>
      </c>
      <c r="D165" s="622">
        <v>529500</v>
      </c>
      <c r="E165" s="697">
        <v>0</v>
      </c>
      <c r="F165" s="614"/>
    </row>
    <row r="166" spans="1:6" x14ac:dyDescent="0.25">
      <c r="A166" s="819" t="s">
        <v>247</v>
      </c>
      <c r="B166" s="817" t="s">
        <v>248</v>
      </c>
      <c r="C166" s="770">
        <v>0</v>
      </c>
      <c r="D166" s="622">
        <v>45080</v>
      </c>
      <c r="E166" s="697">
        <v>0</v>
      </c>
      <c r="F166" s="614"/>
    </row>
    <row r="167" spans="1:6" x14ac:dyDescent="0.25">
      <c r="A167" s="820">
        <v>1901029</v>
      </c>
      <c r="B167" s="818" t="s">
        <v>249</v>
      </c>
      <c r="C167" s="767">
        <v>0</v>
      </c>
      <c r="D167" s="629">
        <v>608500</v>
      </c>
      <c r="E167" s="702">
        <v>0</v>
      </c>
      <c r="F167" s="614"/>
    </row>
    <row r="168" spans="1:6" x14ac:dyDescent="0.25">
      <c r="A168" s="686"/>
      <c r="B168" s="703" t="s">
        <v>250</v>
      </c>
      <c r="C168" s="704">
        <v>0</v>
      </c>
      <c r="D168" s="705"/>
      <c r="E168" s="706">
        <v>0</v>
      </c>
      <c r="F168" s="614"/>
    </row>
    <row r="169" spans="1:6" x14ac:dyDescent="0.25">
      <c r="A169" s="614"/>
      <c r="B169" s="614"/>
      <c r="C169" s="614"/>
      <c r="D169" s="614"/>
      <c r="E169" s="614"/>
      <c r="F169" s="614"/>
    </row>
    <row r="170" spans="1:6" x14ac:dyDescent="0.25">
      <c r="A170" s="614"/>
      <c r="B170" s="614"/>
      <c r="C170" s="614"/>
      <c r="D170" s="614"/>
      <c r="E170" s="614"/>
      <c r="F170" s="614"/>
    </row>
    <row r="171" spans="1:6" x14ac:dyDescent="0.25">
      <c r="A171" s="2481" t="s">
        <v>251</v>
      </c>
      <c r="B171" s="2482"/>
      <c r="C171" s="2482"/>
      <c r="D171" s="2482"/>
      <c r="E171" s="2483"/>
      <c r="F171" s="611"/>
    </row>
    <row r="172" spans="1:6" ht="76.5" x14ac:dyDescent="0.25">
      <c r="A172" s="616" t="s">
        <v>14</v>
      </c>
      <c r="B172" s="616" t="s">
        <v>15</v>
      </c>
      <c r="C172" s="617" t="s">
        <v>16</v>
      </c>
      <c r="D172" s="662" t="s">
        <v>17</v>
      </c>
      <c r="E172" s="618" t="s">
        <v>18</v>
      </c>
      <c r="F172" s="614"/>
    </row>
    <row r="173" spans="1:6" ht="77.25" x14ac:dyDescent="0.25">
      <c r="A173" s="815">
        <v>1101004</v>
      </c>
      <c r="B173" s="810" t="s">
        <v>252</v>
      </c>
      <c r="C173" s="735">
        <v>0</v>
      </c>
      <c r="D173" s="627">
        <v>13450</v>
      </c>
      <c r="E173" s="696">
        <v>0</v>
      </c>
      <c r="F173" s="614"/>
    </row>
    <row r="174" spans="1:6" ht="102.75" x14ac:dyDescent="0.25">
      <c r="A174" s="809">
        <v>1101006</v>
      </c>
      <c r="B174" s="811" t="s">
        <v>253</v>
      </c>
      <c r="C174" s="732">
        <v>0</v>
      </c>
      <c r="D174" s="622">
        <v>10760</v>
      </c>
      <c r="E174" s="697">
        <v>0</v>
      </c>
      <c r="F174" s="614"/>
    </row>
    <row r="175" spans="1:6" ht="115.5" x14ac:dyDescent="0.25">
      <c r="A175" s="809" t="s">
        <v>254</v>
      </c>
      <c r="B175" s="812" t="s">
        <v>255</v>
      </c>
      <c r="C175" s="732">
        <v>0</v>
      </c>
      <c r="D175" s="622">
        <v>4610</v>
      </c>
      <c r="E175" s="697">
        <v>0</v>
      </c>
      <c r="F175" s="614"/>
    </row>
    <row r="176" spans="1:6" ht="204.75" x14ac:dyDescent="0.25">
      <c r="A176" s="809" t="s">
        <v>256</v>
      </c>
      <c r="B176" s="812" t="s">
        <v>257</v>
      </c>
      <c r="C176" s="732">
        <v>0</v>
      </c>
      <c r="D176" s="622">
        <v>12990</v>
      </c>
      <c r="E176" s="697">
        <v>0</v>
      </c>
      <c r="F176" s="614"/>
    </row>
    <row r="177" spans="1:6" ht="230.25" x14ac:dyDescent="0.25">
      <c r="A177" s="809" t="s">
        <v>258</v>
      </c>
      <c r="B177" s="812" t="s">
        <v>259</v>
      </c>
      <c r="C177" s="732">
        <v>0</v>
      </c>
      <c r="D177" s="622">
        <v>22030</v>
      </c>
      <c r="E177" s="697">
        <v>0</v>
      </c>
      <c r="F177" s="614"/>
    </row>
    <row r="178" spans="1:6" ht="102.75" x14ac:dyDescent="0.25">
      <c r="A178" s="809" t="s">
        <v>260</v>
      </c>
      <c r="B178" s="812" t="s">
        <v>261</v>
      </c>
      <c r="C178" s="732">
        <v>0</v>
      </c>
      <c r="D178" s="622">
        <v>42060</v>
      </c>
      <c r="E178" s="697">
        <v>0</v>
      </c>
      <c r="F178" s="614"/>
    </row>
    <row r="179" spans="1:6" ht="51.75" x14ac:dyDescent="0.25">
      <c r="A179" s="809" t="s">
        <v>262</v>
      </c>
      <c r="B179" s="812" t="s">
        <v>263</v>
      </c>
      <c r="C179" s="732">
        <v>0</v>
      </c>
      <c r="D179" s="622">
        <v>46880</v>
      </c>
      <c r="E179" s="697">
        <v>0</v>
      </c>
      <c r="F179" s="614"/>
    </row>
    <row r="180" spans="1:6" ht="204.75" x14ac:dyDescent="0.25">
      <c r="A180" s="809" t="s">
        <v>264</v>
      </c>
      <c r="B180" s="812" t="s">
        <v>265</v>
      </c>
      <c r="C180" s="732">
        <v>0</v>
      </c>
      <c r="D180" s="622">
        <v>26300</v>
      </c>
      <c r="E180" s="697">
        <v>0</v>
      </c>
      <c r="F180" s="614"/>
    </row>
    <row r="181" spans="1:6" ht="102.75" x14ac:dyDescent="0.25">
      <c r="A181" s="809" t="s">
        <v>266</v>
      </c>
      <c r="B181" s="813" t="s">
        <v>267</v>
      </c>
      <c r="C181" s="732">
        <v>0</v>
      </c>
      <c r="D181" s="622">
        <v>203450</v>
      </c>
      <c r="E181" s="697">
        <v>0</v>
      </c>
      <c r="F181" s="614"/>
    </row>
    <row r="182" spans="1:6" ht="77.25" x14ac:dyDescent="0.25">
      <c r="A182" s="809" t="s">
        <v>268</v>
      </c>
      <c r="B182" s="812" t="s">
        <v>269</v>
      </c>
      <c r="C182" s="732">
        <v>0</v>
      </c>
      <c r="D182" s="622">
        <v>231290</v>
      </c>
      <c r="E182" s="697">
        <v>0</v>
      </c>
      <c r="F182" s="614"/>
    </row>
    <row r="183" spans="1:6" ht="64.5" x14ac:dyDescent="0.25">
      <c r="A183" s="809" t="s">
        <v>270</v>
      </c>
      <c r="B183" s="812" t="s">
        <v>271</v>
      </c>
      <c r="C183" s="732">
        <v>0</v>
      </c>
      <c r="D183" s="622">
        <v>188610</v>
      </c>
      <c r="E183" s="697">
        <v>0</v>
      </c>
      <c r="F183" s="614"/>
    </row>
    <row r="184" spans="1:6" ht="141" x14ac:dyDescent="0.25">
      <c r="A184" s="809" t="s">
        <v>272</v>
      </c>
      <c r="B184" s="813" t="s">
        <v>273</v>
      </c>
      <c r="C184" s="732">
        <v>0</v>
      </c>
      <c r="D184" s="622">
        <v>242260</v>
      </c>
      <c r="E184" s="697">
        <v>0</v>
      </c>
      <c r="F184" s="614"/>
    </row>
    <row r="185" spans="1:6" ht="128.25" x14ac:dyDescent="0.25">
      <c r="A185" s="809" t="s">
        <v>274</v>
      </c>
      <c r="B185" s="813" t="s">
        <v>275</v>
      </c>
      <c r="C185" s="732">
        <v>0</v>
      </c>
      <c r="D185" s="622">
        <v>247890</v>
      </c>
      <c r="E185" s="697">
        <v>0</v>
      </c>
      <c r="F185" s="614"/>
    </row>
    <row r="186" spans="1:6" ht="128.25" x14ac:dyDescent="0.25">
      <c r="A186" s="809" t="s">
        <v>276</v>
      </c>
      <c r="B186" s="813" t="s">
        <v>277</v>
      </c>
      <c r="C186" s="732">
        <v>0</v>
      </c>
      <c r="D186" s="622">
        <v>209630</v>
      </c>
      <c r="E186" s="697">
        <v>0</v>
      </c>
      <c r="F186" s="614"/>
    </row>
    <row r="187" spans="1:6" ht="77.25" x14ac:dyDescent="0.25">
      <c r="A187" s="809" t="s">
        <v>278</v>
      </c>
      <c r="B187" s="813" t="s">
        <v>279</v>
      </c>
      <c r="C187" s="732">
        <v>0</v>
      </c>
      <c r="D187" s="622">
        <v>223760</v>
      </c>
      <c r="E187" s="697">
        <v>0</v>
      </c>
      <c r="F187" s="614"/>
    </row>
    <row r="188" spans="1:6" ht="102.75" x14ac:dyDescent="0.25">
      <c r="A188" s="809" t="s">
        <v>280</v>
      </c>
      <c r="B188" s="813" t="s">
        <v>281</v>
      </c>
      <c r="C188" s="732">
        <v>0</v>
      </c>
      <c r="D188" s="622">
        <v>267560</v>
      </c>
      <c r="E188" s="697">
        <v>0</v>
      </c>
      <c r="F188" s="614"/>
    </row>
    <row r="189" spans="1:6" ht="166.5" x14ac:dyDescent="0.25">
      <c r="A189" s="809" t="s">
        <v>282</v>
      </c>
      <c r="B189" s="812" t="s">
        <v>283</v>
      </c>
      <c r="C189" s="732">
        <v>0</v>
      </c>
      <c r="D189" s="622">
        <v>237270</v>
      </c>
      <c r="E189" s="697">
        <v>0</v>
      </c>
      <c r="F189" s="614"/>
    </row>
    <row r="190" spans="1:6" ht="153.75" x14ac:dyDescent="0.25">
      <c r="A190" s="809" t="s">
        <v>284</v>
      </c>
      <c r="B190" s="813" t="s">
        <v>285</v>
      </c>
      <c r="C190" s="732">
        <v>0</v>
      </c>
      <c r="D190" s="622">
        <v>1736360</v>
      </c>
      <c r="E190" s="697">
        <v>0</v>
      </c>
      <c r="F190" s="614"/>
    </row>
    <row r="191" spans="1:6" ht="115.5" x14ac:dyDescent="0.25">
      <c r="A191" s="809" t="s">
        <v>286</v>
      </c>
      <c r="B191" s="813" t="s">
        <v>287</v>
      </c>
      <c r="C191" s="732">
        <v>0</v>
      </c>
      <c r="D191" s="622">
        <v>1084530</v>
      </c>
      <c r="E191" s="697">
        <v>0</v>
      </c>
      <c r="F191" s="614"/>
    </row>
    <row r="192" spans="1:6" ht="102.75" x14ac:dyDescent="0.25">
      <c r="A192" s="787" t="s">
        <v>288</v>
      </c>
      <c r="B192" s="813" t="s">
        <v>289</v>
      </c>
      <c r="C192" s="732">
        <v>0</v>
      </c>
      <c r="D192" s="622">
        <v>1049700</v>
      </c>
      <c r="E192" s="697">
        <v>0</v>
      </c>
      <c r="F192" s="614"/>
    </row>
    <row r="193" spans="1:6" ht="141" x14ac:dyDescent="0.25">
      <c r="A193" s="809" t="s">
        <v>290</v>
      </c>
      <c r="B193" s="813" t="s">
        <v>291</v>
      </c>
      <c r="C193" s="732">
        <v>0</v>
      </c>
      <c r="D193" s="622">
        <v>1099690</v>
      </c>
      <c r="E193" s="697">
        <v>0</v>
      </c>
      <c r="F193" s="614"/>
    </row>
    <row r="194" spans="1:6" ht="64.5" x14ac:dyDescent="0.25">
      <c r="A194" s="787" t="s">
        <v>292</v>
      </c>
      <c r="B194" s="813" t="s">
        <v>293</v>
      </c>
      <c r="C194" s="732">
        <v>0</v>
      </c>
      <c r="D194" s="622">
        <v>155620</v>
      </c>
      <c r="E194" s="697">
        <v>0</v>
      </c>
      <c r="F194" s="614"/>
    </row>
    <row r="195" spans="1:6" ht="39" x14ac:dyDescent="0.25">
      <c r="A195" s="787" t="s">
        <v>294</v>
      </c>
      <c r="B195" s="813" t="s">
        <v>295</v>
      </c>
      <c r="C195" s="732">
        <v>0</v>
      </c>
      <c r="D195" s="622">
        <v>355110</v>
      </c>
      <c r="E195" s="697">
        <v>0</v>
      </c>
      <c r="F195" s="614"/>
    </row>
    <row r="196" spans="1:6" ht="77.25" x14ac:dyDescent="0.25">
      <c r="A196" s="809" t="s">
        <v>296</v>
      </c>
      <c r="B196" s="813" t="s">
        <v>297</v>
      </c>
      <c r="C196" s="732">
        <v>0</v>
      </c>
      <c r="D196" s="622">
        <v>131650</v>
      </c>
      <c r="E196" s="697">
        <v>0</v>
      </c>
      <c r="F196" s="614"/>
    </row>
    <row r="197" spans="1:6" ht="90" x14ac:dyDescent="0.25">
      <c r="A197" s="809" t="s">
        <v>298</v>
      </c>
      <c r="B197" s="813" t="s">
        <v>299</v>
      </c>
      <c r="C197" s="732">
        <v>0</v>
      </c>
      <c r="D197" s="622">
        <v>1066660</v>
      </c>
      <c r="E197" s="697">
        <v>0</v>
      </c>
      <c r="F197" s="614"/>
    </row>
    <row r="198" spans="1:6" ht="90" x14ac:dyDescent="0.25">
      <c r="A198" s="809" t="s">
        <v>300</v>
      </c>
      <c r="B198" s="813" t="s">
        <v>301</v>
      </c>
      <c r="C198" s="732">
        <v>0</v>
      </c>
      <c r="D198" s="622">
        <v>1066660</v>
      </c>
      <c r="E198" s="697">
        <v>0</v>
      </c>
      <c r="F198" s="614"/>
    </row>
    <row r="199" spans="1:6" ht="64.5" x14ac:dyDescent="0.25">
      <c r="A199" s="809">
        <v>1801001</v>
      </c>
      <c r="B199" s="811" t="s">
        <v>302</v>
      </c>
      <c r="C199" s="732">
        <v>0</v>
      </c>
      <c r="D199" s="622">
        <v>31820</v>
      </c>
      <c r="E199" s="697">
        <v>0</v>
      </c>
      <c r="F199" s="614"/>
    </row>
    <row r="200" spans="1:6" ht="90" x14ac:dyDescent="0.25">
      <c r="A200" s="809">
        <v>1801003</v>
      </c>
      <c r="B200" s="813" t="s">
        <v>303</v>
      </c>
      <c r="C200" s="732">
        <v>0</v>
      </c>
      <c r="D200" s="622">
        <v>38380</v>
      </c>
      <c r="E200" s="697">
        <v>0</v>
      </c>
      <c r="F200" s="614"/>
    </row>
    <row r="201" spans="1:6" ht="64.5" x14ac:dyDescent="0.25">
      <c r="A201" s="809">
        <v>1801006</v>
      </c>
      <c r="B201" s="811" t="s">
        <v>304</v>
      </c>
      <c r="C201" s="732">
        <v>0</v>
      </c>
      <c r="D201" s="622">
        <v>40870</v>
      </c>
      <c r="E201" s="697">
        <v>0</v>
      </c>
      <c r="F201" s="614"/>
    </row>
    <row r="202" spans="1:6" ht="166.5" x14ac:dyDescent="0.25">
      <c r="A202" s="809" t="s">
        <v>305</v>
      </c>
      <c r="B202" s="811" t="s">
        <v>306</v>
      </c>
      <c r="C202" s="732">
        <v>0</v>
      </c>
      <c r="D202" s="622">
        <v>8600</v>
      </c>
      <c r="E202" s="697">
        <v>0</v>
      </c>
      <c r="F202" s="614"/>
    </row>
    <row r="203" spans="1:6" ht="153.75" x14ac:dyDescent="0.25">
      <c r="A203" s="816" t="s">
        <v>307</v>
      </c>
      <c r="B203" s="814" t="s">
        <v>308</v>
      </c>
      <c r="C203" s="769">
        <v>0</v>
      </c>
      <c r="D203" s="707">
        <v>365090</v>
      </c>
      <c r="E203" s="708">
        <v>0</v>
      </c>
      <c r="F203" s="614"/>
    </row>
    <row r="204" spans="1:6" x14ac:dyDescent="0.25">
      <c r="A204" s="794"/>
      <c r="B204" s="793" t="s">
        <v>309</v>
      </c>
      <c r="C204" s="631">
        <v>0</v>
      </c>
      <c r="D204" s="700"/>
      <c r="E204" s="701">
        <v>0</v>
      </c>
      <c r="F204" s="614"/>
    </row>
    <row r="205" spans="1:6" x14ac:dyDescent="0.25">
      <c r="A205" s="614"/>
      <c r="B205" s="614"/>
      <c r="C205" s="614"/>
      <c r="D205" s="614"/>
      <c r="E205" s="614"/>
      <c r="F205" s="614"/>
    </row>
    <row r="206" spans="1:6" x14ac:dyDescent="0.25">
      <c r="A206" s="614"/>
      <c r="B206" s="614"/>
      <c r="C206" s="614"/>
      <c r="D206" s="614"/>
      <c r="E206" s="614"/>
      <c r="F206" s="614"/>
    </row>
    <row r="207" spans="1:6" x14ac:dyDescent="0.25">
      <c r="A207" s="2481" t="s">
        <v>310</v>
      </c>
      <c r="B207" s="2482"/>
      <c r="C207" s="2482"/>
      <c r="D207" s="2482"/>
      <c r="E207" s="2483"/>
      <c r="F207" s="611"/>
    </row>
    <row r="208" spans="1:6" ht="76.5" x14ac:dyDescent="0.25">
      <c r="A208" s="616" t="s">
        <v>14</v>
      </c>
      <c r="B208" s="616" t="s">
        <v>15</v>
      </c>
      <c r="C208" s="617" t="s">
        <v>16</v>
      </c>
      <c r="D208" s="662" t="s">
        <v>17</v>
      </c>
      <c r="E208" s="618" t="s">
        <v>18</v>
      </c>
      <c r="F208" s="611"/>
    </row>
    <row r="209" spans="1:6" x14ac:dyDescent="0.25">
      <c r="A209" s="786" t="s">
        <v>311</v>
      </c>
      <c r="B209" s="803" t="s">
        <v>312</v>
      </c>
      <c r="C209" s="735">
        <v>0</v>
      </c>
      <c r="D209" s="627">
        <v>13310</v>
      </c>
      <c r="E209" s="696">
        <v>0</v>
      </c>
      <c r="F209" s="614"/>
    </row>
    <row r="210" spans="1:6" x14ac:dyDescent="0.25">
      <c r="A210" s="787" t="s">
        <v>313</v>
      </c>
      <c r="B210" s="783" t="s">
        <v>314</v>
      </c>
      <c r="C210" s="732">
        <v>0</v>
      </c>
      <c r="D210" s="622">
        <v>13310</v>
      </c>
      <c r="E210" s="697">
        <v>0</v>
      </c>
      <c r="F210" s="614"/>
    </row>
    <row r="211" spans="1:6" x14ac:dyDescent="0.25">
      <c r="A211" s="787" t="s">
        <v>315</v>
      </c>
      <c r="B211" s="782" t="s">
        <v>316</v>
      </c>
      <c r="C211" s="732">
        <v>0</v>
      </c>
      <c r="D211" s="622">
        <v>1270</v>
      </c>
      <c r="E211" s="697">
        <v>0</v>
      </c>
      <c r="F211" s="614"/>
    </row>
    <row r="212" spans="1:6" x14ac:dyDescent="0.25">
      <c r="A212" s="787" t="s">
        <v>317</v>
      </c>
      <c r="B212" s="782" t="s">
        <v>318</v>
      </c>
      <c r="C212" s="732">
        <v>0</v>
      </c>
      <c r="D212" s="622">
        <v>620</v>
      </c>
      <c r="E212" s="697">
        <v>0</v>
      </c>
      <c r="F212" s="614"/>
    </row>
    <row r="213" spans="1:6" x14ac:dyDescent="0.25">
      <c r="A213" s="787" t="s">
        <v>319</v>
      </c>
      <c r="B213" s="783" t="s">
        <v>320</v>
      </c>
      <c r="C213" s="732">
        <v>0</v>
      </c>
      <c r="D213" s="622">
        <v>1890</v>
      </c>
      <c r="E213" s="697">
        <v>0</v>
      </c>
      <c r="F213" s="614"/>
    </row>
    <row r="214" spans="1:6" x14ac:dyDescent="0.25">
      <c r="A214" s="787" t="s">
        <v>321</v>
      </c>
      <c r="B214" s="783" t="s">
        <v>322</v>
      </c>
      <c r="C214" s="732">
        <v>0</v>
      </c>
      <c r="D214" s="622">
        <v>14180</v>
      </c>
      <c r="E214" s="697">
        <v>0</v>
      </c>
      <c r="F214" s="614"/>
    </row>
    <row r="215" spans="1:6" x14ac:dyDescent="0.25">
      <c r="A215" s="787" t="s">
        <v>323</v>
      </c>
      <c r="B215" s="782" t="s">
        <v>324</v>
      </c>
      <c r="C215" s="732">
        <v>0</v>
      </c>
      <c r="D215" s="622">
        <v>32560</v>
      </c>
      <c r="E215" s="697">
        <v>0</v>
      </c>
      <c r="F215" s="614"/>
    </row>
    <row r="216" spans="1:6" x14ac:dyDescent="0.25">
      <c r="A216" s="809" t="s">
        <v>325</v>
      </c>
      <c r="B216" s="782" t="s">
        <v>326</v>
      </c>
      <c r="C216" s="732">
        <v>0</v>
      </c>
      <c r="D216" s="709"/>
      <c r="E216" s="697">
        <v>0</v>
      </c>
      <c r="F216" s="614"/>
    </row>
    <row r="217" spans="1:6" x14ac:dyDescent="0.25">
      <c r="A217" s="788" t="s">
        <v>327</v>
      </c>
      <c r="B217" s="784" t="s">
        <v>328</v>
      </c>
      <c r="C217" s="747">
        <v>0</v>
      </c>
      <c r="D217" s="629">
        <v>26390</v>
      </c>
      <c r="E217" s="702">
        <v>0</v>
      </c>
      <c r="F217" s="614"/>
    </row>
    <row r="218" spans="1:6" x14ac:dyDescent="0.25">
      <c r="A218" s="794"/>
      <c r="B218" s="793" t="s">
        <v>329</v>
      </c>
      <c r="C218" s="631">
        <v>0</v>
      </c>
      <c r="D218" s="700"/>
      <c r="E218" s="708">
        <v>0</v>
      </c>
      <c r="F218" s="614"/>
    </row>
    <row r="219" spans="1:6" x14ac:dyDescent="0.25">
      <c r="A219" s="614"/>
      <c r="B219" s="614"/>
      <c r="C219" s="614"/>
      <c r="D219" s="614"/>
      <c r="E219" s="614"/>
      <c r="F219" s="614"/>
    </row>
    <row r="220" spans="1:6" x14ac:dyDescent="0.25">
      <c r="A220" s="614"/>
      <c r="B220" s="614"/>
      <c r="C220" s="614"/>
      <c r="D220" s="614"/>
      <c r="E220" s="614"/>
      <c r="F220" s="614"/>
    </row>
    <row r="221" spans="1:6" x14ac:dyDescent="0.25">
      <c r="A221" s="2495" t="s">
        <v>330</v>
      </c>
      <c r="B221" s="2496"/>
      <c r="C221" s="2497"/>
      <c r="D221" s="614"/>
      <c r="E221" s="614"/>
      <c r="F221" s="611"/>
    </row>
    <row r="222" spans="1:6" ht="76.5" x14ac:dyDescent="0.25">
      <c r="A222" s="616" t="s">
        <v>14</v>
      </c>
      <c r="B222" s="616" t="s">
        <v>16</v>
      </c>
      <c r="C222" s="616" t="s">
        <v>18</v>
      </c>
      <c r="D222" s="611"/>
      <c r="E222" s="614"/>
      <c r="F222" s="614"/>
    </row>
    <row r="223" spans="1:6" x14ac:dyDescent="0.25">
      <c r="A223" s="786" t="s">
        <v>331</v>
      </c>
      <c r="B223" s="804" t="s">
        <v>332</v>
      </c>
      <c r="C223" s="710"/>
      <c r="D223" s="711"/>
      <c r="E223" s="614"/>
      <c r="F223" s="614"/>
    </row>
    <row r="224" spans="1:6" x14ac:dyDescent="0.25">
      <c r="A224" s="807" t="s">
        <v>333</v>
      </c>
      <c r="B224" s="805" t="s">
        <v>334</v>
      </c>
      <c r="C224" s="712"/>
      <c r="D224" s="711"/>
      <c r="E224" s="614"/>
      <c r="F224" s="614"/>
    </row>
    <row r="225" spans="1:7" x14ac:dyDescent="0.25">
      <c r="A225" s="808"/>
      <c r="B225" s="806" t="s">
        <v>335</v>
      </c>
      <c r="C225" s="768">
        <v>0</v>
      </c>
      <c r="D225" s="711"/>
      <c r="E225" s="614"/>
      <c r="F225" s="614"/>
      <c r="G225" s="607"/>
    </row>
    <row r="226" spans="1:7" x14ac:dyDescent="0.25">
      <c r="A226" s="614"/>
      <c r="B226" s="614"/>
      <c r="C226" s="614"/>
      <c r="D226" s="711"/>
      <c r="E226" s="711"/>
      <c r="F226" s="711"/>
      <c r="G226" s="607"/>
    </row>
    <row r="227" spans="1:7" x14ac:dyDescent="0.25">
      <c r="A227" s="614"/>
      <c r="B227" s="614"/>
      <c r="C227" s="614"/>
      <c r="D227" s="614"/>
      <c r="E227" s="614"/>
      <c r="F227" s="711"/>
      <c r="G227" s="713"/>
    </row>
    <row r="228" spans="1:7" x14ac:dyDescent="0.25">
      <c r="A228" s="2481" t="s">
        <v>336</v>
      </c>
      <c r="B228" s="2482"/>
      <c r="C228" s="2482"/>
      <c r="D228" s="2482"/>
      <c r="E228" s="2483"/>
      <c r="F228" s="711"/>
      <c r="G228" s="713"/>
    </row>
    <row r="229" spans="1:7" ht="76.5" x14ac:dyDescent="0.25">
      <c r="A229" s="616" t="s">
        <v>14</v>
      </c>
      <c r="B229" s="616" t="s">
        <v>15</v>
      </c>
      <c r="C229" s="617" t="s">
        <v>16</v>
      </c>
      <c r="D229" s="662" t="s">
        <v>17</v>
      </c>
      <c r="E229" s="618" t="s">
        <v>18</v>
      </c>
      <c r="F229" s="711"/>
      <c r="G229" s="713"/>
    </row>
    <row r="230" spans="1:7" x14ac:dyDescent="0.25">
      <c r="A230" s="786" t="s">
        <v>337</v>
      </c>
      <c r="B230" s="803" t="s">
        <v>338</v>
      </c>
      <c r="C230" s="766">
        <v>0</v>
      </c>
      <c r="D230" s="627">
        <v>18220</v>
      </c>
      <c r="E230" s="696">
        <v>0</v>
      </c>
      <c r="F230" s="614"/>
      <c r="G230" s="607"/>
    </row>
    <row r="231" spans="1:7" x14ac:dyDescent="0.25">
      <c r="A231" s="788" t="s">
        <v>339</v>
      </c>
      <c r="B231" s="784" t="s">
        <v>340</v>
      </c>
      <c r="C231" s="767">
        <v>0</v>
      </c>
      <c r="D231" s="629">
        <v>228390</v>
      </c>
      <c r="E231" s="702">
        <v>0</v>
      </c>
      <c r="F231" s="614"/>
      <c r="G231" s="607"/>
    </row>
    <row r="232" spans="1:7" x14ac:dyDescent="0.25">
      <c r="A232" s="794"/>
      <c r="B232" s="793" t="s">
        <v>341</v>
      </c>
      <c r="C232" s="631">
        <v>0</v>
      </c>
      <c r="D232" s="700"/>
      <c r="E232" s="701">
        <v>0</v>
      </c>
      <c r="F232" s="614"/>
      <c r="G232" s="607"/>
    </row>
    <row r="233" spans="1:7" x14ac:dyDescent="0.25">
      <c r="A233" s="714"/>
      <c r="B233" s="715"/>
      <c r="C233" s="716"/>
      <c r="D233" s="714"/>
      <c r="E233" s="714"/>
      <c r="F233" s="614"/>
      <c r="G233" s="607"/>
    </row>
    <row r="234" spans="1:7" x14ac:dyDescent="0.25">
      <c r="A234" s="714"/>
      <c r="B234" s="715"/>
      <c r="C234" s="716"/>
      <c r="D234" s="714"/>
      <c r="E234" s="714"/>
      <c r="F234" s="614"/>
      <c r="G234" s="607"/>
    </row>
    <row r="235" spans="1:7" x14ac:dyDescent="0.25">
      <c r="A235" s="2489" t="s">
        <v>342</v>
      </c>
      <c r="B235" s="2482"/>
      <c r="C235" s="2482"/>
      <c r="D235" s="2482"/>
      <c r="E235" s="2483"/>
      <c r="F235" s="614"/>
      <c r="G235" s="607"/>
    </row>
    <row r="236" spans="1:7" ht="76.5" x14ac:dyDescent="0.25">
      <c r="A236" s="616" t="s">
        <v>14</v>
      </c>
      <c r="B236" s="616" t="s">
        <v>15</v>
      </c>
      <c r="C236" s="617" t="s">
        <v>16</v>
      </c>
      <c r="D236" s="662" t="s">
        <v>17</v>
      </c>
      <c r="E236" s="618" t="s">
        <v>18</v>
      </c>
      <c r="F236" s="614"/>
      <c r="G236" s="607"/>
    </row>
    <row r="237" spans="1:7" x14ac:dyDescent="0.25">
      <c r="A237" s="693" t="s">
        <v>343</v>
      </c>
      <c r="B237" s="639" t="s">
        <v>344</v>
      </c>
      <c r="C237" s="717">
        <v>0</v>
      </c>
      <c r="D237" s="718"/>
      <c r="E237" s="719">
        <v>0</v>
      </c>
      <c r="F237" s="614"/>
      <c r="G237" s="607"/>
    </row>
    <row r="238" spans="1:7" x14ac:dyDescent="0.25">
      <c r="A238" s="714"/>
      <c r="B238" s="715"/>
      <c r="C238" s="716"/>
      <c r="D238" s="714"/>
      <c r="E238" s="714"/>
      <c r="F238" s="614"/>
      <c r="G238" s="607"/>
    </row>
    <row r="239" spans="1:7" x14ac:dyDescent="0.25">
      <c r="A239" s="2489" t="s">
        <v>345</v>
      </c>
      <c r="B239" s="2490"/>
      <c r="C239" s="2490"/>
      <c r="D239" s="2490"/>
      <c r="E239" s="2491"/>
      <c r="F239" s="614"/>
      <c r="G239" s="607"/>
    </row>
    <row r="240" spans="1:7" ht="63.75" x14ac:dyDescent="0.25">
      <c r="A240" s="616" t="s">
        <v>14</v>
      </c>
      <c r="B240" s="617" t="s">
        <v>346</v>
      </c>
      <c r="C240" s="661" t="s">
        <v>347</v>
      </c>
      <c r="D240" s="662" t="s">
        <v>17</v>
      </c>
      <c r="E240" s="618" t="s">
        <v>18</v>
      </c>
      <c r="F240" s="614"/>
      <c r="G240" s="607"/>
    </row>
    <row r="241" spans="1:6" x14ac:dyDescent="0.25">
      <c r="A241" s="626" t="s">
        <v>348</v>
      </c>
      <c r="B241" s="749" t="s">
        <v>349</v>
      </c>
      <c r="C241" s="735">
        <v>0</v>
      </c>
      <c r="D241" s="627">
        <v>233270</v>
      </c>
      <c r="E241" s="696">
        <v>0</v>
      </c>
      <c r="F241" s="614"/>
    </row>
    <row r="242" spans="1:6" x14ac:dyDescent="0.25">
      <c r="A242" s="621" t="s">
        <v>350</v>
      </c>
      <c r="B242" s="750" t="s">
        <v>351</v>
      </c>
      <c r="C242" s="732">
        <v>0</v>
      </c>
      <c r="D242" s="622">
        <v>33150</v>
      </c>
      <c r="E242" s="697">
        <v>0</v>
      </c>
      <c r="F242" s="614"/>
    </row>
    <row r="243" spans="1:6" x14ac:dyDescent="0.25">
      <c r="A243" s="621" t="s">
        <v>352</v>
      </c>
      <c r="B243" s="750" t="s">
        <v>353</v>
      </c>
      <c r="C243" s="732">
        <v>0</v>
      </c>
      <c r="D243" s="622">
        <v>125030</v>
      </c>
      <c r="E243" s="697">
        <v>0</v>
      </c>
      <c r="F243" s="614"/>
    </row>
    <row r="244" spans="1:6" x14ac:dyDescent="0.25">
      <c r="A244" s="621" t="s">
        <v>354</v>
      </c>
      <c r="B244" s="750" t="s">
        <v>355</v>
      </c>
      <c r="C244" s="732">
        <v>0</v>
      </c>
      <c r="D244" s="622">
        <v>125030</v>
      </c>
      <c r="E244" s="697">
        <v>0</v>
      </c>
      <c r="F244" s="614"/>
    </row>
    <row r="245" spans="1:6" x14ac:dyDescent="0.25">
      <c r="A245" s="621" t="s">
        <v>356</v>
      </c>
      <c r="B245" s="750" t="s">
        <v>357</v>
      </c>
      <c r="C245" s="732">
        <v>0</v>
      </c>
      <c r="D245" s="622">
        <v>227630</v>
      </c>
      <c r="E245" s="697">
        <v>0</v>
      </c>
      <c r="F245" s="614"/>
    </row>
    <row r="246" spans="1:6" x14ac:dyDescent="0.25">
      <c r="A246" s="621" t="s">
        <v>358</v>
      </c>
      <c r="B246" s="750" t="s">
        <v>359</v>
      </c>
      <c r="C246" s="732">
        <v>0</v>
      </c>
      <c r="D246" s="622">
        <v>349330</v>
      </c>
      <c r="E246" s="697">
        <v>0</v>
      </c>
      <c r="F246" s="614"/>
    </row>
    <row r="247" spans="1:6" x14ac:dyDescent="0.25">
      <c r="A247" s="621" t="s">
        <v>360</v>
      </c>
      <c r="B247" s="750" t="s">
        <v>361</v>
      </c>
      <c r="C247" s="732">
        <v>0</v>
      </c>
      <c r="D247" s="622">
        <v>595930</v>
      </c>
      <c r="E247" s="697">
        <v>0</v>
      </c>
      <c r="F247" s="614"/>
    </row>
    <row r="248" spans="1:6" x14ac:dyDescent="0.25">
      <c r="A248" s="644" t="s">
        <v>362</v>
      </c>
      <c r="B248" s="750" t="s">
        <v>363</v>
      </c>
      <c r="C248" s="732">
        <v>0</v>
      </c>
      <c r="D248" s="622">
        <v>124120</v>
      </c>
      <c r="E248" s="697">
        <v>0</v>
      </c>
      <c r="F248" s="614"/>
    </row>
    <row r="249" spans="1:6" x14ac:dyDescent="0.25">
      <c r="A249" s="644" t="s">
        <v>364</v>
      </c>
      <c r="B249" s="750" t="s">
        <v>365</v>
      </c>
      <c r="C249" s="732">
        <v>0</v>
      </c>
      <c r="D249" s="622">
        <v>334530</v>
      </c>
      <c r="E249" s="697">
        <v>0</v>
      </c>
      <c r="F249" s="614"/>
    </row>
    <row r="250" spans="1:6" x14ac:dyDescent="0.25">
      <c r="A250" s="644" t="s">
        <v>366</v>
      </c>
      <c r="B250" s="750" t="s">
        <v>367</v>
      </c>
      <c r="C250" s="762">
        <v>0</v>
      </c>
      <c r="D250" s="624">
        <v>140860</v>
      </c>
      <c r="E250" s="720">
        <v>0</v>
      </c>
      <c r="F250" s="614"/>
    </row>
    <row r="251" spans="1:6" x14ac:dyDescent="0.25">
      <c r="A251" s="644" t="s">
        <v>368</v>
      </c>
      <c r="B251" s="750" t="s">
        <v>369</v>
      </c>
      <c r="C251" s="762">
        <v>0</v>
      </c>
      <c r="D251" s="624">
        <v>122400</v>
      </c>
      <c r="E251" s="720">
        <v>0</v>
      </c>
      <c r="F251" s="614"/>
    </row>
    <row r="252" spans="1:6" x14ac:dyDescent="0.25">
      <c r="A252" s="644" t="s">
        <v>370</v>
      </c>
      <c r="B252" s="750" t="s">
        <v>371</v>
      </c>
      <c r="C252" s="762">
        <v>0</v>
      </c>
      <c r="D252" s="624">
        <v>186090</v>
      </c>
      <c r="E252" s="720">
        <v>0</v>
      </c>
      <c r="F252" s="614"/>
    </row>
    <row r="253" spans="1:6" x14ac:dyDescent="0.25">
      <c r="A253" s="644" t="s">
        <v>372</v>
      </c>
      <c r="B253" s="750" t="s">
        <v>373</v>
      </c>
      <c r="C253" s="762">
        <v>0</v>
      </c>
      <c r="D253" s="624">
        <v>48970</v>
      </c>
      <c r="E253" s="720">
        <v>0</v>
      </c>
      <c r="F253" s="614"/>
    </row>
    <row r="254" spans="1:6" x14ac:dyDescent="0.25">
      <c r="A254" s="679" t="s">
        <v>374</v>
      </c>
      <c r="B254" s="761" t="s">
        <v>375</v>
      </c>
      <c r="C254" s="747">
        <v>0</v>
      </c>
      <c r="D254" s="629">
        <v>36600</v>
      </c>
      <c r="E254" s="702">
        <v>0</v>
      </c>
      <c r="F254" s="614"/>
    </row>
    <row r="255" spans="1:6" x14ac:dyDescent="0.25">
      <c r="A255" s="2484" t="s">
        <v>376</v>
      </c>
      <c r="B255" s="2485"/>
      <c r="C255" s="2485"/>
      <c r="D255" s="2485"/>
      <c r="E255" s="2486"/>
      <c r="F255" s="614"/>
    </row>
    <row r="256" spans="1:6" x14ac:dyDescent="0.25">
      <c r="A256" s="786" t="s">
        <v>377</v>
      </c>
      <c r="B256" s="800" t="s">
        <v>349</v>
      </c>
      <c r="C256" s="735">
        <v>0</v>
      </c>
      <c r="D256" s="627">
        <v>200680</v>
      </c>
      <c r="E256" s="696">
        <v>0</v>
      </c>
      <c r="F256" s="614"/>
    </row>
    <row r="257" spans="1:6" x14ac:dyDescent="0.25">
      <c r="A257" s="787" t="s">
        <v>378</v>
      </c>
      <c r="B257" s="801" t="s">
        <v>379</v>
      </c>
      <c r="C257" s="732">
        <v>0</v>
      </c>
      <c r="D257" s="622">
        <v>1193820</v>
      </c>
      <c r="E257" s="697">
        <v>0</v>
      </c>
      <c r="F257" s="614"/>
    </row>
    <row r="258" spans="1:6" x14ac:dyDescent="0.25">
      <c r="A258" s="787" t="s">
        <v>380</v>
      </c>
      <c r="B258" s="801" t="s">
        <v>381</v>
      </c>
      <c r="C258" s="732">
        <v>0</v>
      </c>
      <c r="D258" s="622">
        <v>180120</v>
      </c>
      <c r="E258" s="697">
        <v>0</v>
      </c>
      <c r="F258" s="614"/>
    </row>
    <row r="259" spans="1:6" x14ac:dyDescent="0.25">
      <c r="A259" s="787" t="s">
        <v>382</v>
      </c>
      <c r="B259" s="801" t="s">
        <v>383</v>
      </c>
      <c r="C259" s="732">
        <v>0</v>
      </c>
      <c r="D259" s="622">
        <v>159280</v>
      </c>
      <c r="E259" s="697">
        <v>0</v>
      </c>
      <c r="F259" s="614"/>
    </row>
    <row r="260" spans="1:6" x14ac:dyDescent="0.25">
      <c r="A260" s="787" t="s">
        <v>384</v>
      </c>
      <c r="B260" s="801" t="s">
        <v>385</v>
      </c>
      <c r="C260" s="732">
        <v>0</v>
      </c>
      <c r="D260" s="622">
        <v>323340</v>
      </c>
      <c r="E260" s="697">
        <v>0</v>
      </c>
      <c r="F260" s="614"/>
    </row>
    <row r="261" spans="1:6" x14ac:dyDescent="0.25">
      <c r="A261" s="787" t="s">
        <v>386</v>
      </c>
      <c r="B261" s="801" t="s">
        <v>387</v>
      </c>
      <c r="C261" s="732">
        <v>0</v>
      </c>
      <c r="D261" s="622">
        <v>1075220</v>
      </c>
      <c r="E261" s="697">
        <v>0</v>
      </c>
      <c r="F261" s="614"/>
    </row>
    <row r="262" spans="1:6" x14ac:dyDescent="0.25">
      <c r="A262" s="787" t="s">
        <v>388</v>
      </c>
      <c r="B262" s="801" t="s">
        <v>389</v>
      </c>
      <c r="C262" s="732">
        <v>0</v>
      </c>
      <c r="D262" s="622">
        <v>1104970</v>
      </c>
      <c r="E262" s="697">
        <v>0</v>
      </c>
      <c r="F262" s="614"/>
    </row>
    <row r="263" spans="1:6" x14ac:dyDescent="0.25">
      <c r="A263" s="787" t="s">
        <v>390</v>
      </c>
      <c r="B263" s="801" t="s">
        <v>391</v>
      </c>
      <c r="C263" s="732">
        <v>0</v>
      </c>
      <c r="D263" s="622">
        <v>874890</v>
      </c>
      <c r="E263" s="697">
        <v>0</v>
      </c>
      <c r="F263" s="614"/>
    </row>
    <row r="264" spans="1:6" x14ac:dyDescent="0.25">
      <c r="A264" s="787" t="s">
        <v>392</v>
      </c>
      <c r="B264" s="801" t="s">
        <v>393</v>
      </c>
      <c r="C264" s="732">
        <v>0</v>
      </c>
      <c r="D264" s="622">
        <v>922050</v>
      </c>
      <c r="E264" s="697">
        <v>0</v>
      </c>
      <c r="F264" s="614"/>
    </row>
    <row r="265" spans="1:6" x14ac:dyDescent="0.25">
      <c r="A265" s="787" t="s">
        <v>394</v>
      </c>
      <c r="B265" s="801" t="s">
        <v>395</v>
      </c>
      <c r="C265" s="732">
        <v>0</v>
      </c>
      <c r="D265" s="622">
        <v>363740</v>
      </c>
      <c r="E265" s="697">
        <v>0</v>
      </c>
      <c r="F265" s="614"/>
    </row>
    <row r="266" spans="1:6" x14ac:dyDescent="0.25">
      <c r="A266" s="787" t="s">
        <v>396</v>
      </c>
      <c r="B266" s="801" t="s">
        <v>397</v>
      </c>
      <c r="C266" s="732">
        <v>0</v>
      </c>
      <c r="D266" s="622">
        <v>87110</v>
      </c>
      <c r="E266" s="697">
        <v>0</v>
      </c>
      <c r="F266" s="614"/>
    </row>
    <row r="267" spans="1:6" x14ac:dyDescent="0.25">
      <c r="A267" s="787" t="s">
        <v>398</v>
      </c>
      <c r="B267" s="801" t="s">
        <v>399</v>
      </c>
      <c r="C267" s="732">
        <v>0</v>
      </c>
      <c r="D267" s="622">
        <v>259890</v>
      </c>
      <c r="E267" s="697">
        <v>0</v>
      </c>
      <c r="F267" s="614"/>
    </row>
    <row r="268" spans="1:6" x14ac:dyDescent="0.25">
      <c r="A268" s="787" t="s">
        <v>400</v>
      </c>
      <c r="B268" s="783" t="s">
        <v>401</v>
      </c>
      <c r="C268" s="732">
        <v>0</v>
      </c>
      <c r="D268" s="622">
        <v>73480</v>
      </c>
      <c r="E268" s="697">
        <v>0</v>
      </c>
      <c r="F268" s="614"/>
    </row>
    <row r="269" spans="1:6" x14ac:dyDescent="0.25">
      <c r="A269" s="787" t="s">
        <v>402</v>
      </c>
      <c r="B269" s="783" t="s">
        <v>403</v>
      </c>
      <c r="C269" s="732">
        <v>0</v>
      </c>
      <c r="D269" s="622">
        <v>1262650</v>
      </c>
      <c r="E269" s="697">
        <v>0</v>
      </c>
      <c r="F269" s="614"/>
    </row>
    <row r="270" spans="1:6" x14ac:dyDescent="0.25">
      <c r="A270" s="787" t="s">
        <v>404</v>
      </c>
      <c r="B270" s="783" t="s">
        <v>405</v>
      </c>
      <c r="C270" s="732">
        <v>0</v>
      </c>
      <c r="D270" s="622">
        <v>295240</v>
      </c>
      <c r="E270" s="697">
        <v>0</v>
      </c>
      <c r="F270" s="614"/>
    </row>
    <row r="271" spans="1:6" x14ac:dyDescent="0.25">
      <c r="A271" s="787" t="s">
        <v>406</v>
      </c>
      <c r="B271" s="783" t="s">
        <v>407</v>
      </c>
      <c r="C271" s="732">
        <v>0</v>
      </c>
      <c r="D271" s="622">
        <v>989060</v>
      </c>
      <c r="E271" s="697">
        <v>0</v>
      </c>
      <c r="F271" s="614"/>
    </row>
    <row r="272" spans="1:6" x14ac:dyDescent="0.25">
      <c r="A272" s="787" t="s">
        <v>408</v>
      </c>
      <c r="B272" s="802" t="s">
        <v>409</v>
      </c>
      <c r="C272" s="732">
        <v>0</v>
      </c>
      <c r="D272" s="622">
        <v>605500</v>
      </c>
      <c r="E272" s="697">
        <v>0</v>
      </c>
      <c r="F272" s="614"/>
    </row>
    <row r="273" spans="1:10" x14ac:dyDescent="0.25">
      <c r="A273" s="788" t="s">
        <v>410</v>
      </c>
      <c r="B273" s="802" t="s">
        <v>411</v>
      </c>
      <c r="C273" s="747">
        <v>0</v>
      </c>
      <c r="D273" s="624">
        <v>494130</v>
      </c>
      <c r="E273" s="720">
        <v>0</v>
      </c>
      <c r="F273" s="614"/>
      <c r="G273" s="607"/>
      <c r="H273" s="607"/>
      <c r="I273" s="607"/>
      <c r="J273" s="607"/>
    </row>
    <row r="274" spans="1:10" x14ac:dyDescent="0.25">
      <c r="A274" s="2484" t="s">
        <v>412</v>
      </c>
      <c r="B274" s="2485"/>
      <c r="C274" s="2485"/>
      <c r="D274" s="2485"/>
      <c r="E274" s="2486"/>
      <c r="F274" s="614"/>
      <c r="G274" s="607"/>
      <c r="H274" s="607"/>
      <c r="I274" s="607"/>
      <c r="J274" s="607"/>
    </row>
    <row r="275" spans="1:10" x14ac:dyDescent="0.25">
      <c r="A275" s="786" t="s">
        <v>413</v>
      </c>
      <c r="B275" s="795" t="s">
        <v>414</v>
      </c>
      <c r="C275" s="764">
        <v>0</v>
      </c>
      <c r="D275" s="619">
        <v>266370</v>
      </c>
      <c r="E275" s="721">
        <v>0</v>
      </c>
      <c r="F275" s="614"/>
      <c r="G275" s="607"/>
      <c r="H275" s="607"/>
      <c r="I275" s="607"/>
      <c r="J275" s="607"/>
    </row>
    <row r="276" spans="1:10" x14ac:dyDescent="0.25">
      <c r="A276" s="787" t="s">
        <v>415</v>
      </c>
      <c r="B276" s="783" t="s">
        <v>416</v>
      </c>
      <c r="C276" s="732">
        <v>0</v>
      </c>
      <c r="D276" s="622">
        <v>155300</v>
      </c>
      <c r="E276" s="697">
        <v>0</v>
      </c>
      <c r="F276" s="614"/>
      <c r="G276" s="607"/>
      <c r="H276" s="607"/>
      <c r="I276" s="607"/>
      <c r="J276" s="607"/>
    </row>
    <row r="277" spans="1:10" x14ac:dyDescent="0.25">
      <c r="A277" s="787" t="s">
        <v>417</v>
      </c>
      <c r="B277" s="783" t="s">
        <v>418</v>
      </c>
      <c r="C277" s="732">
        <v>0</v>
      </c>
      <c r="D277" s="622">
        <v>375240</v>
      </c>
      <c r="E277" s="697">
        <v>0</v>
      </c>
      <c r="F277" s="614"/>
      <c r="G277" s="607"/>
      <c r="H277" s="607"/>
      <c r="I277" s="607"/>
      <c r="J277" s="607"/>
    </row>
    <row r="278" spans="1:10" x14ac:dyDescent="0.25">
      <c r="A278" s="787" t="s">
        <v>419</v>
      </c>
      <c r="B278" s="783" t="s">
        <v>420</v>
      </c>
      <c r="C278" s="732">
        <v>0</v>
      </c>
      <c r="D278" s="622">
        <v>388860</v>
      </c>
      <c r="E278" s="697">
        <v>0</v>
      </c>
      <c r="F278" s="614"/>
      <c r="G278" s="607"/>
      <c r="H278" s="607"/>
      <c r="I278" s="607"/>
      <c r="J278" s="607"/>
    </row>
    <row r="279" spans="1:10" x14ac:dyDescent="0.25">
      <c r="A279" s="788" t="s">
        <v>421</v>
      </c>
      <c r="B279" s="796" t="s">
        <v>422</v>
      </c>
      <c r="C279" s="747">
        <v>0</v>
      </c>
      <c r="D279" s="629">
        <v>242980</v>
      </c>
      <c r="E279" s="702">
        <v>0</v>
      </c>
      <c r="F279" s="722"/>
      <c r="G279" s="607"/>
      <c r="H279" s="607"/>
      <c r="I279" s="607"/>
      <c r="J279" s="607"/>
    </row>
    <row r="280" spans="1:10" x14ac:dyDescent="0.25">
      <c r="A280" s="799" t="s">
        <v>423</v>
      </c>
      <c r="B280" s="797" t="s">
        <v>424</v>
      </c>
      <c r="C280" s="765">
        <v>0</v>
      </c>
      <c r="D280" s="723">
        <v>33040</v>
      </c>
      <c r="E280" s="719">
        <v>0</v>
      </c>
      <c r="F280" s="722"/>
      <c r="G280" s="607"/>
      <c r="H280" s="607"/>
      <c r="I280" s="607"/>
      <c r="J280" s="607"/>
    </row>
    <row r="281" spans="1:10" x14ac:dyDescent="0.25">
      <c r="A281" s="794"/>
      <c r="B281" s="798" t="s">
        <v>425</v>
      </c>
      <c r="C281" s="631">
        <v>0</v>
      </c>
      <c r="D281" s="700"/>
      <c r="E281" s="701">
        <v>0</v>
      </c>
      <c r="F281" s="722"/>
      <c r="G281" s="607"/>
      <c r="H281" s="607"/>
      <c r="I281" s="607"/>
      <c r="J281" s="607"/>
    </row>
    <row r="282" spans="1:10" x14ac:dyDescent="0.25">
      <c r="A282" s="714"/>
      <c r="B282" s="614"/>
      <c r="C282" s="614"/>
      <c r="D282" s="714"/>
      <c r="E282" s="714"/>
      <c r="F282" s="614"/>
      <c r="G282" s="607"/>
      <c r="H282" s="607"/>
      <c r="I282" s="607"/>
      <c r="J282" s="607"/>
    </row>
    <row r="283" spans="1:10" x14ac:dyDescent="0.25">
      <c r="A283" s="714"/>
      <c r="B283" s="716"/>
      <c r="C283" s="716"/>
      <c r="D283" s="714"/>
      <c r="E283" s="714"/>
      <c r="F283" s="724"/>
      <c r="G283" s="725"/>
      <c r="H283" s="607"/>
      <c r="I283" s="607"/>
      <c r="J283" s="726"/>
    </row>
    <row r="284" spans="1:10" x14ac:dyDescent="0.25">
      <c r="A284" s="2489" t="s">
        <v>426</v>
      </c>
      <c r="B284" s="2490"/>
      <c r="C284" s="2490"/>
      <c r="D284" s="2490"/>
      <c r="E284" s="2491"/>
      <c r="F284" s="614"/>
      <c r="G284" s="607"/>
      <c r="H284" s="607"/>
      <c r="I284" s="607"/>
      <c r="J284" s="607"/>
    </row>
    <row r="285" spans="1:10" ht="76.5" x14ac:dyDescent="0.25">
      <c r="A285" s="616" t="s">
        <v>14</v>
      </c>
      <c r="B285" s="616" t="s">
        <v>426</v>
      </c>
      <c r="C285" s="617" t="s">
        <v>347</v>
      </c>
      <c r="D285" s="662" t="s">
        <v>17</v>
      </c>
      <c r="E285" s="618" t="s">
        <v>18</v>
      </c>
      <c r="F285" s="722"/>
      <c r="G285" s="607"/>
      <c r="H285" s="607"/>
      <c r="I285" s="607"/>
      <c r="J285" s="607"/>
    </row>
    <row r="286" spans="1:10" x14ac:dyDescent="0.25">
      <c r="A286" s="786" t="s">
        <v>427</v>
      </c>
      <c r="B286" s="790" t="s">
        <v>428</v>
      </c>
      <c r="C286" s="735">
        <v>0</v>
      </c>
      <c r="D286" s="627">
        <v>6500</v>
      </c>
      <c r="E286" s="696">
        <v>0</v>
      </c>
      <c r="F286" s="614"/>
      <c r="G286" s="607"/>
      <c r="H286" s="607"/>
      <c r="I286" s="607"/>
      <c r="J286" s="607"/>
    </row>
    <row r="287" spans="1:10" x14ac:dyDescent="0.25">
      <c r="A287" s="787" t="s">
        <v>429</v>
      </c>
      <c r="B287" s="791" t="s">
        <v>430</v>
      </c>
      <c r="C287" s="732">
        <v>0</v>
      </c>
      <c r="D287" s="622">
        <v>3460</v>
      </c>
      <c r="E287" s="697">
        <v>0</v>
      </c>
      <c r="F287" s="614"/>
      <c r="G287" s="607"/>
      <c r="H287" s="607"/>
      <c r="I287" s="607"/>
      <c r="J287" s="607"/>
    </row>
    <row r="288" spans="1:10" x14ac:dyDescent="0.25">
      <c r="A288" s="787" t="s">
        <v>431</v>
      </c>
      <c r="B288" s="791" t="s">
        <v>432</v>
      </c>
      <c r="C288" s="732">
        <v>0</v>
      </c>
      <c r="D288" s="622">
        <v>13050</v>
      </c>
      <c r="E288" s="697">
        <v>0</v>
      </c>
      <c r="F288" s="614"/>
      <c r="G288" s="607"/>
      <c r="H288" s="607"/>
      <c r="I288" s="607"/>
      <c r="J288" s="607"/>
    </row>
    <row r="289" spans="1:7" x14ac:dyDescent="0.25">
      <c r="A289" s="787" t="s">
        <v>433</v>
      </c>
      <c r="B289" s="791" t="s">
        <v>434</v>
      </c>
      <c r="C289" s="732">
        <v>0</v>
      </c>
      <c r="D289" s="622">
        <v>133780</v>
      </c>
      <c r="E289" s="697">
        <v>0</v>
      </c>
      <c r="F289" s="614"/>
      <c r="G289" s="607"/>
    </row>
    <row r="290" spans="1:7" x14ac:dyDescent="0.25">
      <c r="A290" s="788" t="s">
        <v>435</v>
      </c>
      <c r="B290" s="792" t="s">
        <v>436</v>
      </c>
      <c r="C290" s="747">
        <v>0</v>
      </c>
      <c r="D290" s="629">
        <v>734780</v>
      </c>
      <c r="E290" s="702">
        <v>0</v>
      </c>
      <c r="F290" s="614"/>
      <c r="G290" s="607"/>
    </row>
    <row r="291" spans="1:7" x14ac:dyDescent="0.25">
      <c r="A291" s="794"/>
      <c r="B291" s="793" t="s">
        <v>437</v>
      </c>
      <c r="C291" s="668">
        <v>0</v>
      </c>
      <c r="D291" s="640"/>
      <c r="E291" s="669">
        <v>0</v>
      </c>
      <c r="F291" s="614"/>
      <c r="G291" s="607"/>
    </row>
    <row r="292" spans="1:7" x14ac:dyDescent="0.25">
      <c r="A292" s="714"/>
      <c r="B292" s="716"/>
      <c r="C292" s="714"/>
      <c r="D292" s="714"/>
      <c r="E292" s="714"/>
      <c r="F292" s="614"/>
      <c r="G292" s="607"/>
    </row>
    <row r="293" spans="1:7" x14ac:dyDescent="0.25">
      <c r="A293" s="714"/>
      <c r="B293" s="716"/>
      <c r="C293" s="714"/>
      <c r="D293" s="714"/>
      <c r="E293" s="714"/>
      <c r="F293" s="727"/>
      <c r="G293" s="615"/>
    </row>
    <row r="294" spans="1:7" x14ac:dyDescent="0.25">
      <c r="A294" s="2484" t="s">
        <v>438</v>
      </c>
      <c r="B294" s="2485"/>
      <c r="C294" s="2485"/>
      <c r="D294" s="2485"/>
      <c r="E294" s="2486"/>
      <c r="F294" s="728"/>
      <c r="G294" s="615"/>
    </row>
    <row r="295" spans="1:7" ht="76.5" x14ac:dyDescent="0.25">
      <c r="A295" s="616" t="s">
        <v>14</v>
      </c>
      <c r="B295" s="759" t="s">
        <v>438</v>
      </c>
      <c r="C295" s="760" t="s">
        <v>439</v>
      </c>
      <c r="D295" s="662" t="s">
        <v>17</v>
      </c>
      <c r="E295" s="618" t="s">
        <v>18</v>
      </c>
      <c r="F295" s="728"/>
      <c r="G295" s="615"/>
    </row>
    <row r="296" spans="1:7" x14ac:dyDescent="0.25">
      <c r="A296" s="786" t="s">
        <v>440</v>
      </c>
      <c r="B296" s="781" t="s">
        <v>441</v>
      </c>
      <c r="C296" s="735">
        <v>0</v>
      </c>
      <c r="D296" s="627">
        <v>17390</v>
      </c>
      <c r="E296" s="696">
        <v>0</v>
      </c>
      <c r="F296" s="614"/>
      <c r="G296" s="607"/>
    </row>
    <row r="297" spans="1:7" x14ac:dyDescent="0.25">
      <c r="A297" s="787" t="s">
        <v>442</v>
      </c>
      <c r="B297" s="782" t="s">
        <v>443</v>
      </c>
      <c r="C297" s="732">
        <v>0</v>
      </c>
      <c r="D297" s="622">
        <v>54690</v>
      </c>
      <c r="E297" s="697">
        <v>0</v>
      </c>
      <c r="F297" s="614"/>
      <c r="G297" s="607"/>
    </row>
    <row r="298" spans="1:7" x14ac:dyDescent="0.25">
      <c r="A298" s="787" t="s">
        <v>444</v>
      </c>
      <c r="B298" s="782" t="s">
        <v>445</v>
      </c>
      <c r="C298" s="732">
        <v>0</v>
      </c>
      <c r="D298" s="622">
        <v>67800</v>
      </c>
      <c r="E298" s="697">
        <v>0</v>
      </c>
      <c r="F298" s="614"/>
      <c r="G298" s="607"/>
    </row>
    <row r="299" spans="1:7" x14ac:dyDescent="0.25">
      <c r="A299" s="787" t="s">
        <v>446</v>
      </c>
      <c r="B299" s="782" t="s">
        <v>447</v>
      </c>
      <c r="C299" s="732">
        <v>0</v>
      </c>
      <c r="D299" s="622">
        <v>2380</v>
      </c>
      <c r="E299" s="697">
        <v>0</v>
      </c>
      <c r="F299" s="614"/>
      <c r="G299" s="607"/>
    </row>
    <row r="300" spans="1:7" x14ac:dyDescent="0.25">
      <c r="A300" s="787" t="s">
        <v>448</v>
      </c>
      <c r="B300" s="782" t="s">
        <v>449</v>
      </c>
      <c r="C300" s="732">
        <v>0</v>
      </c>
      <c r="D300" s="622">
        <v>70</v>
      </c>
      <c r="E300" s="697">
        <v>0</v>
      </c>
      <c r="F300" s="614"/>
      <c r="G300" s="607"/>
    </row>
    <row r="301" spans="1:7" x14ac:dyDescent="0.25">
      <c r="A301" s="787" t="s">
        <v>450</v>
      </c>
      <c r="B301" s="783" t="s">
        <v>451</v>
      </c>
      <c r="C301" s="732">
        <v>0</v>
      </c>
      <c r="D301" s="622">
        <v>143950</v>
      </c>
      <c r="E301" s="697">
        <v>0</v>
      </c>
      <c r="F301" s="614"/>
      <c r="G301" s="607"/>
    </row>
    <row r="302" spans="1:7" x14ac:dyDescent="0.25">
      <c r="A302" s="788" t="s">
        <v>452</v>
      </c>
      <c r="B302" s="784" t="s">
        <v>453</v>
      </c>
      <c r="C302" s="747">
        <v>0</v>
      </c>
      <c r="D302" s="629">
        <v>9790</v>
      </c>
      <c r="E302" s="702">
        <v>0</v>
      </c>
      <c r="F302" s="614"/>
      <c r="G302" s="607"/>
    </row>
    <row r="303" spans="1:7" x14ac:dyDescent="0.25">
      <c r="A303" s="789"/>
      <c r="B303" s="2507" t="s">
        <v>454</v>
      </c>
      <c r="C303" s="2508"/>
      <c r="D303" s="718"/>
      <c r="E303" s="729">
        <v>0</v>
      </c>
      <c r="F303" s="614"/>
      <c r="G303" s="607"/>
    </row>
    <row r="304" spans="1:7" x14ac:dyDescent="0.25">
      <c r="A304" s="614"/>
      <c r="B304" s="614"/>
      <c r="C304" s="614"/>
      <c r="D304" s="614"/>
      <c r="E304" s="614"/>
      <c r="F304" s="711"/>
      <c r="G304" s="713"/>
    </row>
    <row r="305" spans="1:7" x14ac:dyDescent="0.25">
      <c r="A305" s="614"/>
      <c r="B305" s="614"/>
      <c r="C305" s="614"/>
      <c r="D305" s="614"/>
      <c r="E305" s="614"/>
      <c r="F305" s="711"/>
      <c r="G305" s="713"/>
    </row>
    <row r="306" spans="1:7" x14ac:dyDescent="0.25">
      <c r="A306" s="2499" t="s">
        <v>455</v>
      </c>
      <c r="B306" s="2500"/>
      <c r="C306" s="2500"/>
      <c r="D306" s="2500"/>
      <c r="E306" s="2501"/>
      <c r="F306" s="711"/>
      <c r="G306" s="713"/>
    </row>
    <row r="307" spans="1:7" x14ac:dyDescent="0.25">
      <c r="A307" s="659"/>
      <c r="B307" s="2504" t="s">
        <v>456</v>
      </c>
      <c r="C307" s="2505"/>
      <c r="D307" s="2506"/>
      <c r="E307" s="730">
        <v>0</v>
      </c>
      <c r="F307" s="614"/>
      <c r="G307" s="607"/>
    </row>
    <row r="308" spans="1:7" x14ac:dyDescent="0.25">
      <c r="A308" s="614"/>
      <c r="B308" s="614"/>
      <c r="C308" s="614"/>
      <c r="D308" s="614"/>
      <c r="E308" s="614"/>
      <c r="F308" s="711"/>
      <c r="G308" s="713"/>
    </row>
    <row r="309" spans="1:7" x14ac:dyDescent="0.25">
      <c r="A309" s="614"/>
      <c r="B309" s="614"/>
      <c r="C309" s="614"/>
      <c r="D309" s="614"/>
      <c r="E309" s="614"/>
      <c r="F309" s="711"/>
      <c r="G309" s="713"/>
    </row>
    <row r="310" spans="1:7" x14ac:dyDescent="0.25">
      <c r="A310" s="2499" t="s">
        <v>457</v>
      </c>
      <c r="B310" s="2500"/>
      <c r="C310" s="2500"/>
      <c r="D310" s="2500"/>
      <c r="E310" s="2501"/>
      <c r="F310" s="711"/>
      <c r="G310" s="713"/>
    </row>
    <row r="311" spans="1:7" ht="51" x14ac:dyDescent="0.25">
      <c r="A311" s="2484" t="s">
        <v>458</v>
      </c>
      <c r="B311" s="2485"/>
      <c r="C311" s="2485"/>
      <c r="D311" s="2486"/>
      <c r="E311" s="616" t="s">
        <v>18</v>
      </c>
      <c r="F311" s="711"/>
      <c r="G311" s="713"/>
    </row>
    <row r="312" spans="1:7" x14ac:dyDescent="0.25">
      <c r="A312" s="659"/>
      <c r="B312" s="2504" t="s">
        <v>459</v>
      </c>
      <c r="C312" s="2505"/>
      <c r="D312" s="2506"/>
      <c r="E312" s="730">
        <v>0</v>
      </c>
      <c r="F312" s="711"/>
      <c r="G312" s="713"/>
    </row>
    <row r="313" spans="1:7" x14ac:dyDescent="0.25">
      <c r="A313" s="614"/>
      <c r="B313" s="614"/>
      <c r="C313" s="614"/>
      <c r="D313" s="614"/>
      <c r="E313" s="614"/>
      <c r="F313" s="611"/>
      <c r="G313" s="607"/>
    </row>
    <row r="314" spans="1:7" x14ac:dyDescent="0.25">
      <c r="A314" s="614"/>
      <c r="B314" s="614"/>
      <c r="C314" s="614"/>
      <c r="D314" s="614"/>
      <c r="E314" s="614"/>
      <c r="F314" s="611"/>
      <c r="G314" s="607"/>
    </row>
    <row r="315" spans="1:7" x14ac:dyDescent="0.25">
      <c r="A315" s="2499" t="s">
        <v>460</v>
      </c>
      <c r="B315" s="2500"/>
      <c r="C315" s="2501"/>
      <c r="D315" s="614"/>
      <c r="E315" s="614"/>
      <c r="F315" s="611"/>
      <c r="G315" s="607"/>
    </row>
    <row r="316" spans="1:7" x14ac:dyDescent="0.25">
      <c r="A316" s="2484" t="s">
        <v>461</v>
      </c>
      <c r="B316" s="2485"/>
      <c r="C316" s="2486"/>
      <c r="D316" s="614"/>
      <c r="E316" s="614"/>
      <c r="F316" s="611"/>
      <c r="G316" s="607"/>
    </row>
    <row r="317" spans="1:7" ht="38.25" x14ac:dyDescent="0.25">
      <c r="A317" s="2499" t="s">
        <v>462</v>
      </c>
      <c r="B317" s="2500"/>
      <c r="C317" s="616" t="s">
        <v>463</v>
      </c>
      <c r="D317" s="614"/>
      <c r="E317" s="614"/>
      <c r="F317" s="614"/>
      <c r="G317" s="607"/>
    </row>
    <row r="318" spans="1:7" x14ac:dyDescent="0.25">
      <c r="A318" s="731" t="s">
        <v>464</v>
      </c>
      <c r="B318" s="749"/>
      <c r="C318" s="755"/>
      <c r="D318" s="614"/>
      <c r="E318" s="614"/>
      <c r="F318" s="614"/>
      <c r="G318" s="607"/>
    </row>
    <row r="319" spans="1:7" x14ac:dyDescent="0.25">
      <c r="A319" s="732" t="s">
        <v>465</v>
      </c>
      <c r="B319" s="750"/>
      <c r="C319" s="756"/>
      <c r="D319" s="614"/>
      <c r="E319" s="614"/>
      <c r="F319" s="614"/>
      <c r="G319" s="607"/>
    </row>
    <row r="320" spans="1:7" x14ac:dyDescent="0.25">
      <c r="A320" s="732" t="s">
        <v>466</v>
      </c>
      <c r="B320" s="750"/>
      <c r="C320" s="756"/>
      <c r="D320" s="614"/>
      <c r="E320" s="614"/>
      <c r="F320" s="614"/>
      <c r="G320" s="607"/>
    </row>
    <row r="321" spans="1:6" x14ac:dyDescent="0.25">
      <c r="A321" s="733" t="s">
        <v>467</v>
      </c>
      <c r="B321" s="750"/>
      <c r="C321" s="756"/>
      <c r="D321" s="614"/>
      <c r="E321" s="614"/>
      <c r="F321" s="614"/>
    </row>
    <row r="322" spans="1:6" x14ac:dyDescent="0.25">
      <c r="A322" s="734" t="s">
        <v>468</v>
      </c>
      <c r="B322" s="751"/>
      <c r="C322" s="757">
        <v>0</v>
      </c>
      <c r="D322" s="614"/>
      <c r="E322" s="614"/>
      <c r="F322" s="614"/>
    </row>
    <row r="323" spans="1:6" x14ac:dyDescent="0.25">
      <c r="A323" s="735" t="s">
        <v>469</v>
      </c>
      <c r="B323" s="752"/>
      <c r="C323" s="755"/>
      <c r="D323" s="614"/>
      <c r="E323" s="614"/>
      <c r="F323" s="614"/>
    </row>
    <row r="324" spans="1:6" x14ac:dyDescent="0.25">
      <c r="A324" s="736" t="s">
        <v>470</v>
      </c>
      <c r="B324" s="753"/>
      <c r="C324" s="756"/>
      <c r="D324" s="614"/>
      <c r="E324" s="614"/>
      <c r="F324" s="614"/>
    </row>
    <row r="325" spans="1:6" x14ac:dyDescent="0.25">
      <c r="A325" s="732" t="s">
        <v>471</v>
      </c>
      <c r="B325" s="753"/>
      <c r="C325" s="756"/>
      <c r="D325" s="614"/>
      <c r="E325" s="614"/>
      <c r="F325" s="614"/>
    </row>
    <row r="326" spans="1:6" x14ac:dyDescent="0.25">
      <c r="A326" s="732" t="s">
        <v>472</v>
      </c>
      <c r="B326" s="753"/>
      <c r="C326" s="756"/>
      <c r="D326" s="614"/>
      <c r="E326" s="614"/>
      <c r="F326" s="614"/>
    </row>
    <row r="327" spans="1:6" x14ac:dyDescent="0.25">
      <c r="A327" s="736" t="s">
        <v>473</v>
      </c>
      <c r="B327" s="753"/>
      <c r="C327" s="756"/>
      <c r="D327" s="614"/>
      <c r="E327" s="614"/>
      <c r="F327" s="614"/>
    </row>
    <row r="328" spans="1:6" x14ac:dyDescent="0.25">
      <c r="A328" s="736" t="s">
        <v>474</v>
      </c>
      <c r="B328" s="753"/>
      <c r="C328" s="756"/>
      <c r="D328" s="614"/>
      <c r="E328" s="614"/>
      <c r="F328" s="614"/>
    </row>
    <row r="329" spans="1:6" x14ac:dyDescent="0.25">
      <c r="A329" s="737" t="s">
        <v>475</v>
      </c>
      <c r="B329" s="754"/>
      <c r="C329" s="758"/>
      <c r="D329" s="614"/>
      <c r="E329" s="614"/>
      <c r="F329" s="614"/>
    </row>
    <row r="330" spans="1:6" x14ac:dyDescent="0.25">
      <c r="A330" s="631"/>
      <c r="B330" s="748" t="s">
        <v>476</v>
      </c>
      <c r="C330" s="706">
        <v>0</v>
      </c>
      <c r="D330" s="614"/>
      <c r="E330" s="614"/>
      <c r="F330" s="614"/>
    </row>
    <row r="331" spans="1:6" x14ac:dyDescent="0.25">
      <c r="A331" s="614"/>
      <c r="B331" s="614"/>
      <c r="C331" s="614"/>
      <c r="D331" s="614"/>
      <c r="E331" s="614"/>
      <c r="F331" s="611"/>
    </row>
    <row r="332" spans="1:6" x14ac:dyDescent="0.25">
      <c r="A332" s="614"/>
      <c r="B332" s="614"/>
      <c r="C332" s="614"/>
      <c r="D332" s="614"/>
      <c r="E332" s="614"/>
      <c r="F332" s="611"/>
    </row>
    <row r="333" spans="1:6" x14ac:dyDescent="0.25">
      <c r="A333" s="614"/>
      <c r="B333" s="614"/>
      <c r="C333" s="614"/>
      <c r="D333" s="614"/>
      <c r="E333" s="614"/>
      <c r="F333" s="611"/>
    </row>
    <row r="334" spans="1:6" x14ac:dyDescent="0.25">
      <c r="A334" s="714"/>
      <c r="B334" s="714"/>
      <c r="C334" s="714"/>
      <c r="D334" s="714"/>
      <c r="E334" s="714"/>
      <c r="F334" s="727"/>
    </row>
    <row r="335" spans="1:6" x14ac:dyDescent="0.25">
      <c r="A335" s="714"/>
      <c r="B335" s="714"/>
      <c r="C335" s="714"/>
      <c r="D335" s="714"/>
      <c r="E335" s="2510">
        <v>0</v>
      </c>
      <c r="F335" s="2510"/>
    </row>
    <row r="336" spans="1:6" x14ac:dyDescent="0.25">
      <c r="A336" s="714"/>
      <c r="B336" s="714"/>
      <c r="C336" s="714"/>
      <c r="D336" s="716"/>
      <c r="E336" s="2509" t="s">
        <v>478</v>
      </c>
      <c r="F336" s="2509"/>
    </row>
    <row r="337" spans="1:6" x14ac:dyDescent="0.25">
      <c r="A337" s="714"/>
      <c r="B337" s="714"/>
      <c r="C337" s="714"/>
      <c r="D337" s="714"/>
      <c r="E337" s="738"/>
      <c r="F337" s="739"/>
    </row>
    <row r="338" spans="1:6" x14ac:dyDescent="0.25">
      <c r="A338" s="714"/>
      <c r="B338" s="714"/>
      <c r="C338" s="714"/>
      <c r="D338" s="714"/>
      <c r="E338" s="739"/>
      <c r="F338" s="739"/>
    </row>
    <row r="339" spans="1:6" x14ac:dyDescent="0.25">
      <c r="A339" s="714"/>
      <c r="B339" s="714"/>
      <c r="C339" s="714"/>
      <c r="D339" s="714"/>
      <c r="E339" s="739"/>
      <c r="F339" s="739"/>
    </row>
    <row r="340" spans="1:6" x14ac:dyDescent="0.25">
      <c r="A340" s="714"/>
      <c r="B340" s="714"/>
      <c r="C340" s="714"/>
      <c r="D340" s="714"/>
      <c r="E340" s="739"/>
      <c r="F340" s="739"/>
    </row>
    <row r="341" spans="1:6" x14ac:dyDescent="0.25">
      <c r="A341" s="714"/>
      <c r="B341" s="714"/>
      <c r="C341" s="714"/>
      <c r="D341" s="714"/>
      <c r="E341" s="739"/>
      <c r="F341" s="739"/>
    </row>
    <row r="342" spans="1:6" x14ac:dyDescent="0.25">
      <c r="A342" s="714"/>
      <c r="B342" s="714"/>
      <c r="C342" s="714"/>
      <c r="D342" s="714"/>
      <c r="E342" s="739"/>
      <c r="F342" s="739"/>
    </row>
    <row r="343" spans="1:6" x14ac:dyDescent="0.25">
      <c r="A343" s="714"/>
      <c r="B343" s="714"/>
      <c r="C343" s="714"/>
      <c r="D343" s="714"/>
      <c r="E343" s="739"/>
      <c r="F343" s="739"/>
    </row>
    <row r="344" spans="1:6" x14ac:dyDescent="0.25">
      <c r="A344" s="714"/>
      <c r="B344" s="714"/>
      <c r="C344" s="714"/>
      <c r="D344" s="714"/>
      <c r="E344" s="2510">
        <v>0</v>
      </c>
      <c r="F344" s="2510"/>
    </row>
    <row r="345" spans="1:6" x14ac:dyDescent="0.25">
      <c r="A345" s="714"/>
      <c r="B345" s="714"/>
      <c r="C345" s="714"/>
      <c r="D345" s="727"/>
      <c r="E345" s="2509" t="s">
        <v>480</v>
      </c>
      <c r="F345" s="2509"/>
    </row>
    <row r="346" spans="1:6" x14ac:dyDescent="0.25">
      <c r="A346" s="714"/>
      <c r="B346" s="714"/>
      <c r="C346" s="714"/>
      <c r="D346" s="740"/>
      <c r="E346" s="714"/>
      <c r="F346" s="72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840" t="s">
        <v>0</v>
      </c>
      <c r="B1" s="841"/>
      <c r="C1" s="2475" t="s">
        <v>1</v>
      </c>
      <c r="D1" s="2476"/>
      <c r="E1" s="2477"/>
      <c r="F1" s="842"/>
      <c r="G1" s="839"/>
    </row>
    <row r="2" spans="1:7" x14ac:dyDescent="0.25">
      <c r="A2" s="840" t="s">
        <v>481</v>
      </c>
      <c r="B2" s="841"/>
      <c r="C2" s="2478"/>
      <c r="D2" s="2479"/>
      <c r="E2" s="2480"/>
      <c r="F2" s="843"/>
      <c r="G2" s="844"/>
    </row>
    <row r="3" spans="1:7" x14ac:dyDescent="0.25">
      <c r="A3" s="840" t="s">
        <v>482</v>
      </c>
      <c r="B3" s="841"/>
      <c r="C3" s="2475" t="s">
        <v>4</v>
      </c>
      <c r="D3" s="2476"/>
      <c r="E3" s="2477"/>
      <c r="F3" s="843"/>
      <c r="G3" s="845"/>
    </row>
    <row r="4" spans="1:7" x14ac:dyDescent="0.25">
      <c r="A4" s="840" t="s">
        <v>483</v>
      </c>
      <c r="B4" s="841"/>
      <c r="C4" s="2478" t="s">
        <v>484</v>
      </c>
      <c r="D4" s="2479"/>
      <c r="E4" s="2480"/>
      <c r="F4" s="843"/>
      <c r="G4" s="845"/>
    </row>
    <row r="5" spans="1:7" x14ac:dyDescent="0.25">
      <c r="A5" s="840" t="s">
        <v>7</v>
      </c>
      <c r="B5" s="841"/>
      <c r="C5" s="2475" t="s">
        <v>8</v>
      </c>
      <c r="D5" s="2476"/>
      <c r="E5" s="2477"/>
      <c r="F5" s="843"/>
      <c r="G5" s="845"/>
    </row>
    <row r="6" spans="1:7" x14ac:dyDescent="0.25">
      <c r="A6" s="846"/>
      <c r="B6" s="846"/>
      <c r="C6" s="2478">
        <v>2013</v>
      </c>
      <c r="D6" s="2479"/>
      <c r="E6" s="2480"/>
      <c r="F6" s="843"/>
      <c r="G6" s="845"/>
    </row>
    <row r="7" spans="1:7" ht="15.75" x14ac:dyDescent="0.25">
      <c r="A7" s="2487" t="s">
        <v>9</v>
      </c>
      <c r="B7" s="2488"/>
      <c r="C7" s="2492" t="s">
        <v>10</v>
      </c>
      <c r="D7" s="2493"/>
      <c r="E7" s="2494"/>
      <c r="F7" s="843"/>
      <c r="G7" s="845"/>
    </row>
    <row r="8" spans="1:7" ht="15.75" x14ac:dyDescent="0.25">
      <c r="A8" s="846"/>
      <c r="B8" s="1070" t="s">
        <v>11</v>
      </c>
      <c r="C8" s="2478" t="s">
        <v>484</v>
      </c>
      <c r="D8" s="2479"/>
      <c r="E8" s="2480"/>
      <c r="F8" s="843"/>
      <c r="G8" s="845"/>
    </row>
    <row r="9" spans="1:7" x14ac:dyDescent="0.25">
      <c r="A9" s="846"/>
      <c r="B9" s="846"/>
      <c r="C9" s="846"/>
      <c r="D9" s="846"/>
      <c r="E9" s="846"/>
      <c r="F9" s="843"/>
      <c r="G9" s="845"/>
    </row>
    <row r="10" spans="1:7" x14ac:dyDescent="0.25">
      <c r="A10" s="846"/>
      <c r="B10" s="846"/>
      <c r="C10" s="846"/>
      <c r="D10" s="846"/>
      <c r="E10" s="846"/>
      <c r="F10" s="843"/>
      <c r="G10" s="847"/>
    </row>
    <row r="11" spans="1:7" x14ac:dyDescent="0.25">
      <c r="A11" s="2481" t="s">
        <v>13</v>
      </c>
      <c r="B11" s="2482"/>
      <c r="C11" s="2482"/>
      <c r="D11" s="2482"/>
      <c r="E11" s="2483"/>
      <c r="F11" s="843"/>
      <c r="G11" s="839"/>
    </row>
    <row r="12" spans="1:7" ht="76.5" x14ac:dyDescent="0.25">
      <c r="A12" s="848" t="s">
        <v>14</v>
      </c>
      <c r="B12" s="848" t="s">
        <v>15</v>
      </c>
      <c r="C12" s="849" t="s">
        <v>16</v>
      </c>
      <c r="D12" s="894" t="s">
        <v>17</v>
      </c>
      <c r="E12" s="850" t="s">
        <v>18</v>
      </c>
      <c r="F12" s="846"/>
      <c r="G12" s="839"/>
    </row>
    <row r="13" spans="1:7" x14ac:dyDescent="0.25">
      <c r="A13" s="2484" t="s">
        <v>19</v>
      </c>
      <c r="B13" s="2485"/>
      <c r="C13" s="2485"/>
      <c r="D13" s="2485"/>
      <c r="E13" s="2486"/>
      <c r="F13" s="846"/>
      <c r="G13" s="839"/>
    </row>
    <row r="14" spans="1:7" x14ac:dyDescent="0.25">
      <c r="A14" s="1018" t="s">
        <v>20</v>
      </c>
      <c r="B14" s="1027" t="s">
        <v>21</v>
      </c>
      <c r="C14" s="964">
        <v>0</v>
      </c>
      <c r="D14" s="851">
        <v>3940</v>
      </c>
      <c r="E14" s="852">
        <v>0</v>
      </c>
      <c r="F14" s="846"/>
      <c r="G14" s="839"/>
    </row>
    <row r="15" spans="1:7" x14ac:dyDescent="0.25">
      <c r="A15" s="1019" t="s">
        <v>22</v>
      </c>
      <c r="B15" s="1015" t="s">
        <v>23</v>
      </c>
      <c r="C15" s="964">
        <v>0</v>
      </c>
      <c r="D15" s="854">
        <v>4950</v>
      </c>
      <c r="E15" s="855">
        <v>0</v>
      </c>
      <c r="F15" s="846"/>
      <c r="G15" s="839"/>
    </row>
    <row r="16" spans="1:7" x14ac:dyDescent="0.25">
      <c r="A16" s="1019" t="s">
        <v>24</v>
      </c>
      <c r="B16" s="1015" t="s">
        <v>25</v>
      </c>
      <c r="C16" s="964">
        <v>0</v>
      </c>
      <c r="D16" s="854">
        <v>10610</v>
      </c>
      <c r="E16" s="855">
        <v>0</v>
      </c>
      <c r="F16" s="846"/>
      <c r="G16" s="839"/>
    </row>
    <row r="17" spans="1:6" x14ac:dyDescent="0.25">
      <c r="A17" s="1019" t="s">
        <v>26</v>
      </c>
      <c r="B17" s="1015" t="s">
        <v>27</v>
      </c>
      <c r="C17" s="964">
        <v>0</v>
      </c>
      <c r="D17" s="854">
        <v>6340</v>
      </c>
      <c r="E17" s="855">
        <v>0</v>
      </c>
      <c r="F17" s="846"/>
    </row>
    <row r="18" spans="1:6" x14ac:dyDescent="0.25">
      <c r="A18" s="1019" t="s">
        <v>28</v>
      </c>
      <c r="B18" s="1015" t="s">
        <v>29</v>
      </c>
      <c r="C18" s="964">
        <v>0</v>
      </c>
      <c r="D18" s="854">
        <v>6960</v>
      </c>
      <c r="E18" s="855">
        <v>0</v>
      </c>
      <c r="F18" s="846"/>
    </row>
    <row r="19" spans="1:6" ht="178.5" x14ac:dyDescent="0.25">
      <c r="A19" s="1019" t="s">
        <v>30</v>
      </c>
      <c r="B19" s="1069" t="s">
        <v>31</v>
      </c>
      <c r="C19" s="964">
        <v>0</v>
      </c>
      <c r="D19" s="854">
        <v>5360</v>
      </c>
      <c r="E19" s="855">
        <v>0</v>
      </c>
      <c r="F19" s="846"/>
    </row>
    <row r="20" spans="1:6" ht="216.75" x14ac:dyDescent="0.25">
      <c r="A20" s="1019" t="s">
        <v>32</v>
      </c>
      <c r="B20" s="1069" t="s">
        <v>33</v>
      </c>
      <c r="C20" s="964">
        <v>0</v>
      </c>
      <c r="D20" s="854">
        <v>6430</v>
      </c>
      <c r="E20" s="855">
        <v>0</v>
      </c>
      <c r="F20" s="846"/>
    </row>
    <row r="21" spans="1:6" ht="165.75" x14ac:dyDescent="0.25">
      <c r="A21" s="1019" t="s">
        <v>34</v>
      </c>
      <c r="B21" s="1069" t="s">
        <v>35</v>
      </c>
      <c r="C21" s="964">
        <v>0</v>
      </c>
      <c r="D21" s="854">
        <v>7980</v>
      </c>
      <c r="E21" s="855">
        <v>0</v>
      </c>
      <c r="F21" s="846"/>
    </row>
    <row r="22" spans="1:6" ht="191.25" x14ac:dyDescent="0.25">
      <c r="A22" s="1019" t="s">
        <v>36</v>
      </c>
      <c r="B22" s="1069" t="s">
        <v>37</v>
      </c>
      <c r="C22" s="964">
        <v>0</v>
      </c>
      <c r="D22" s="854">
        <v>5360</v>
      </c>
      <c r="E22" s="855">
        <v>0</v>
      </c>
      <c r="F22" s="846"/>
    </row>
    <row r="23" spans="1:6" ht="242.25" x14ac:dyDescent="0.25">
      <c r="A23" s="1019" t="s">
        <v>38</v>
      </c>
      <c r="B23" s="1069" t="s">
        <v>39</v>
      </c>
      <c r="C23" s="964">
        <v>0</v>
      </c>
      <c r="D23" s="854">
        <v>6430</v>
      </c>
      <c r="E23" s="855">
        <v>0</v>
      </c>
      <c r="F23" s="846"/>
    </row>
    <row r="24" spans="1:6" ht="178.5" x14ac:dyDescent="0.25">
      <c r="A24" s="1019" t="s">
        <v>40</v>
      </c>
      <c r="B24" s="1069" t="s">
        <v>41</v>
      </c>
      <c r="C24" s="964">
        <v>0</v>
      </c>
      <c r="D24" s="854">
        <v>7980</v>
      </c>
      <c r="E24" s="855">
        <v>0</v>
      </c>
      <c r="F24" s="846"/>
    </row>
    <row r="25" spans="1:6" x14ac:dyDescent="0.25">
      <c r="A25" s="1019" t="s">
        <v>42</v>
      </c>
      <c r="B25" s="1014" t="s">
        <v>43</v>
      </c>
      <c r="C25" s="964">
        <v>0</v>
      </c>
      <c r="D25" s="854">
        <v>6510</v>
      </c>
      <c r="E25" s="855">
        <v>0</v>
      </c>
      <c r="F25" s="846"/>
    </row>
    <row r="26" spans="1:6" x14ac:dyDescent="0.25">
      <c r="A26" s="1020" t="s">
        <v>44</v>
      </c>
      <c r="B26" s="1034" t="s">
        <v>45</v>
      </c>
      <c r="C26" s="979">
        <v>0</v>
      </c>
      <c r="D26" s="856">
        <v>26970</v>
      </c>
      <c r="E26" s="857">
        <v>0</v>
      </c>
      <c r="F26" s="846"/>
    </row>
    <row r="27" spans="1:6" x14ac:dyDescent="0.25">
      <c r="A27" s="2484" t="s">
        <v>46</v>
      </c>
      <c r="B27" s="2485"/>
      <c r="C27" s="2485"/>
      <c r="D27" s="2485"/>
      <c r="E27" s="2486"/>
      <c r="F27" s="846"/>
    </row>
    <row r="28" spans="1:6" x14ac:dyDescent="0.25">
      <c r="A28" s="1018" t="s">
        <v>47</v>
      </c>
      <c r="B28" s="1027" t="s">
        <v>48</v>
      </c>
      <c r="C28" s="967">
        <v>0</v>
      </c>
      <c r="D28" s="851">
        <v>1050</v>
      </c>
      <c r="E28" s="852">
        <v>0</v>
      </c>
      <c r="F28" s="846"/>
    </row>
    <row r="29" spans="1:6" x14ac:dyDescent="0.25">
      <c r="A29" s="1019" t="s">
        <v>49</v>
      </c>
      <c r="B29" s="1033" t="s">
        <v>50</v>
      </c>
      <c r="C29" s="964">
        <v>0</v>
      </c>
      <c r="D29" s="854">
        <v>1790</v>
      </c>
      <c r="E29" s="855">
        <v>0</v>
      </c>
      <c r="F29" s="846"/>
    </row>
    <row r="30" spans="1:6" x14ac:dyDescent="0.25">
      <c r="A30" s="1019" t="s">
        <v>51</v>
      </c>
      <c r="B30" s="1015" t="s">
        <v>52</v>
      </c>
      <c r="C30" s="964">
        <v>0</v>
      </c>
      <c r="D30" s="854">
        <v>570</v>
      </c>
      <c r="E30" s="855">
        <v>0</v>
      </c>
      <c r="F30" s="846"/>
    </row>
    <row r="31" spans="1:6" x14ac:dyDescent="0.25">
      <c r="A31" s="1019" t="s">
        <v>53</v>
      </c>
      <c r="B31" s="1015" t="s">
        <v>54</v>
      </c>
      <c r="C31" s="964">
        <v>0</v>
      </c>
      <c r="D31" s="854">
        <v>1420</v>
      </c>
      <c r="E31" s="855">
        <v>0</v>
      </c>
      <c r="F31" s="846"/>
    </row>
    <row r="32" spans="1:6" x14ac:dyDescent="0.25">
      <c r="A32" s="1019" t="s">
        <v>55</v>
      </c>
      <c r="B32" s="1015" t="s">
        <v>56</v>
      </c>
      <c r="C32" s="964">
        <v>0</v>
      </c>
      <c r="D32" s="854">
        <v>1140</v>
      </c>
      <c r="E32" s="855">
        <v>0</v>
      </c>
      <c r="F32" s="846"/>
    </row>
    <row r="33" spans="1:6" x14ac:dyDescent="0.25">
      <c r="A33" s="1019" t="s">
        <v>57</v>
      </c>
      <c r="B33" s="1033" t="s">
        <v>58</v>
      </c>
      <c r="C33" s="964">
        <v>0</v>
      </c>
      <c r="D33" s="854">
        <v>1050</v>
      </c>
      <c r="E33" s="855">
        <v>0</v>
      </c>
      <c r="F33" s="846"/>
    </row>
    <row r="34" spans="1:6" x14ac:dyDescent="0.25">
      <c r="A34" s="1019" t="s">
        <v>59</v>
      </c>
      <c r="B34" s="1015" t="s">
        <v>60</v>
      </c>
      <c r="C34" s="964">
        <v>0</v>
      </c>
      <c r="D34" s="854">
        <v>2550</v>
      </c>
      <c r="E34" s="855">
        <v>0</v>
      </c>
      <c r="F34" s="846"/>
    </row>
    <row r="35" spans="1:6" x14ac:dyDescent="0.25">
      <c r="A35" s="1019" t="s">
        <v>61</v>
      </c>
      <c r="B35" s="1033" t="s">
        <v>62</v>
      </c>
      <c r="C35" s="964">
        <v>0</v>
      </c>
      <c r="D35" s="854">
        <v>2550</v>
      </c>
      <c r="E35" s="855">
        <v>0</v>
      </c>
      <c r="F35" s="846"/>
    </row>
    <row r="36" spans="1:6" x14ac:dyDescent="0.25">
      <c r="A36" s="1019" t="s">
        <v>63</v>
      </c>
      <c r="B36" s="1033" t="s">
        <v>64</v>
      </c>
      <c r="C36" s="964">
        <v>0</v>
      </c>
      <c r="D36" s="854">
        <v>10160</v>
      </c>
      <c r="E36" s="855">
        <v>0</v>
      </c>
      <c r="F36" s="846"/>
    </row>
    <row r="37" spans="1:6" x14ac:dyDescent="0.25">
      <c r="A37" s="1020" t="s">
        <v>65</v>
      </c>
      <c r="B37" s="1068" t="s">
        <v>66</v>
      </c>
      <c r="C37" s="979">
        <v>0</v>
      </c>
      <c r="D37" s="856">
        <v>11890</v>
      </c>
      <c r="E37" s="857">
        <v>0</v>
      </c>
      <c r="F37" s="846"/>
    </row>
    <row r="38" spans="1:6" x14ac:dyDescent="0.25">
      <c r="A38" s="2489" t="s">
        <v>67</v>
      </c>
      <c r="B38" s="2490"/>
      <c r="C38" s="2490"/>
      <c r="D38" s="2490"/>
      <c r="E38" s="2491"/>
      <c r="F38" s="846"/>
    </row>
    <row r="39" spans="1:6" x14ac:dyDescent="0.25">
      <c r="A39" s="1018" t="s">
        <v>68</v>
      </c>
      <c r="B39" s="1013" t="s">
        <v>69</v>
      </c>
      <c r="C39" s="967">
        <v>0</v>
      </c>
      <c r="D39" s="859">
        <v>2962.6959999999999</v>
      </c>
      <c r="E39" s="860">
        <v>0</v>
      </c>
      <c r="F39" s="846"/>
    </row>
    <row r="40" spans="1:6" x14ac:dyDescent="0.25">
      <c r="A40" s="1020" t="s">
        <v>70</v>
      </c>
      <c r="B40" s="1028" t="s">
        <v>71</v>
      </c>
      <c r="C40" s="979">
        <v>0</v>
      </c>
      <c r="D40" s="861">
        <v>6955.4480000000003</v>
      </c>
      <c r="E40" s="862">
        <v>0</v>
      </c>
      <c r="F40" s="846"/>
    </row>
    <row r="41" spans="1:6" x14ac:dyDescent="0.25">
      <c r="A41" s="2489" t="s">
        <v>72</v>
      </c>
      <c r="B41" s="2490"/>
      <c r="C41" s="2490"/>
      <c r="D41" s="2490"/>
      <c r="E41" s="2491"/>
      <c r="F41" s="846"/>
    </row>
    <row r="42" spans="1:6" x14ac:dyDescent="0.25">
      <c r="A42" s="1018" t="s">
        <v>73</v>
      </c>
      <c r="B42" s="1035" t="s">
        <v>74</v>
      </c>
      <c r="C42" s="967">
        <v>0</v>
      </c>
      <c r="D42" s="859">
        <v>3430</v>
      </c>
      <c r="E42" s="860">
        <v>0</v>
      </c>
      <c r="F42" s="846"/>
    </row>
    <row r="43" spans="1:6" x14ac:dyDescent="0.25">
      <c r="A43" s="1019" t="s">
        <v>75</v>
      </c>
      <c r="B43" s="1015" t="s">
        <v>76</v>
      </c>
      <c r="C43" s="964">
        <v>0</v>
      </c>
      <c r="D43" s="854">
        <v>1890</v>
      </c>
      <c r="E43" s="855">
        <v>0</v>
      </c>
      <c r="F43" s="846"/>
    </row>
    <row r="44" spans="1:6" x14ac:dyDescent="0.25">
      <c r="A44" s="1019" t="s">
        <v>77</v>
      </c>
      <c r="B44" s="1015" t="s">
        <v>78</v>
      </c>
      <c r="C44" s="964">
        <v>0</v>
      </c>
      <c r="D44" s="854">
        <v>1890</v>
      </c>
      <c r="E44" s="855">
        <v>0</v>
      </c>
      <c r="F44" s="846"/>
    </row>
    <row r="45" spans="1:6" x14ac:dyDescent="0.25">
      <c r="A45" s="1020" t="s">
        <v>79</v>
      </c>
      <c r="B45" s="1016" t="s">
        <v>80</v>
      </c>
      <c r="C45" s="979">
        <v>0</v>
      </c>
      <c r="D45" s="861">
        <v>570</v>
      </c>
      <c r="E45" s="862">
        <v>0</v>
      </c>
      <c r="F45" s="846"/>
    </row>
    <row r="46" spans="1:6" x14ac:dyDescent="0.25">
      <c r="A46" s="2489" t="s">
        <v>81</v>
      </c>
      <c r="B46" s="2490"/>
      <c r="C46" s="2490"/>
      <c r="D46" s="2490"/>
      <c r="E46" s="2491"/>
      <c r="F46" s="846"/>
    </row>
    <row r="47" spans="1:6" x14ac:dyDescent="0.25">
      <c r="A47" s="1018" t="s">
        <v>82</v>
      </c>
      <c r="B47" s="1035" t="s">
        <v>83</v>
      </c>
      <c r="C47" s="967">
        <v>0</v>
      </c>
      <c r="D47" s="859">
        <v>1630</v>
      </c>
      <c r="E47" s="860">
        <v>0</v>
      </c>
      <c r="F47" s="846"/>
    </row>
    <row r="48" spans="1:6" x14ac:dyDescent="0.25">
      <c r="A48" s="1019" t="s">
        <v>84</v>
      </c>
      <c r="B48" s="1015" t="s">
        <v>85</v>
      </c>
      <c r="C48" s="964">
        <v>0</v>
      </c>
      <c r="D48" s="854">
        <v>1630</v>
      </c>
      <c r="E48" s="855">
        <v>0</v>
      </c>
      <c r="F48" s="846"/>
    </row>
    <row r="49" spans="1:7" x14ac:dyDescent="0.25">
      <c r="A49" s="1020" t="s">
        <v>86</v>
      </c>
      <c r="B49" s="1016" t="s">
        <v>87</v>
      </c>
      <c r="C49" s="979">
        <v>0</v>
      </c>
      <c r="D49" s="861">
        <v>940</v>
      </c>
      <c r="E49" s="862">
        <v>0</v>
      </c>
      <c r="F49" s="846"/>
      <c r="G49" s="839"/>
    </row>
    <row r="50" spans="1:7" x14ac:dyDescent="0.25">
      <c r="A50" s="863"/>
      <c r="B50" s="995" t="s">
        <v>88</v>
      </c>
      <c r="C50" s="863">
        <v>0</v>
      </c>
      <c r="D50" s="864"/>
      <c r="E50" s="865">
        <v>0</v>
      </c>
      <c r="F50" s="846"/>
      <c r="G50" s="839"/>
    </row>
    <row r="51" spans="1:7" x14ac:dyDescent="0.25">
      <c r="A51" s="866"/>
      <c r="B51" s="866"/>
      <c r="C51" s="866"/>
      <c r="D51" s="867"/>
      <c r="E51" s="868"/>
      <c r="F51" s="846"/>
      <c r="G51" s="839"/>
    </row>
    <row r="52" spans="1:7" x14ac:dyDescent="0.25">
      <c r="A52" s="846"/>
      <c r="B52" s="846"/>
      <c r="C52" s="846"/>
      <c r="D52" s="846"/>
      <c r="E52" s="846"/>
      <c r="F52" s="869"/>
      <c r="G52" s="870"/>
    </row>
    <row r="53" spans="1:7" x14ac:dyDescent="0.25">
      <c r="A53" s="2489" t="s">
        <v>89</v>
      </c>
      <c r="B53" s="2490"/>
      <c r="C53" s="2490"/>
      <c r="D53" s="2490"/>
      <c r="E53" s="2491"/>
      <c r="F53" s="869"/>
      <c r="G53" s="870"/>
    </row>
    <row r="54" spans="1:7" ht="76.5" x14ac:dyDescent="0.25">
      <c r="A54" s="848" t="s">
        <v>14</v>
      </c>
      <c r="B54" s="848" t="s">
        <v>90</v>
      </c>
      <c r="C54" s="849" t="s">
        <v>16</v>
      </c>
      <c r="D54" s="895"/>
      <c r="E54" s="850" t="s">
        <v>18</v>
      </c>
      <c r="F54" s="846"/>
      <c r="G54" s="839"/>
    </row>
    <row r="55" spans="1:7" x14ac:dyDescent="0.25">
      <c r="A55" s="976" t="s">
        <v>91</v>
      </c>
      <c r="B55" s="1058" t="s">
        <v>92</v>
      </c>
      <c r="C55" s="900">
        <v>0</v>
      </c>
      <c r="D55" s="872"/>
      <c r="E55" s="873">
        <v>0</v>
      </c>
      <c r="F55" s="846"/>
      <c r="G55" s="839"/>
    </row>
    <row r="56" spans="1:7" x14ac:dyDescent="0.25">
      <c r="A56" s="1056" t="s">
        <v>93</v>
      </c>
      <c r="B56" s="1027" t="s">
        <v>94</v>
      </c>
      <c r="C56" s="1010">
        <v>0</v>
      </c>
      <c r="D56" s="874"/>
      <c r="E56" s="875">
        <v>0</v>
      </c>
      <c r="F56" s="846"/>
      <c r="G56" s="839"/>
    </row>
    <row r="57" spans="1:7" x14ac:dyDescent="0.25">
      <c r="A57" s="1019" t="s">
        <v>95</v>
      </c>
      <c r="B57" s="1014" t="s">
        <v>96</v>
      </c>
      <c r="C57" s="964">
        <v>0</v>
      </c>
      <c r="D57" s="877"/>
      <c r="E57" s="878">
        <v>0</v>
      </c>
      <c r="F57" s="846"/>
      <c r="G57" s="839"/>
    </row>
    <row r="58" spans="1:7" x14ac:dyDescent="0.25">
      <c r="A58" s="1019" t="s">
        <v>97</v>
      </c>
      <c r="B58" s="1014" t="s">
        <v>98</v>
      </c>
      <c r="C58" s="964">
        <v>0</v>
      </c>
      <c r="D58" s="877"/>
      <c r="E58" s="878">
        <v>0</v>
      </c>
      <c r="F58" s="846"/>
      <c r="G58" s="839"/>
    </row>
    <row r="59" spans="1:7" x14ac:dyDescent="0.25">
      <c r="A59" s="1019" t="s">
        <v>99</v>
      </c>
      <c r="B59" s="1014" t="s">
        <v>100</v>
      </c>
      <c r="C59" s="964">
        <v>0</v>
      </c>
      <c r="D59" s="877"/>
      <c r="E59" s="878">
        <v>0</v>
      </c>
      <c r="F59" s="846"/>
      <c r="G59" s="839"/>
    </row>
    <row r="60" spans="1:7" x14ac:dyDescent="0.25">
      <c r="A60" s="1051" t="s">
        <v>101</v>
      </c>
      <c r="B60" s="1034" t="s">
        <v>102</v>
      </c>
      <c r="C60" s="994">
        <v>0</v>
      </c>
      <c r="D60" s="879"/>
      <c r="E60" s="880">
        <v>0</v>
      </c>
      <c r="F60" s="846"/>
      <c r="G60" s="839"/>
    </row>
    <row r="61" spans="1:7" x14ac:dyDescent="0.25">
      <c r="A61" s="1018" t="s">
        <v>103</v>
      </c>
      <c r="B61" s="1059" t="s">
        <v>104</v>
      </c>
      <c r="C61" s="996">
        <v>0</v>
      </c>
      <c r="D61" s="881"/>
      <c r="E61" s="882">
        <v>0</v>
      </c>
      <c r="F61" s="846"/>
      <c r="G61" s="839"/>
    </row>
    <row r="62" spans="1:7" x14ac:dyDescent="0.25">
      <c r="A62" s="1062"/>
      <c r="B62" s="1035" t="s">
        <v>105</v>
      </c>
      <c r="C62" s="967">
        <v>0</v>
      </c>
      <c r="D62" s="883"/>
      <c r="E62" s="884">
        <v>0</v>
      </c>
      <c r="F62" s="846"/>
      <c r="G62" s="839"/>
    </row>
    <row r="63" spans="1:7" x14ac:dyDescent="0.25">
      <c r="A63" s="1062"/>
      <c r="B63" s="1014" t="s">
        <v>106</v>
      </c>
      <c r="C63" s="964">
        <v>0</v>
      </c>
      <c r="D63" s="877"/>
      <c r="E63" s="878">
        <v>0</v>
      </c>
      <c r="F63" s="846"/>
      <c r="G63" s="839"/>
    </row>
    <row r="64" spans="1:7" x14ac:dyDescent="0.25">
      <c r="A64" s="1063"/>
      <c r="B64" s="1016" t="s">
        <v>107</v>
      </c>
      <c r="C64" s="979">
        <v>0</v>
      </c>
      <c r="D64" s="885"/>
      <c r="E64" s="886">
        <v>0</v>
      </c>
      <c r="F64" s="846"/>
      <c r="G64" s="839"/>
    </row>
    <row r="65" spans="1:7" x14ac:dyDescent="0.25">
      <c r="A65" s="1056" t="s">
        <v>108</v>
      </c>
      <c r="B65" s="1055" t="s">
        <v>109</v>
      </c>
      <c r="C65" s="1010">
        <v>0</v>
      </c>
      <c r="D65" s="874"/>
      <c r="E65" s="875">
        <v>0</v>
      </c>
      <c r="F65" s="846"/>
      <c r="G65" s="839"/>
    </row>
    <row r="66" spans="1:7" x14ac:dyDescent="0.25">
      <c r="A66" s="1019" t="s">
        <v>110</v>
      </c>
      <c r="B66" s="1014" t="s">
        <v>111</v>
      </c>
      <c r="C66" s="964">
        <v>0</v>
      </c>
      <c r="D66" s="877"/>
      <c r="E66" s="878">
        <v>0</v>
      </c>
      <c r="F66" s="846"/>
      <c r="G66" s="839"/>
    </row>
    <row r="67" spans="1:7" x14ac:dyDescent="0.25">
      <c r="A67" s="1051" t="s">
        <v>112</v>
      </c>
      <c r="B67" s="1034" t="s">
        <v>113</v>
      </c>
      <c r="C67" s="994">
        <v>0</v>
      </c>
      <c r="D67" s="879"/>
      <c r="E67" s="880">
        <v>0</v>
      </c>
      <c r="F67" s="846"/>
      <c r="G67" s="839"/>
    </row>
    <row r="68" spans="1:7" x14ac:dyDescent="0.25">
      <c r="A68" s="1064" t="s">
        <v>114</v>
      </c>
      <c r="B68" s="1054" t="s">
        <v>115</v>
      </c>
      <c r="C68" s="1011">
        <v>0</v>
      </c>
      <c r="D68" s="887"/>
      <c r="E68" s="888">
        <v>0</v>
      </c>
      <c r="F68" s="846"/>
      <c r="G68" s="839"/>
    </row>
    <row r="69" spans="1:7" x14ac:dyDescent="0.25">
      <c r="A69" s="1019" t="s">
        <v>116</v>
      </c>
      <c r="B69" s="1014" t="s">
        <v>117</v>
      </c>
      <c r="C69" s="964">
        <v>0</v>
      </c>
      <c r="D69" s="877"/>
      <c r="E69" s="878">
        <v>0</v>
      </c>
      <c r="F69" s="846"/>
      <c r="G69" s="839"/>
    </row>
    <row r="70" spans="1:7" x14ac:dyDescent="0.25">
      <c r="A70" s="1019" t="s">
        <v>118</v>
      </c>
      <c r="B70" s="1014" t="s">
        <v>119</v>
      </c>
      <c r="C70" s="964">
        <v>0</v>
      </c>
      <c r="D70" s="877"/>
      <c r="E70" s="878">
        <v>0</v>
      </c>
      <c r="F70" s="846"/>
      <c r="G70" s="839"/>
    </row>
    <row r="71" spans="1:7" x14ac:dyDescent="0.25">
      <c r="A71" s="1019" t="s">
        <v>120</v>
      </c>
      <c r="B71" s="1014" t="s">
        <v>121</v>
      </c>
      <c r="C71" s="964">
        <v>0</v>
      </c>
      <c r="D71" s="877"/>
      <c r="E71" s="878">
        <v>0</v>
      </c>
      <c r="F71" s="846"/>
      <c r="G71" s="839"/>
    </row>
    <row r="72" spans="1:7" x14ac:dyDescent="0.25">
      <c r="A72" s="1019" t="s">
        <v>122</v>
      </c>
      <c r="B72" s="1014" t="s">
        <v>123</v>
      </c>
      <c r="C72" s="964">
        <v>0</v>
      </c>
      <c r="D72" s="877"/>
      <c r="E72" s="878">
        <v>0</v>
      </c>
      <c r="F72" s="846"/>
      <c r="G72" s="839"/>
    </row>
    <row r="73" spans="1:7" x14ac:dyDescent="0.25">
      <c r="A73" s="1065"/>
      <c r="B73" s="1014" t="s">
        <v>124</v>
      </c>
      <c r="C73" s="964">
        <v>0</v>
      </c>
      <c r="D73" s="877"/>
      <c r="E73" s="878">
        <v>0</v>
      </c>
      <c r="F73" s="846"/>
      <c r="G73" s="839"/>
    </row>
    <row r="74" spans="1:7" x14ac:dyDescent="0.25">
      <c r="A74" s="1066" t="s">
        <v>125</v>
      </c>
      <c r="B74" s="1060" t="s">
        <v>126</v>
      </c>
      <c r="C74" s="1001">
        <v>0</v>
      </c>
      <c r="D74" s="973"/>
      <c r="E74" s="974">
        <v>0</v>
      </c>
      <c r="F74" s="846"/>
      <c r="G74" s="839"/>
    </row>
    <row r="75" spans="1:7" x14ac:dyDescent="0.25">
      <c r="A75" s="1067" t="s">
        <v>127</v>
      </c>
      <c r="B75" s="1061" t="s">
        <v>128</v>
      </c>
      <c r="C75" s="1012">
        <v>0</v>
      </c>
      <c r="D75" s="889"/>
      <c r="E75" s="890">
        <v>0</v>
      </c>
      <c r="F75" s="846"/>
      <c r="G75" s="839"/>
    </row>
    <row r="76" spans="1:7" x14ac:dyDescent="0.25">
      <c r="A76" s="1021"/>
      <c r="B76" s="1017" t="s">
        <v>129</v>
      </c>
      <c r="C76" s="900">
        <v>0</v>
      </c>
      <c r="D76" s="872"/>
      <c r="E76" s="892">
        <v>0</v>
      </c>
      <c r="F76" s="846"/>
      <c r="G76" s="839"/>
    </row>
    <row r="77" spans="1:7" x14ac:dyDescent="0.25">
      <c r="A77" s="846"/>
      <c r="B77" s="846"/>
      <c r="C77" s="846"/>
      <c r="D77" s="846"/>
      <c r="E77" s="846"/>
      <c r="F77" s="869"/>
      <c r="G77" s="870"/>
    </row>
    <row r="78" spans="1:7" x14ac:dyDescent="0.25">
      <c r="A78" s="846"/>
      <c r="B78" s="846"/>
      <c r="C78" s="846"/>
      <c r="D78" s="846"/>
      <c r="E78" s="846"/>
      <c r="F78" s="869"/>
      <c r="G78" s="870"/>
    </row>
    <row r="79" spans="1:7" x14ac:dyDescent="0.25">
      <c r="A79" s="2481" t="s">
        <v>130</v>
      </c>
      <c r="B79" s="2482"/>
      <c r="C79" s="2482"/>
      <c r="D79" s="2482"/>
      <c r="E79" s="2483"/>
      <c r="F79" s="869"/>
      <c r="G79" s="870"/>
    </row>
    <row r="80" spans="1:7" ht="76.5" x14ac:dyDescent="0.25">
      <c r="A80" s="848" t="s">
        <v>14</v>
      </c>
      <c r="B80" s="975" t="s">
        <v>15</v>
      </c>
      <c r="C80" s="893" t="s">
        <v>16</v>
      </c>
      <c r="D80" s="895"/>
      <c r="E80" s="896" t="s">
        <v>18</v>
      </c>
      <c r="F80" s="869"/>
      <c r="G80" s="870"/>
    </row>
    <row r="81" spans="1:6" x14ac:dyDescent="0.25">
      <c r="A81" s="1057" t="s">
        <v>131</v>
      </c>
      <c r="B81" s="1027" t="s">
        <v>132</v>
      </c>
      <c r="C81" s="967">
        <v>0</v>
      </c>
      <c r="D81" s="874"/>
      <c r="E81" s="897">
        <v>0</v>
      </c>
      <c r="F81" s="846"/>
    </row>
    <row r="82" spans="1:6" x14ac:dyDescent="0.25">
      <c r="A82" s="1041">
        <v>2001</v>
      </c>
      <c r="B82" s="1014" t="s">
        <v>133</v>
      </c>
      <c r="C82" s="964">
        <v>0</v>
      </c>
      <c r="D82" s="877"/>
      <c r="E82" s="898">
        <v>0</v>
      </c>
      <c r="F82" s="846"/>
    </row>
    <row r="83" spans="1:6" x14ac:dyDescent="0.25">
      <c r="A83" s="1051" t="s">
        <v>134</v>
      </c>
      <c r="B83" s="1034" t="s">
        <v>135</v>
      </c>
      <c r="C83" s="994">
        <v>0</v>
      </c>
      <c r="D83" s="879"/>
      <c r="E83" s="899">
        <v>0</v>
      </c>
      <c r="F83" s="846"/>
    </row>
    <row r="84" spans="1:6" x14ac:dyDescent="0.25">
      <c r="A84" s="1021"/>
      <c r="B84" s="1017" t="s">
        <v>136</v>
      </c>
      <c r="C84" s="900">
        <v>0</v>
      </c>
      <c r="D84" s="872"/>
      <c r="E84" s="901">
        <v>0</v>
      </c>
      <c r="F84" s="846"/>
    </row>
    <row r="85" spans="1:6" x14ac:dyDescent="0.25">
      <c r="A85" s="846"/>
      <c r="B85" s="846"/>
      <c r="C85" s="846"/>
      <c r="D85" s="846"/>
      <c r="E85" s="846"/>
      <c r="F85" s="846"/>
    </row>
    <row r="86" spans="1:6" x14ac:dyDescent="0.25">
      <c r="A86" s="846"/>
      <c r="B86" s="846"/>
      <c r="C86" s="846"/>
      <c r="D86" s="846"/>
      <c r="E86" s="846"/>
      <c r="F86" s="843"/>
    </row>
    <row r="87" spans="1:6" x14ac:dyDescent="0.25">
      <c r="A87" s="2499" t="s">
        <v>137</v>
      </c>
      <c r="B87" s="2500"/>
      <c r="C87" s="2500"/>
      <c r="D87" s="2500"/>
      <c r="E87" s="2500"/>
      <c r="F87" s="2501"/>
    </row>
    <row r="88" spans="1:6" x14ac:dyDescent="0.25">
      <c r="A88" s="2502" t="s">
        <v>14</v>
      </c>
      <c r="B88" s="2502" t="s">
        <v>15</v>
      </c>
      <c r="C88" s="2484" t="s">
        <v>16</v>
      </c>
      <c r="D88" s="2485"/>
      <c r="E88" s="2485"/>
      <c r="F88" s="2486"/>
    </row>
    <row r="89" spans="1:6" ht="51" x14ac:dyDescent="0.25">
      <c r="A89" s="2503"/>
      <c r="B89" s="2503"/>
      <c r="C89" s="975" t="s">
        <v>138</v>
      </c>
      <c r="D89" s="978" t="s">
        <v>139</v>
      </c>
      <c r="E89" s="894" t="s">
        <v>140</v>
      </c>
      <c r="F89" s="850" t="s">
        <v>18</v>
      </c>
    </row>
    <row r="90" spans="1:6" x14ac:dyDescent="0.25">
      <c r="A90" s="1018" t="s">
        <v>141</v>
      </c>
      <c r="B90" s="1013" t="s">
        <v>142</v>
      </c>
      <c r="C90" s="1004">
        <v>0</v>
      </c>
      <c r="D90" s="902">
        <v>0</v>
      </c>
      <c r="E90" s="903">
        <v>0</v>
      </c>
      <c r="F90" s="904">
        <v>0</v>
      </c>
    </row>
    <row r="91" spans="1:6" x14ac:dyDescent="0.25">
      <c r="A91" s="1019" t="s">
        <v>143</v>
      </c>
      <c r="B91" s="1014" t="s">
        <v>144</v>
      </c>
      <c r="C91" s="1005">
        <v>0</v>
      </c>
      <c r="D91" s="905">
        <v>0</v>
      </c>
      <c r="E91" s="906">
        <v>0</v>
      </c>
      <c r="F91" s="907">
        <v>0</v>
      </c>
    </row>
    <row r="92" spans="1:6" x14ac:dyDescent="0.25">
      <c r="A92" s="1019" t="s">
        <v>145</v>
      </c>
      <c r="B92" s="1014" t="s">
        <v>146</v>
      </c>
      <c r="C92" s="1005">
        <v>0</v>
      </c>
      <c r="D92" s="905">
        <v>0</v>
      </c>
      <c r="E92" s="906">
        <v>0</v>
      </c>
      <c r="F92" s="907">
        <v>0</v>
      </c>
    </row>
    <row r="93" spans="1:6" x14ac:dyDescent="0.25">
      <c r="A93" s="1019" t="s">
        <v>147</v>
      </c>
      <c r="B93" s="1014" t="s">
        <v>148</v>
      </c>
      <c r="C93" s="1005">
        <v>0</v>
      </c>
      <c r="D93" s="905">
        <v>0</v>
      </c>
      <c r="E93" s="906">
        <v>0</v>
      </c>
      <c r="F93" s="907">
        <v>0</v>
      </c>
    </row>
    <row r="94" spans="1:6" x14ac:dyDescent="0.25">
      <c r="A94" s="1019" t="s">
        <v>149</v>
      </c>
      <c r="B94" s="1014" t="s">
        <v>150</v>
      </c>
      <c r="C94" s="1005">
        <v>0</v>
      </c>
      <c r="D94" s="905">
        <v>0</v>
      </c>
      <c r="E94" s="906">
        <v>0</v>
      </c>
      <c r="F94" s="907">
        <v>0</v>
      </c>
    </row>
    <row r="95" spans="1:6" x14ac:dyDescent="0.25">
      <c r="A95" s="1019" t="s">
        <v>151</v>
      </c>
      <c r="B95" s="1014" t="s">
        <v>152</v>
      </c>
      <c r="C95" s="1005">
        <v>0</v>
      </c>
      <c r="D95" s="905">
        <v>0</v>
      </c>
      <c r="E95" s="906">
        <v>0</v>
      </c>
      <c r="F95" s="907">
        <v>0</v>
      </c>
    </row>
    <row r="96" spans="1:6" x14ac:dyDescent="0.25">
      <c r="A96" s="1019" t="s">
        <v>153</v>
      </c>
      <c r="B96" s="1014" t="s">
        <v>154</v>
      </c>
      <c r="C96" s="1005">
        <v>0</v>
      </c>
      <c r="D96" s="905">
        <v>0</v>
      </c>
      <c r="E96" s="906">
        <v>0</v>
      </c>
      <c r="F96" s="907">
        <v>0</v>
      </c>
    </row>
    <row r="97" spans="1:6" x14ac:dyDescent="0.25">
      <c r="A97" s="1019" t="s">
        <v>155</v>
      </c>
      <c r="B97" s="1014" t="s">
        <v>156</v>
      </c>
      <c r="C97" s="1005">
        <v>0</v>
      </c>
      <c r="D97" s="905">
        <v>0</v>
      </c>
      <c r="E97" s="906">
        <v>0</v>
      </c>
      <c r="F97" s="907">
        <v>0</v>
      </c>
    </row>
    <row r="98" spans="1:6" x14ac:dyDescent="0.25">
      <c r="A98" s="1019" t="s">
        <v>157</v>
      </c>
      <c r="B98" s="1014" t="s">
        <v>158</v>
      </c>
      <c r="C98" s="1005">
        <v>0</v>
      </c>
      <c r="D98" s="905">
        <v>0</v>
      </c>
      <c r="E98" s="906">
        <v>0</v>
      </c>
      <c r="F98" s="907">
        <v>0</v>
      </c>
    </row>
    <row r="99" spans="1:6" x14ac:dyDescent="0.25">
      <c r="A99" s="1019" t="s">
        <v>159</v>
      </c>
      <c r="B99" s="1014" t="s">
        <v>160</v>
      </c>
      <c r="C99" s="1005">
        <v>0</v>
      </c>
      <c r="D99" s="905">
        <v>0</v>
      </c>
      <c r="E99" s="906">
        <v>0</v>
      </c>
      <c r="F99" s="907">
        <v>0</v>
      </c>
    </row>
    <row r="100" spans="1:6" x14ac:dyDescent="0.25">
      <c r="A100" s="1019" t="s">
        <v>161</v>
      </c>
      <c r="B100" s="1014" t="s">
        <v>162</v>
      </c>
      <c r="C100" s="1005">
        <v>0</v>
      </c>
      <c r="D100" s="905">
        <v>0</v>
      </c>
      <c r="E100" s="906">
        <v>0</v>
      </c>
      <c r="F100" s="907">
        <v>0</v>
      </c>
    </row>
    <row r="101" spans="1:6" x14ac:dyDescent="0.25">
      <c r="A101" s="1019" t="s">
        <v>163</v>
      </c>
      <c r="B101" s="1014" t="s">
        <v>164</v>
      </c>
      <c r="C101" s="1005">
        <v>0</v>
      </c>
      <c r="D101" s="905">
        <v>0</v>
      </c>
      <c r="E101" s="906">
        <v>0</v>
      </c>
      <c r="F101" s="907">
        <v>0</v>
      </c>
    </row>
    <row r="102" spans="1:6" x14ac:dyDescent="0.25">
      <c r="A102" s="1051" t="s">
        <v>165</v>
      </c>
      <c r="B102" s="1034" t="s">
        <v>166</v>
      </c>
      <c r="C102" s="1006">
        <v>0</v>
      </c>
      <c r="D102" s="908">
        <v>0</v>
      </c>
      <c r="E102" s="909">
        <v>0</v>
      </c>
      <c r="F102" s="910">
        <v>0</v>
      </c>
    </row>
    <row r="103" spans="1:6" x14ac:dyDescent="0.25">
      <c r="A103" s="1018" t="s">
        <v>167</v>
      </c>
      <c r="B103" s="1013" t="s">
        <v>168</v>
      </c>
      <c r="C103" s="1004">
        <v>0</v>
      </c>
      <c r="D103" s="902">
        <v>0</v>
      </c>
      <c r="E103" s="903">
        <v>0</v>
      </c>
      <c r="F103" s="904">
        <v>0</v>
      </c>
    </row>
    <row r="104" spans="1:6" x14ac:dyDescent="0.25">
      <c r="A104" s="1019"/>
      <c r="B104" s="1014" t="s">
        <v>169</v>
      </c>
      <c r="C104" s="1005">
        <v>0</v>
      </c>
      <c r="D104" s="905">
        <v>0</v>
      </c>
      <c r="E104" s="906">
        <v>0</v>
      </c>
      <c r="F104" s="907">
        <v>0</v>
      </c>
    </row>
    <row r="105" spans="1:6" x14ac:dyDescent="0.25">
      <c r="A105" s="1019"/>
      <c r="B105" s="1014" t="s">
        <v>170</v>
      </c>
      <c r="C105" s="1005">
        <v>0</v>
      </c>
      <c r="D105" s="905">
        <v>0</v>
      </c>
      <c r="E105" s="906">
        <v>0</v>
      </c>
      <c r="F105" s="907">
        <v>0</v>
      </c>
    </row>
    <row r="106" spans="1:6" x14ac:dyDescent="0.25">
      <c r="A106" s="1020"/>
      <c r="B106" s="1028" t="s">
        <v>171</v>
      </c>
      <c r="C106" s="1007">
        <v>0</v>
      </c>
      <c r="D106" s="912">
        <v>0</v>
      </c>
      <c r="E106" s="913">
        <v>0</v>
      </c>
      <c r="F106" s="914">
        <v>0</v>
      </c>
    </row>
    <row r="107" spans="1:6" x14ac:dyDescent="0.25">
      <c r="A107" s="1056" t="s">
        <v>172</v>
      </c>
      <c r="B107" s="1055" t="s">
        <v>173</v>
      </c>
      <c r="C107" s="1008">
        <v>0</v>
      </c>
      <c r="D107" s="915">
        <v>0</v>
      </c>
      <c r="E107" s="916">
        <v>0</v>
      </c>
      <c r="F107" s="917">
        <v>0</v>
      </c>
    </row>
    <row r="108" spans="1:6" x14ac:dyDescent="0.25">
      <c r="A108" s="1052">
        <v>2106</v>
      </c>
      <c r="B108" s="1028" t="s">
        <v>174</v>
      </c>
      <c r="C108" s="1007">
        <v>0</v>
      </c>
      <c r="D108" s="912">
        <v>0</v>
      </c>
      <c r="E108" s="913">
        <v>0</v>
      </c>
      <c r="F108" s="914">
        <v>0</v>
      </c>
    </row>
    <row r="109" spans="1:6" x14ac:dyDescent="0.25">
      <c r="A109" s="1026"/>
      <c r="B109" s="1025" t="s">
        <v>175</v>
      </c>
      <c r="C109" s="1009">
        <v>0</v>
      </c>
      <c r="D109" s="919">
        <v>0</v>
      </c>
      <c r="E109" s="920">
        <v>0</v>
      </c>
      <c r="F109" s="921">
        <v>0</v>
      </c>
    </row>
    <row r="110" spans="1:6" x14ac:dyDescent="0.25">
      <c r="A110" s="846"/>
      <c r="B110" s="846"/>
      <c r="C110" s="846"/>
      <c r="D110" s="846"/>
      <c r="E110" s="846"/>
      <c r="F110" s="843"/>
    </row>
    <row r="111" spans="1:6" x14ac:dyDescent="0.25">
      <c r="A111" s="846"/>
      <c r="B111" s="846"/>
      <c r="C111" s="846"/>
      <c r="D111" s="846"/>
      <c r="E111" s="846"/>
      <c r="F111" s="843"/>
    </row>
    <row r="112" spans="1:6" x14ac:dyDescent="0.25">
      <c r="A112" s="2481" t="s">
        <v>176</v>
      </c>
      <c r="B112" s="2482"/>
      <c r="C112" s="2482"/>
      <c r="D112" s="2482"/>
      <c r="E112" s="2483"/>
      <c r="F112" s="843"/>
    </row>
    <row r="113" spans="1:6" ht="76.5" x14ac:dyDescent="0.25">
      <c r="A113" s="848" t="s">
        <v>14</v>
      </c>
      <c r="B113" s="848" t="s">
        <v>15</v>
      </c>
      <c r="C113" s="849" t="s">
        <v>16</v>
      </c>
      <c r="D113" s="894" t="s">
        <v>17</v>
      </c>
      <c r="E113" s="850" t="s">
        <v>18</v>
      </c>
      <c r="F113" s="843"/>
    </row>
    <row r="114" spans="1:6" x14ac:dyDescent="0.25">
      <c r="A114" s="1018" t="s">
        <v>177</v>
      </c>
      <c r="B114" s="1013" t="s">
        <v>178</v>
      </c>
      <c r="C114" s="967">
        <v>0</v>
      </c>
      <c r="D114" s="922">
        <v>121650</v>
      </c>
      <c r="E114" s="923">
        <v>0</v>
      </c>
      <c r="F114" s="846"/>
    </row>
    <row r="115" spans="1:6" x14ac:dyDescent="0.25">
      <c r="A115" s="1020" t="s">
        <v>179</v>
      </c>
      <c r="B115" s="1049" t="s">
        <v>180</v>
      </c>
      <c r="C115" s="994">
        <v>0</v>
      </c>
      <c r="D115" s="924">
        <v>128010</v>
      </c>
      <c r="E115" s="899">
        <v>0</v>
      </c>
      <c r="F115" s="846"/>
    </row>
    <row r="116" spans="1:6" x14ac:dyDescent="0.25">
      <c r="A116" s="900"/>
      <c r="B116" s="977" t="s">
        <v>181</v>
      </c>
      <c r="C116" s="900">
        <v>0</v>
      </c>
      <c r="D116" s="872"/>
      <c r="E116" s="901">
        <v>0</v>
      </c>
      <c r="F116" s="846"/>
    </row>
    <row r="117" spans="1:6" x14ac:dyDescent="0.25">
      <c r="A117" s="846"/>
      <c r="B117" s="846"/>
      <c r="C117" s="846"/>
      <c r="D117" s="846"/>
      <c r="E117" s="846"/>
      <c r="F117" s="846"/>
    </row>
    <row r="118" spans="1:6" x14ac:dyDescent="0.25">
      <c r="A118" s="846"/>
      <c r="B118" s="846"/>
      <c r="C118" s="846"/>
      <c r="D118" s="846"/>
      <c r="E118" s="846"/>
      <c r="F118" s="843"/>
    </row>
    <row r="119" spans="1:6" x14ac:dyDescent="0.25">
      <c r="A119" s="2498" t="s">
        <v>182</v>
      </c>
      <c r="B119" s="2498"/>
      <c r="C119" s="2498"/>
      <c r="D119" s="846"/>
      <c r="E119" s="846"/>
      <c r="F119" s="843"/>
    </row>
    <row r="120" spans="1:6" ht="76.5" x14ac:dyDescent="0.25">
      <c r="A120" s="848" t="s">
        <v>14</v>
      </c>
      <c r="B120" s="848" t="s">
        <v>16</v>
      </c>
      <c r="C120" s="848" t="s">
        <v>18</v>
      </c>
      <c r="D120" s="846"/>
      <c r="E120" s="846"/>
      <c r="F120" s="846"/>
    </row>
    <row r="121" spans="1:6" x14ac:dyDescent="0.25">
      <c r="A121" s="925" t="s">
        <v>183</v>
      </c>
      <c r="B121" s="926" t="s">
        <v>184</v>
      </c>
      <c r="C121" s="927">
        <v>0</v>
      </c>
      <c r="D121" s="846"/>
      <c r="E121" s="846"/>
      <c r="F121" s="846"/>
    </row>
    <row r="122" spans="1:6" x14ac:dyDescent="0.25">
      <c r="A122" s="846"/>
      <c r="B122" s="846"/>
      <c r="C122" s="846"/>
      <c r="D122" s="846"/>
      <c r="E122" s="843"/>
      <c r="F122" s="846"/>
    </row>
    <row r="123" spans="1:6" x14ac:dyDescent="0.25">
      <c r="A123" s="846"/>
      <c r="B123" s="846"/>
      <c r="C123" s="846"/>
      <c r="D123" s="846"/>
      <c r="E123" s="843"/>
      <c r="F123" s="846"/>
    </row>
    <row r="124" spans="1:6" x14ac:dyDescent="0.25">
      <c r="A124" s="2481" t="s">
        <v>185</v>
      </c>
      <c r="B124" s="2482"/>
      <c r="C124" s="2482"/>
      <c r="D124" s="2482"/>
      <c r="E124" s="2483"/>
      <c r="F124" s="843"/>
    </row>
    <row r="125" spans="1:6" ht="76.5" x14ac:dyDescent="0.25">
      <c r="A125" s="848" t="s">
        <v>14</v>
      </c>
      <c r="B125" s="848" t="s">
        <v>15</v>
      </c>
      <c r="C125" s="849" t="s">
        <v>16</v>
      </c>
      <c r="D125" s="894" t="s">
        <v>17</v>
      </c>
      <c r="E125" s="850" t="s">
        <v>18</v>
      </c>
      <c r="F125" s="843"/>
    </row>
    <row r="126" spans="1:6" x14ac:dyDescent="0.25">
      <c r="A126" s="1018" t="s">
        <v>186</v>
      </c>
      <c r="B126" s="1035" t="s">
        <v>187</v>
      </c>
      <c r="C126" s="967">
        <v>0</v>
      </c>
      <c r="D126" s="859">
        <v>31160</v>
      </c>
      <c r="E126" s="928">
        <v>0</v>
      </c>
      <c r="F126" s="846"/>
    </row>
    <row r="127" spans="1:6" x14ac:dyDescent="0.25">
      <c r="A127" s="1019" t="s">
        <v>188</v>
      </c>
      <c r="B127" s="1015" t="s">
        <v>189</v>
      </c>
      <c r="C127" s="964">
        <v>0</v>
      </c>
      <c r="D127" s="854">
        <v>28680</v>
      </c>
      <c r="E127" s="929">
        <v>0</v>
      </c>
      <c r="F127" s="846"/>
    </row>
    <row r="128" spans="1:6" x14ac:dyDescent="0.25">
      <c r="A128" s="1019" t="s">
        <v>190</v>
      </c>
      <c r="B128" s="1015" t="s">
        <v>191</v>
      </c>
      <c r="C128" s="964">
        <v>0</v>
      </c>
      <c r="D128" s="854">
        <v>23910</v>
      </c>
      <c r="E128" s="929">
        <v>0</v>
      </c>
      <c r="F128" s="846"/>
    </row>
    <row r="129" spans="1:6" x14ac:dyDescent="0.25">
      <c r="A129" s="1019" t="s">
        <v>192</v>
      </c>
      <c r="B129" s="1015" t="s">
        <v>193</v>
      </c>
      <c r="C129" s="964">
        <v>0</v>
      </c>
      <c r="D129" s="854">
        <v>129530</v>
      </c>
      <c r="E129" s="929">
        <v>0</v>
      </c>
      <c r="F129" s="846"/>
    </row>
    <row r="130" spans="1:6" x14ac:dyDescent="0.25">
      <c r="A130" s="1019" t="s">
        <v>194</v>
      </c>
      <c r="B130" s="1015" t="s">
        <v>195</v>
      </c>
      <c r="C130" s="964">
        <v>0</v>
      </c>
      <c r="D130" s="854">
        <v>62560</v>
      </c>
      <c r="E130" s="929">
        <v>0</v>
      </c>
      <c r="F130" s="846"/>
    </row>
    <row r="131" spans="1:6" x14ac:dyDescent="0.25">
      <c r="A131" s="1019" t="s">
        <v>196</v>
      </c>
      <c r="B131" s="1015" t="s">
        <v>197</v>
      </c>
      <c r="C131" s="964">
        <v>0</v>
      </c>
      <c r="D131" s="854">
        <v>56130</v>
      </c>
      <c r="E131" s="929">
        <v>0</v>
      </c>
      <c r="F131" s="846"/>
    </row>
    <row r="132" spans="1:6" x14ac:dyDescent="0.25">
      <c r="A132" s="1019" t="s">
        <v>198</v>
      </c>
      <c r="B132" s="1015" t="s">
        <v>199</v>
      </c>
      <c r="C132" s="964">
        <v>0</v>
      </c>
      <c r="D132" s="854">
        <v>15930</v>
      </c>
      <c r="E132" s="929">
        <v>0</v>
      </c>
      <c r="F132" s="846"/>
    </row>
    <row r="133" spans="1:6" x14ac:dyDescent="0.25">
      <c r="A133" s="1019" t="s">
        <v>200</v>
      </c>
      <c r="B133" s="1015" t="s">
        <v>201</v>
      </c>
      <c r="C133" s="964">
        <v>0</v>
      </c>
      <c r="D133" s="854">
        <v>24960</v>
      </c>
      <c r="E133" s="929">
        <v>0</v>
      </c>
      <c r="F133" s="846"/>
    </row>
    <row r="134" spans="1:6" x14ac:dyDescent="0.25">
      <c r="A134" s="1019" t="s">
        <v>202</v>
      </c>
      <c r="B134" s="1015" t="s">
        <v>203</v>
      </c>
      <c r="C134" s="964">
        <v>0</v>
      </c>
      <c r="D134" s="854">
        <v>25160</v>
      </c>
      <c r="E134" s="929">
        <v>0</v>
      </c>
      <c r="F134" s="846"/>
    </row>
    <row r="135" spans="1:6" x14ac:dyDescent="0.25">
      <c r="A135" s="1019" t="s">
        <v>204</v>
      </c>
      <c r="B135" s="1015" t="s">
        <v>205</v>
      </c>
      <c r="C135" s="964">
        <v>0</v>
      </c>
      <c r="D135" s="854">
        <v>25980</v>
      </c>
      <c r="E135" s="929">
        <v>0</v>
      </c>
      <c r="F135" s="846"/>
    </row>
    <row r="136" spans="1:6" x14ac:dyDescent="0.25">
      <c r="A136" s="1019" t="s">
        <v>206</v>
      </c>
      <c r="B136" s="1015" t="s">
        <v>207</v>
      </c>
      <c r="C136" s="964">
        <v>0</v>
      </c>
      <c r="D136" s="854">
        <v>31160</v>
      </c>
      <c r="E136" s="929">
        <v>0</v>
      </c>
      <c r="F136" s="846"/>
    </row>
    <row r="137" spans="1:6" x14ac:dyDescent="0.25">
      <c r="A137" s="1019" t="s">
        <v>208</v>
      </c>
      <c r="B137" s="1014" t="s">
        <v>209</v>
      </c>
      <c r="C137" s="964">
        <v>0</v>
      </c>
      <c r="D137" s="854">
        <v>6040</v>
      </c>
      <c r="E137" s="929">
        <v>0</v>
      </c>
      <c r="F137" s="846"/>
    </row>
    <row r="138" spans="1:6" x14ac:dyDescent="0.25">
      <c r="A138" s="1019" t="s">
        <v>210</v>
      </c>
      <c r="B138" s="1014" t="s">
        <v>211</v>
      </c>
      <c r="C138" s="964">
        <v>0</v>
      </c>
      <c r="D138" s="854">
        <v>43660</v>
      </c>
      <c r="E138" s="929">
        <v>0</v>
      </c>
      <c r="F138" s="846"/>
    </row>
    <row r="139" spans="1:6" x14ac:dyDescent="0.25">
      <c r="A139" s="1020"/>
      <c r="B139" s="1053" t="s">
        <v>212</v>
      </c>
      <c r="C139" s="1003">
        <v>0</v>
      </c>
      <c r="D139" s="930"/>
      <c r="E139" s="931">
        <v>0</v>
      </c>
      <c r="F139" s="846"/>
    </row>
    <row r="140" spans="1:6" x14ac:dyDescent="0.25">
      <c r="A140" s="1018"/>
      <c r="B140" s="1054" t="s">
        <v>213</v>
      </c>
      <c r="C140" s="967"/>
      <c r="D140" s="859"/>
      <c r="E140" s="928"/>
      <c r="F140" s="846"/>
    </row>
    <row r="141" spans="1:6" x14ac:dyDescent="0.25">
      <c r="A141" s="1019" t="s">
        <v>214</v>
      </c>
      <c r="B141" s="1015" t="s">
        <v>215</v>
      </c>
      <c r="C141" s="964">
        <v>0</v>
      </c>
      <c r="D141" s="854">
        <v>10480</v>
      </c>
      <c r="E141" s="929">
        <v>0</v>
      </c>
      <c r="F141" s="846"/>
    </row>
    <row r="142" spans="1:6" x14ac:dyDescent="0.25">
      <c r="A142" s="1019" t="s">
        <v>216</v>
      </c>
      <c r="B142" s="1015" t="s">
        <v>217</v>
      </c>
      <c r="C142" s="964">
        <v>0</v>
      </c>
      <c r="D142" s="854">
        <v>10480</v>
      </c>
      <c r="E142" s="929">
        <v>0</v>
      </c>
      <c r="F142" s="846"/>
    </row>
    <row r="143" spans="1:6" x14ac:dyDescent="0.25">
      <c r="A143" s="1019" t="s">
        <v>218</v>
      </c>
      <c r="B143" s="1015" t="s">
        <v>219</v>
      </c>
      <c r="C143" s="964">
        <v>0</v>
      </c>
      <c r="D143" s="854">
        <v>4620</v>
      </c>
      <c r="E143" s="929">
        <v>0</v>
      </c>
      <c r="F143" s="846"/>
    </row>
    <row r="144" spans="1:6" x14ac:dyDescent="0.25">
      <c r="A144" s="1019" t="s">
        <v>220</v>
      </c>
      <c r="B144" s="1015" t="s">
        <v>221</v>
      </c>
      <c r="C144" s="964">
        <v>0</v>
      </c>
      <c r="D144" s="854">
        <v>84230</v>
      </c>
      <c r="E144" s="929">
        <v>0</v>
      </c>
      <c r="F144" s="846"/>
    </row>
    <row r="145" spans="1:6" x14ac:dyDescent="0.25">
      <c r="A145" s="1019" t="s">
        <v>222</v>
      </c>
      <c r="B145" s="1015" t="s">
        <v>223</v>
      </c>
      <c r="C145" s="964">
        <v>0</v>
      </c>
      <c r="D145" s="854">
        <v>9940</v>
      </c>
      <c r="E145" s="929">
        <v>0</v>
      </c>
      <c r="F145" s="846"/>
    </row>
    <row r="146" spans="1:6" x14ac:dyDescent="0.25">
      <c r="A146" s="1019" t="s">
        <v>224</v>
      </c>
      <c r="B146" s="1015" t="s">
        <v>225</v>
      </c>
      <c r="C146" s="964">
        <v>0</v>
      </c>
      <c r="D146" s="854">
        <v>7660</v>
      </c>
      <c r="E146" s="929">
        <v>0</v>
      </c>
      <c r="F146" s="846"/>
    </row>
    <row r="147" spans="1:6" x14ac:dyDescent="0.25">
      <c r="A147" s="1020"/>
      <c r="B147" s="1053" t="s">
        <v>226</v>
      </c>
      <c r="C147" s="1003">
        <v>0</v>
      </c>
      <c r="D147" s="930"/>
      <c r="E147" s="931">
        <v>0</v>
      </c>
      <c r="F147" s="846"/>
    </row>
    <row r="148" spans="1:6" x14ac:dyDescent="0.25">
      <c r="A148" s="1026"/>
      <c r="B148" s="1025" t="s">
        <v>227</v>
      </c>
      <c r="C148" s="863">
        <v>0</v>
      </c>
      <c r="D148" s="932"/>
      <c r="E148" s="933">
        <v>0</v>
      </c>
      <c r="F148" s="846"/>
    </row>
    <row r="149" spans="1:6" x14ac:dyDescent="0.25">
      <c r="A149" s="846"/>
      <c r="B149" s="846"/>
      <c r="C149" s="846"/>
      <c r="D149" s="846"/>
      <c r="E149" s="846"/>
      <c r="F149" s="846"/>
    </row>
    <row r="150" spans="1:6" x14ac:dyDescent="0.25">
      <c r="A150" s="846"/>
      <c r="B150" s="846"/>
      <c r="C150" s="846"/>
      <c r="D150" s="846"/>
      <c r="E150" s="846"/>
      <c r="F150" s="843"/>
    </row>
    <row r="151" spans="1:6" x14ac:dyDescent="0.25">
      <c r="A151" s="2499" t="s">
        <v>228</v>
      </c>
      <c r="B151" s="2500"/>
      <c r="C151" s="2500"/>
      <c r="D151" s="2500"/>
      <c r="E151" s="2501"/>
      <c r="F151" s="843"/>
    </row>
    <row r="152" spans="1:6" ht="76.5" x14ac:dyDescent="0.25">
      <c r="A152" s="848" t="s">
        <v>14</v>
      </c>
      <c r="B152" s="848" t="s">
        <v>15</v>
      </c>
      <c r="C152" s="849" t="s">
        <v>16</v>
      </c>
      <c r="D152" s="894" t="s">
        <v>17</v>
      </c>
      <c r="E152" s="850" t="s">
        <v>18</v>
      </c>
      <c r="F152" s="846"/>
    </row>
    <row r="153" spans="1:6" x14ac:dyDescent="0.25">
      <c r="A153" s="1018" t="s">
        <v>229</v>
      </c>
      <c r="B153" s="1035" t="s">
        <v>230</v>
      </c>
      <c r="C153" s="967">
        <v>0</v>
      </c>
      <c r="D153" s="859">
        <v>720</v>
      </c>
      <c r="E153" s="928">
        <v>0</v>
      </c>
      <c r="F153" s="846"/>
    </row>
    <row r="154" spans="1:6" x14ac:dyDescent="0.25">
      <c r="A154" s="1020" t="s">
        <v>231</v>
      </c>
      <c r="B154" s="1016" t="s">
        <v>232</v>
      </c>
      <c r="C154" s="979">
        <v>0</v>
      </c>
      <c r="D154" s="861">
        <v>100</v>
      </c>
      <c r="E154" s="934">
        <v>0</v>
      </c>
      <c r="F154" s="846"/>
    </row>
    <row r="155" spans="1:6" x14ac:dyDescent="0.25">
      <c r="A155" s="1026"/>
      <c r="B155" s="1025" t="s">
        <v>233</v>
      </c>
      <c r="C155" s="863">
        <v>0</v>
      </c>
      <c r="D155" s="932"/>
      <c r="E155" s="933">
        <v>0</v>
      </c>
      <c r="F155" s="846"/>
    </row>
    <row r="156" spans="1:6" x14ac:dyDescent="0.25">
      <c r="A156" s="846"/>
      <c r="B156" s="846"/>
      <c r="C156" s="846"/>
      <c r="D156" s="846"/>
      <c r="E156" s="846"/>
      <c r="F156" s="846"/>
    </row>
    <row r="157" spans="1:6" x14ac:dyDescent="0.25">
      <c r="A157" s="846"/>
      <c r="B157" s="846"/>
      <c r="C157" s="846"/>
      <c r="D157" s="846"/>
      <c r="E157" s="846"/>
      <c r="F157" s="846"/>
    </row>
    <row r="158" spans="1:6" x14ac:dyDescent="0.25">
      <c r="A158" s="2499" t="s">
        <v>234</v>
      </c>
      <c r="B158" s="2500"/>
      <c r="C158" s="2500"/>
      <c r="D158" s="2500"/>
      <c r="E158" s="2501"/>
      <c r="F158" s="843"/>
    </row>
    <row r="159" spans="1:6" ht="76.5" x14ac:dyDescent="0.25">
      <c r="A159" s="848" t="s">
        <v>14</v>
      </c>
      <c r="B159" s="848" t="s">
        <v>15</v>
      </c>
      <c r="C159" s="849" t="s">
        <v>16</v>
      </c>
      <c r="D159" s="894" t="s">
        <v>17</v>
      </c>
      <c r="E159" s="850" t="s">
        <v>18</v>
      </c>
      <c r="F159" s="846"/>
    </row>
    <row r="160" spans="1:6" x14ac:dyDescent="0.25">
      <c r="A160" s="1018" t="s">
        <v>235</v>
      </c>
      <c r="B160" s="1013" t="s">
        <v>236</v>
      </c>
      <c r="C160" s="998">
        <v>0</v>
      </c>
      <c r="D160" s="859">
        <v>39230</v>
      </c>
      <c r="E160" s="928">
        <v>0</v>
      </c>
      <c r="F160" s="846"/>
    </row>
    <row r="161" spans="1:6" x14ac:dyDescent="0.25">
      <c r="A161" s="1019" t="s">
        <v>237</v>
      </c>
      <c r="B161" s="1015" t="s">
        <v>238</v>
      </c>
      <c r="C161" s="1002">
        <v>0</v>
      </c>
      <c r="D161" s="854">
        <v>24670</v>
      </c>
      <c r="E161" s="929">
        <v>0</v>
      </c>
      <c r="F161" s="846"/>
    </row>
    <row r="162" spans="1:6" x14ac:dyDescent="0.25">
      <c r="A162" s="1019" t="s">
        <v>239</v>
      </c>
      <c r="B162" s="1014" t="s">
        <v>240</v>
      </c>
      <c r="C162" s="1002">
        <v>0</v>
      </c>
      <c r="D162" s="854">
        <v>24670</v>
      </c>
      <c r="E162" s="929">
        <v>0</v>
      </c>
      <c r="F162" s="846"/>
    </row>
    <row r="163" spans="1:6" x14ac:dyDescent="0.25">
      <c r="A163" s="1019" t="s">
        <v>241</v>
      </c>
      <c r="B163" s="1015" t="s">
        <v>242</v>
      </c>
      <c r="C163" s="1002">
        <v>0</v>
      </c>
      <c r="D163" s="854">
        <v>740040</v>
      </c>
      <c r="E163" s="929">
        <v>0</v>
      </c>
      <c r="F163" s="846"/>
    </row>
    <row r="164" spans="1:6" x14ac:dyDescent="0.25">
      <c r="A164" s="1019" t="s">
        <v>243</v>
      </c>
      <c r="B164" s="1015" t="s">
        <v>244</v>
      </c>
      <c r="C164" s="1002">
        <v>0</v>
      </c>
      <c r="D164" s="854">
        <v>346290</v>
      </c>
      <c r="E164" s="929">
        <v>0</v>
      </c>
      <c r="F164" s="846"/>
    </row>
    <row r="165" spans="1:6" x14ac:dyDescent="0.25">
      <c r="A165" s="1019" t="s">
        <v>245</v>
      </c>
      <c r="B165" s="1015" t="s">
        <v>246</v>
      </c>
      <c r="C165" s="1002">
        <v>0</v>
      </c>
      <c r="D165" s="854">
        <v>529500</v>
      </c>
      <c r="E165" s="929">
        <v>0</v>
      </c>
      <c r="F165" s="846"/>
    </row>
    <row r="166" spans="1:6" x14ac:dyDescent="0.25">
      <c r="A166" s="1051" t="s">
        <v>247</v>
      </c>
      <c r="B166" s="1049" t="s">
        <v>248</v>
      </c>
      <c r="C166" s="1002">
        <v>0</v>
      </c>
      <c r="D166" s="854">
        <v>45080</v>
      </c>
      <c r="E166" s="929">
        <v>0</v>
      </c>
      <c r="F166" s="846"/>
    </row>
    <row r="167" spans="1:6" x14ac:dyDescent="0.25">
      <c r="A167" s="1052">
        <v>1901029</v>
      </c>
      <c r="B167" s="1050" t="s">
        <v>249</v>
      </c>
      <c r="C167" s="999">
        <v>0</v>
      </c>
      <c r="D167" s="861">
        <v>608500</v>
      </c>
      <c r="E167" s="934">
        <v>0</v>
      </c>
      <c r="F167" s="846"/>
    </row>
    <row r="168" spans="1:6" x14ac:dyDescent="0.25">
      <c r="A168" s="918"/>
      <c r="B168" s="935" t="s">
        <v>250</v>
      </c>
      <c r="C168" s="936">
        <v>0</v>
      </c>
      <c r="D168" s="937"/>
      <c r="E168" s="938">
        <v>0</v>
      </c>
      <c r="F168" s="846"/>
    </row>
    <row r="169" spans="1:6" x14ac:dyDescent="0.25">
      <c r="A169" s="846"/>
      <c r="B169" s="846"/>
      <c r="C169" s="846"/>
      <c r="D169" s="846"/>
      <c r="E169" s="846"/>
      <c r="F169" s="846"/>
    </row>
    <row r="170" spans="1:6" x14ac:dyDescent="0.25">
      <c r="A170" s="846"/>
      <c r="B170" s="846"/>
      <c r="C170" s="846"/>
      <c r="D170" s="846"/>
      <c r="E170" s="846"/>
      <c r="F170" s="846"/>
    </row>
    <row r="171" spans="1:6" x14ac:dyDescent="0.25">
      <c r="A171" s="2481" t="s">
        <v>251</v>
      </c>
      <c r="B171" s="2482"/>
      <c r="C171" s="2482"/>
      <c r="D171" s="2482"/>
      <c r="E171" s="2483"/>
      <c r="F171" s="843"/>
    </row>
    <row r="172" spans="1:6" ht="76.5" x14ac:dyDescent="0.25">
      <c r="A172" s="848" t="s">
        <v>14</v>
      </c>
      <c r="B172" s="848" t="s">
        <v>15</v>
      </c>
      <c r="C172" s="849" t="s">
        <v>16</v>
      </c>
      <c r="D172" s="894" t="s">
        <v>17</v>
      </c>
      <c r="E172" s="850" t="s">
        <v>18</v>
      </c>
      <c r="F172" s="846"/>
    </row>
    <row r="173" spans="1:6" ht="77.25" x14ac:dyDescent="0.25">
      <c r="A173" s="1047">
        <v>1101004</v>
      </c>
      <c r="B173" s="1042" t="s">
        <v>252</v>
      </c>
      <c r="C173" s="967">
        <v>0</v>
      </c>
      <c r="D173" s="859">
        <v>13450</v>
      </c>
      <c r="E173" s="928">
        <v>0</v>
      </c>
      <c r="F173" s="846"/>
    </row>
    <row r="174" spans="1:6" ht="102.75" x14ac:dyDescent="0.25">
      <c r="A174" s="1041">
        <v>1101006</v>
      </c>
      <c r="B174" s="1043" t="s">
        <v>253</v>
      </c>
      <c r="C174" s="964">
        <v>0</v>
      </c>
      <c r="D174" s="854">
        <v>10760</v>
      </c>
      <c r="E174" s="929">
        <v>0</v>
      </c>
      <c r="F174" s="846"/>
    </row>
    <row r="175" spans="1:6" ht="115.5" x14ac:dyDescent="0.25">
      <c r="A175" s="1041" t="s">
        <v>254</v>
      </c>
      <c r="B175" s="1044" t="s">
        <v>255</v>
      </c>
      <c r="C175" s="964">
        <v>0</v>
      </c>
      <c r="D175" s="854">
        <v>4610</v>
      </c>
      <c r="E175" s="929">
        <v>0</v>
      </c>
      <c r="F175" s="846"/>
    </row>
    <row r="176" spans="1:6" ht="204.75" x14ac:dyDescent="0.25">
      <c r="A176" s="1041" t="s">
        <v>256</v>
      </c>
      <c r="B176" s="1044" t="s">
        <v>257</v>
      </c>
      <c r="C176" s="964">
        <v>0</v>
      </c>
      <c r="D176" s="854">
        <v>12990</v>
      </c>
      <c r="E176" s="929">
        <v>0</v>
      </c>
      <c r="F176" s="846"/>
    </row>
    <row r="177" spans="1:6" ht="230.25" x14ac:dyDescent="0.25">
      <c r="A177" s="1041" t="s">
        <v>258</v>
      </c>
      <c r="B177" s="1044" t="s">
        <v>259</v>
      </c>
      <c r="C177" s="964">
        <v>0</v>
      </c>
      <c r="D177" s="854">
        <v>22030</v>
      </c>
      <c r="E177" s="929">
        <v>0</v>
      </c>
      <c r="F177" s="846"/>
    </row>
    <row r="178" spans="1:6" ht="102.75" x14ac:dyDescent="0.25">
      <c r="A178" s="1041" t="s">
        <v>260</v>
      </c>
      <c r="B178" s="1044" t="s">
        <v>261</v>
      </c>
      <c r="C178" s="964">
        <v>0</v>
      </c>
      <c r="D178" s="854">
        <v>42060</v>
      </c>
      <c r="E178" s="929">
        <v>0</v>
      </c>
      <c r="F178" s="846"/>
    </row>
    <row r="179" spans="1:6" ht="51.75" x14ac:dyDescent="0.25">
      <c r="A179" s="1041" t="s">
        <v>262</v>
      </c>
      <c r="B179" s="1044" t="s">
        <v>263</v>
      </c>
      <c r="C179" s="964">
        <v>0</v>
      </c>
      <c r="D179" s="854">
        <v>46880</v>
      </c>
      <c r="E179" s="929">
        <v>0</v>
      </c>
      <c r="F179" s="846"/>
    </row>
    <row r="180" spans="1:6" ht="204.75" x14ac:dyDescent="0.25">
      <c r="A180" s="1041" t="s">
        <v>264</v>
      </c>
      <c r="B180" s="1044" t="s">
        <v>265</v>
      </c>
      <c r="C180" s="964">
        <v>0</v>
      </c>
      <c r="D180" s="854">
        <v>26300</v>
      </c>
      <c r="E180" s="929">
        <v>0</v>
      </c>
      <c r="F180" s="846"/>
    </row>
    <row r="181" spans="1:6" ht="102.75" x14ac:dyDescent="0.25">
      <c r="A181" s="1041" t="s">
        <v>266</v>
      </c>
      <c r="B181" s="1045" t="s">
        <v>267</v>
      </c>
      <c r="C181" s="964">
        <v>0</v>
      </c>
      <c r="D181" s="854">
        <v>203450</v>
      </c>
      <c r="E181" s="929">
        <v>0</v>
      </c>
      <c r="F181" s="846"/>
    </row>
    <row r="182" spans="1:6" ht="77.25" x14ac:dyDescent="0.25">
      <c r="A182" s="1041" t="s">
        <v>268</v>
      </c>
      <c r="B182" s="1044" t="s">
        <v>269</v>
      </c>
      <c r="C182" s="964">
        <v>0</v>
      </c>
      <c r="D182" s="854">
        <v>231290</v>
      </c>
      <c r="E182" s="929">
        <v>0</v>
      </c>
      <c r="F182" s="846"/>
    </row>
    <row r="183" spans="1:6" ht="64.5" x14ac:dyDescent="0.25">
      <c r="A183" s="1041" t="s">
        <v>270</v>
      </c>
      <c r="B183" s="1044" t="s">
        <v>271</v>
      </c>
      <c r="C183" s="964">
        <v>0</v>
      </c>
      <c r="D183" s="854">
        <v>188610</v>
      </c>
      <c r="E183" s="929">
        <v>0</v>
      </c>
      <c r="F183" s="846"/>
    </row>
    <row r="184" spans="1:6" ht="141" x14ac:dyDescent="0.25">
      <c r="A184" s="1041" t="s">
        <v>272</v>
      </c>
      <c r="B184" s="1045" t="s">
        <v>273</v>
      </c>
      <c r="C184" s="964">
        <v>0</v>
      </c>
      <c r="D184" s="854">
        <v>242260</v>
      </c>
      <c r="E184" s="929">
        <v>0</v>
      </c>
      <c r="F184" s="846"/>
    </row>
    <row r="185" spans="1:6" ht="128.25" x14ac:dyDescent="0.25">
      <c r="A185" s="1041" t="s">
        <v>274</v>
      </c>
      <c r="B185" s="1045" t="s">
        <v>275</v>
      </c>
      <c r="C185" s="964">
        <v>0</v>
      </c>
      <c r="D185" s="854">
        <v>247890</v>
      </c>
      <c r="E185" s="929">
        <v>0</v>
      </c>
      <c r="F185" s="846"/>
    </row>
    <row r="186" spans="1:6" ht="128.25" x14ac:dyDescent="0.25">
      <c r="A186" s="1041" t="s">
        <v>276</v>
      </c>
      <c r="B186" s="1045" t="s">
        <v>277</v>
      </c>
      <c r="C186" s="964">
        <v>0</v>
      </c>
      <c r="D186" s="854">
        <v>209630</v>
      </c>
      <c r="E186" s="929">
        <v>0</v>
      </c>
      <c r="F186" s="846"/>
    </row>
    <row r="187" spans="1:6" ht="77.25" x14ac:dyDescent="0.25">
      <c r="A187" s="1041" t="s">
        <v>278</v>
      </c>
      <c r="B187" s="1045" t="s">
        <v>279</v>
      </c>
      <c r="C187" s="964">
        <v>0</v>
      </c>
      <c r="D187" s="854">
        <v>223760</v>
      </c>
      <c r="E187" s="929">
        <v>0</v>
      </c>
      <c r="F187" s="846"/>
    </row>
    <row r="188" spans="1:6" ht="102.75" x14ac:dyDescent="0.25">
      <c r="A188" s="1041" t="s">
        <v>280</v>
      </c>
      <c r="B188" s="1045" t="s">
        <v>281</v>
      </c>
      <c r="C188" s="964">
        <v>0</v>
      </c>
      <c r="D188" s="854">
        <v>267560</v>
      </c>
      <c r="E188" s="929">
        <v>0</v>
      </c>
      <c r="F188" s="846"/>
    </row>
    <row r="189" spans="1:6" ht="166.5" x14ac:dyDescent="0.25">
      <c r="A189" s="1041" t="s">
        <v>282</v>
      </c>
      <c r="B189" s="1044" t="s">
        <v>283</v>
      </c>
      <c r="C189" s="964">
        <v>0</v>
      </c>
      <c r="D189" s="854">
        <v>237270</v>
      </c>
      <c r="E189" s="929">
        <v>0</v>
      </c>
      <c r="F189" s="846"/>
    </row>
    <row r="190" spans="1:6" ht="153.75" x14ac:dyDescent="0.25">
      <c r="A190" s="1041" t="s">
        <v>284</v>
      </c>
      <c r="B190" s="1045" t="s">
        <v>285</v>
      </c>
      <c r="C190" s="964">
        <v>0</v>
      </c>
      <c r="D190" s="854">
        <v>1736360</v>
      </c>
      <c r="E190" s="929">
        <v>0</v>
      </c>
      <c r="F190" s="846"/>
    </row>
    <row r="191" spans="1:6" ht="115.5" x14ac:dyDescent="0.25">
      <c r="A191" s="1041" t="s">
        <v>286</v>
      </c>
      <c r="B191" s="1045" t="s">
        <v>287</v>
      </c>
      <c r="C191" s="964">
        <v>0</v>
      </c>
      <c r="D191" s="854">
        <v>1084530</v>
      </c>
      <c r="E191" s="929">
        <v>0</v>
      </c>
      <c r="F191" s="846"/>
    </row>
    <row r="192" spans="1:6" ht="102.75" x14ac:dyDescent="0.25">
      <c r="A192" s="1019" t="s">
        <v>288</v>
      </c>
      <c r="B192" s="1045" t="s">
        <v>289</v>
      </c>
      <c r="C192" s="964">
        <v>0</v>
      </c>
      <c r="D192" s="854">
        <v>1049700</v>
      </c>
      <c r="E192" s="929">
        <v>0</v>
      </c>
      <c r="F192" s="846"/>
    </row>
    <row r="193" spans="1:6" ht="141" x14ac:dyDescent="0.25">
      <c r="A193" s="1041" t="s">
        <v>290</v>
      </c>
      <c r="B193" s="1045" t="s">
        <v>291</v>
      </c>
      <c r="C193" s="964">
        <v>0</v>
      </c>
      <c r="D193" s="854">
        <v>1099690</v>
      </c>
      <c r="E193" s="929">
        <v>0</v>
      </c>
      <c r="F193" s="846"/>
    </row>
    <row r="194" spans="1:6" ht="64.5" x14ac:dyDescent="0.25">
      <c r="A194" s="1019" t="s">
        <v>292</v>
      </c>
      <c r="B194" s="1045" t="s">
        <v>293</v>
      </c>
      <c r="C194" s="964">
        <v>0</v>
      </c>
      <c r="D194" s="854">
        <v>155620</v>
      </c>
      <c r="E194" s="929">
        <v>0</v>
      </c>
      <c r="F194" s="846"/>
    </row>
    <row r="195" spans="1:6" ht="39" x14ac:dyDescent="0.25">
      <c r="A195" s="1019" t="s">
        <v>294</v>
      </c>
      <c r="B195" s="1045" t="s">
        <v>295</v>
      </c>
      <c r="C195" s="964">
        <v>0</v>
      </c>
      <c r="D195" s="854">
        <v>355110</v>
      </c>
      <c r="E195" s="929">
        <v>0</v>
      </c>
      <c r="F195" s="846"/>
    </row>
    <row r="196" spans="1:6" ht="77.25" x14ac:dyDescent="0.25">
      <c r="A196" s="1041" t="s">
        <v>296</v>
      </c>
      <c r="B196" s="1045" t="s">
        <v>297</v>
      </c>
      <c r="C196" s="964">
        <v>0</v>
      </c>
      <c r="D196" s="854">
        <v>131650</v>
      </c>
      <c r="E196" s="929">
        <v>0</v>
      </c>
      <c r="F196" s="846"/>
    </row>
    <row r="197" spans="1:6" ht="90" x14ac:dyDescent="0.25">
      <c r="A197" s="1041" t="s">
        <v>298</v>
      </c>
      <c r="B197" s="1045" t="s">
        <v>299</v>
      </c>
      <c r="C197" s="964">
        <v>0</v>
      </c>
      <c r="D197" s="854">
        <v>1066660</v>
      </c>
      <c r="E197" s="929">
        <v>0</v>
      </c>
      <c r="F197" s="846"/>
    </row>
    <row r="198" spans="1:6" ht="90" x14ac:dyDescent="0.25">
      <c r="A198" s="1041" t="s">
        <v>300</v>
      </c>
      <c r="B198" s="1045" t="s">
        <v>301</v>
      </c>
      <c r="C198" s="964">
        <v>0</v>
      </c>
      <c r="D198" s="854">
        <v>1066660</v>
      </c>
      <c r="E198" s="929">
        <v>0</v>
      </c>
      <c r="F198" s="846"/>
    </row>
    <row r="199" spans="1:6" ht="64.5" x14ac:dyDescent="0.25">
      <c r="A199" s="1041">
        <v>1801001</v>
      </c>
      <c r="B199" s="1043" t="s">
        <v>302</v>
      </c>
      <c r="C199" s="964">
        <v>0</v>
      </c>
      <c r="D199" s="854">
        <v>31820</v>
      </c>
      <c r="E199" s="929">
        <v>0</v>
      </c>
      <c r="F199" s="846"/>
    </row>
    <row r="200" spans="1:6" ht="90" x14ac:dyDescent="0.25">
      <c r="A200" s="1041">
        <v>1801003</v>
      </c>
      <c r="B200" s="1045" t="s">
        <v>303</v>
      </c>
      <c r="C200" s="964">
        <v>0</v>
      </c>
      <c r="D200" s="854">
        <v>38380</v>
      </c>
      <c r="E200" s="929">
        <v>0</v>
      </c>
      <c r="F200" s="846"/>
    </row>
    <row r="201" spans="1:6" ht="64.5" x14ac:dyDescent="0.25">
      <c r="A201" s="1041">
        <v>1801006</v>
      </c>
      <c r="B201" s="1043" t="s">
        <v>304</v>
      </c>
      <c r="C201" s="964">
        <v>0</v>
      </c>
      <c r="D201" s="854">
        <v>40870</v>
      </c>
      <c r="E201" s="929">
        <v>0</v>
      </c>
      <c r="F201" s="846"/>
    </row>
    <row r="202" spans="1:6" ht="166.5" x14ac:dyDescent="0.25">
      <c r="A202" s="1041" t="s">
        <v>305</v>
      </c>
      <c r="B202" s="1043" t="s">
        <v>306</v>
      </c>
      <c r="C202" s="964">
        <v>0</v>
      </c>
      <c r="D202" s="854">
        <v>8600</v>
      </c>
      <c r="E202" s="929">
        <v>0</v>
      </c>
      <c r="F202" s="846"/>
    </row>
    <row r="203" spans="1:6" ht="153.75" x14ac:dyDescent="0.25">
      <c r="A203" s="1048" t="s">
        <v>307</v>
      </c>
      <c r="B203" s="1046" t="s">
        <v>308</v>
      </c>
      <c r="C203" s="1001">
        <v>0</v>
      </c>
      <c r="D203" s="939">
        <v>365090</v>
      </c>
      <c r="E203" s="940">
        <v>0</v>
      </c>
      <c r="F203" s="846"/>
    </row>
    <row r="204" spans="1:6" x14ac:dyDescent="0.25">
      <c r="A204" s="1026"/>
      <c r="B204" s="1025" t="s">
        <v>309</v>
      </c>
      <c r="C204" s="863">
        <v>0</v>
      </c>
      <c r="D204" s="932"/>
      <c r="E204" s="933">
        <v>0</v>
      </c>
      <c r="F204" s="846"/>
    </row>
    <row r="205" spans="1:6" x14ac:dyDescent="0.25">
      <c r="A205" s="846"/>
      <c r="B205" s="846"/>
      <c r="C205" s="846"/>
      <c r="D205" s="846"/>
      <c r="E205" s="846"/>
      <c r="F205" s="846"/>
    </row>
    <row r="206" spans="1:6" x14ac:dyDescent="0.25">
      <c r="A206" s="846"/>
      <c r="B206" s="846"/>
      <c r="C206" s="846"/>
      <c r="D206" s="846"/>
      <c r="E206" s="846"/>
      <c r="F206" s="846"/>
    </row>
    <row r="207" spans="1:6" x14ac:dyDescent="0.25">
      <c r="A207" s="2481" t="s">
        <v>310</v>
      </c>
      <c r="B207" s="2482"/>
      <c r="C207" s="2482"/>
      <c r="D207" s="2482"/>
      <c r="E207" s="2483"/>
      <c r="F207" s="843"/>
    </row>
    <row r="208" spans="1:6" ht="76.5" x14ac:dyDescent="0.25">
      <c r="A208" s="848" t="s">
        <v>14</v>
      </c>
      <c r="B208" s="848" t="s">
        <v>15</v>
      </c>
      <c r="C208" s="849" t="s">
        <v>16</v>
      </c>
      <c r="D208" s="894" t="s">
        <v>17</v>
      </c>
      <c r="E208" s="850" t="s">
        <v>18</v>
      </c>
      <c r="F208" s="843"/>
    </row>
    <row r="209" spans="1:6" x14ac:dyDescent="0.25">
      <c r="A209" s="1018" t="s">
        <v>311</v>
      </c>
      <c r="B209" s="1035" t="s">
        <v>312</v>
      </c>
      <c r="C209" s="967">
        <v>0</v>
      </c>
      <c r="D209" s="859">
        <v>13310</v>
      </c>
      <c r="E209" s="928">
        <v>0</v>
      </c>
      <c r="F209" s="846"/>
    </row>
    <row r="210" spans="1:6" x14ac:dyDescent="0.25">
      <c r="A210" s="1019" t="s">
        <v>313</v>
      </c>
      <c r="B210" s="1015" t="s">
        <v>314</v>
      </c>
      <c r="C210" s="964">
        <v>0</v>
      </c>
      <c r="D210" s="854">
        <v>13310</v>
      </c>
      <c r="E210" s="929">
        <v>0</v>
      </c>
      <c r="F210" s="846"/>
    </row>
    <row r="211" spans="1:6" x14ac:dyDescent="0.25">
      <c r="A211" s="1019" t="s">
        <v>315</v>
      </c>
      <c r="B211" s="1014" t="s">
        <v>316</v>
      </c>
      <c r="C211" s="964">
        <v>0</v>
      </c>
      <c r="D211" s="854">
        <v>1270</v>
      </c>
      <c r="E211" s="929">
        <v>0</v>
      </c>
      <c r="F211" s="846"/>
    </row>
    <row r="212" spans="1:6" x14ac:dyDescent="0.25">
      <c r="A212" s="1019" t="s">
        <v>317</v>
      </c>
      <c r="B212" s="1014" t="s">
        <v>318</v>
      </c>
      <c r="C212" s="964">
        <v>0</v>
      </c>
      <c r="D212" s="854">
        <v>620</v>
      </c>
      <c r="E212" s="929">
        <v>0</v>
      </c>
      <c r="F212" s="846"/>
    </row>
    <row r="213" spans="1:6" x14ac:dyDescent="0.25">
      <c r="A213" s="1019" t="s">
        <v>319</v>
      </c>
      <c r="B213" s="1015" t="s">
        <v>320</v>
      </c>
      <c r="C213" s="964">
        <v>0</v>
      </c>
      <c r="D213" s="854">
        <v>1890</v>
      </c>
      <c r="E213" s="929">
        <v>0</v>
      </c>
      <c r="F213" s="846"/>
    </row>
    <row r="214" spans="1:6" x14ac:dyDescent="0.25">
      <c r="A214" s="1019" t="s">
        <v>321</v>
      </c>
      <c r="B214" s="1015" t="s">
        <v>322</v>
      </c>
      <c r="C214" s="964">
        <v>0</v>
      </c>
      <c r="D214" s="854">
        <v>14180</v>
      </c>
      <c r="E214" s="929">
        <v>0</v>
      </c>
      <c r="F214" s="846"/>
    </row>
    <row r="215" spans="1:6" x14ac:dyDescent="0.25">
      <c r="A215" s="1019" t="s">
        <v>323</v>
      </c>
      <c r="B215" s="1014" t="s">
        <v>324</v>
      </c>
      <c r="C215" s="964">
        <v>0</v>
      </c>
      <c r="D215" s="854">
        <v>32560</v>
      </c>
      <c r="E215" s="929">
        <v>0</v>
      </c>
      <c r="F215" s="846"/>
    </row>
    <row r="216" spans="1:6" x14ac:dyDescent="0.25">
      <c r="A216" s="1041" t="s">
        <v>325</v>
      </c>
      <c r="B216" s="1014" t="s">
        <v>326</v>
      </c>
      <c r="C216" s="964">
        <v>0</v>
      </c>
      <c r="D216" s="941"/>
      <c r="E216" s="929">
        <v>0</v>
      </c>
      <c r="F216" s="846"/>
    </row>
    <row r="217" spans="1:6" x14ac:dyDescent="0.25">
      <c r="A217" s="1020" t="s">
        <v>327</v>
      </c>
      <c r="B217" s="1016" t="s">
        <v>328</v>
      </c>
      <c r="C217" s="979">
        <v>0</v>
      </c>
      <c r="D217" s="861">
        <v>26390</v>
      </c>
      <c r="E217" s="934">
        <v>0</v>
      </c>
      <c r="F217" s="846"/>
    </row>
    <row r="218" spans="1:6" x14ac:dyDescent="0.25">
      <c r="A218" s="1026"/>
      <c r="B218" s="1025" t="s">
        <v>329</v>
      </c>
      <c r="C218" s="863">
        <v>0</v>
      </c>
      <c r="D218" s="932"/>
      <c r="E218" s="940">
        <v>0</v>
      </c>
      <c r="F218" s="846"/>
    </row>
    <row r="219" spans="1:6" x14ac:dyDescent="0.25">
      <c r="A219" s="846"/>
      <c r="B219" s="846"/>
      <c r="C219" s="846"/>
      <c r="D219" s="846"/>
      <c r="E219" s="846"/>
      <c r="F219" s="846"/>
    </row>
    <row r="220" spans="1:6" x14ac:dyDescent="0.25">
      <c r="A220" s="846"/>
      <c r="B220" s="846"/>
      <c r="C220" s="846"/>
      <c r="D220" s="846"/>
      <c r="E220" s="846"/>
      <c r="F220" s="846"/>
    </row>
    <row r="221" spans="1:6" x14ac:dyDescent="0.25">
      <c r="A221" s="2495" t="s">
        <v>330</v>
      </c>
      <c r="B221" s="2496"/>
      <c r="C221" s="2497"/>
      <c r="D221" s="846"/>
      <c r="E221" s="846"/>
      <c r="F221" s="843"/>
    </row>
    <row r="222" spans="1:6" ht="76.5" x14ac:dyDescent="0.25">
      <c r="A222" s="848" t="s">
        <v>14</v>
      </c>
      <c r="B222" s="848" t="s">
        <v>16</v>
      </c>
      <c r="C222" s="848" t="s">
        <v>18</v>
      </c>
      <c r="D222" s="843"/>
      <c r="E222" s="846"/>
      <c r="F222" s="846"/>
    </row>
    <row r="223" spans="1:6" x14ac:dyDescent="0.25">
      <c r="A223" s="1018" t="s">
        <v>331</v>
      </c>
      <c r="B223" s="1036" t="s">
        <v>332</v>
      </c>
      <c r="C223" s="942"/>
      <c r="D223" s="943"/>
      <c r="E223" s="846"/>
      <c r="F223" s="846"/>
    </row>
    <row r="224" spans="1:6" x14ac:dyDescent="0.25">
      <c r="A224" s="1039" t="s">
        <v>333</v>
      </c>
      <c r="B224" s="1037" t="s">
        <v>334</v>
      </c>
      <c r="C224" s="944"/>
      <c r="D224" s="943"/>
      <c r="E224" s="846"/>
      <c r="F224" s="846"/>
    </row>
    <row r="225" spans="1:7" x14ac:dyDescent="0.25">
      <c r="A225" s="1040"/>
      <c r="B225" s="1038" t="s">
        <v>335</v>
      </c>
      <c r="C225" s="1000">
        <v>0</v>
      </c>
      <c r="D225" s="943"/>
      <c r="E225" s="846"/>
      <c r="F225" s="846"/>
      <c r="G225" s="839"/>
    </row>
    <row r="226" spans="1:7" x14ac:dyDescent="0.25">
      <c r="A226" s="846"/>
      <c r="B226" s="846"/>
      <c r="C226" s="846"/>
      <c r="D226" s="943"/>
      <c r="E226" s="943"/>
      <c r="F226" s="943"/>
      <c r="G226" s="839"/>
    </row>
    <row r="227" spans="1:7" x14ac:dyDescent="0.25">
      <c r="A227" s="846"/>
      <c r="B227" s="846"/>
      <c r="C227" s="846"/>
      <c r="D227" s="846"/>
      <c r="E227" s="846"/>
      <c r="F227" s="943"/>
      <c r="G227" s="945"/>
    </row>
    <row r="228" spans="1:7" x14ac:dyDescent="0.25">
      <c r="A228" s="2481" t="s">
        <v>336</v>
      </c>
      <c r="B228" s="2482"/>
      <c r="C228" s="2482"/>
      <c r="D228" s="2482"/>
      <c r="E228" s="2483"/>
      <c r="F228" s="943"/>
      <c r="G228" s="945"/>
    </row>
    <row r="229" spans="1:7" ht="76.5" x14ac:dyDescent="0.25">
      <c r="A229" s="848" t="s">
        <v>14</v>
      </c>
      <c r="B229" s="848" t="s">
        <v>15</v>
      </c>
      <c r="C229" s="849" t="s">
        <v>16</v>
      </c>
      <c r="D229" s="894" t="s">
        <v>17</v>
      </c>
      <c r="E229" s="850" t="s">
        <v>18</v>
      </c>
      <c r="F229" s="943"/>
      <c r="G229" s="945"/>
    </row>
    <row r="230" spans="1:7" x14ac:dyDescent="0.25">
      <c r="A230" s="1018" t="s">
        <v>337</v>
      </c>
      <c r="B230" s="1035" t="s">
        <v>338</v>
      </c>
      <c r="C230" s="998">
        <v>0</v>
      </c>
      <c r="D230" s="859">
        <v>18220</v>
      </c>
      <c r="E230" s="928">
        <v>0</v>
      </c>
      <c r="F230" s="846"/>
      <c r="G230" s="839"/>
    </row>
    <row r="231" spans="1:7" x14ac:dyDescent="0.25">
      <c r="A231" s="1020" t="s">
        <v>339</v>
      </c>
      <c r="B231" s="1016" t="s">
        <v>340</v>
      </c>
      <c r="C231" s="999">
        <v>0</v>
      </c>
      <c r="D231" s="861">
        <v>228390</v>
      </c>
      <c r="E231" s="934">
        <v>0</v>
      </c>
      <c r="F231" s="846"/>
      <c r="G231" s="839"/>
    </row>
    <row r="232" spans="1:7" x14ac:dyDescent="0.25">
      <c r="A232" s="1026"/>
      <c r="B232" s="1025" t="s">
        <v>341</v>
      </c>
      <c r="C232" s="863">
        <v>0</v>
      </c>
      <c r="D232" s="932"/>
      <c r="E232" s="933">
        <v>0</v>
      </c>
      <c r="F232" s="846"/>
      <c r="G232" s="839"/>
    </row>
    <row r="233" spans="1:7" x14ac:dyDescent="0.25">
      <c r="A233" s="946"/>
      <c r="B233" s="947"/>
      <c r="C233" s="948"/>
      <c r="D233" s="946"/>
      <c r="E233" s="946"/>
      <c r="F233" s="846"/>
      <c r="G233" s="839"/>
    </row>
    <row r="234" spans="1:7" x14ac:dyDescent="0.25">
      <c r="A234" s="946"/>
      <c r="B234" s="947"/>
      <c r="C234" s="948"/>
      <c r="D234" s="946"/>
      <c r="E234" s="946"/>
      <c r="F234" s="846"/>
      <c r="G234" s="839"/>
    </row>
    <row r="235" spans="1:7" x14ac:dyDescent="0.25">
      <c r="A235" s="2489" t="s">
        <v>342</v>
      </c>
      <c r="B235" s="2482"/>
      <c r="C235" s="2482"/>
      <c r="D235" s="2482"/>
      <c r="E235" s="2483"/>
      <c r="F235" s="846"/>
      <c r="G235" s="839"/>
    </row>
    <row r="236" spans="1:7" ht="76.5" x14ac:dyDescent="0.25">
      <c r="A236" s="848" t="s">
        <v>14</v>
      </c>
      <c r="B236" s="848" t="s">
        <v>15</v>
      </c>
      <c r="C236" s="849" t="s">
        <v>16</v>
      </c>
      <c r="D236" s="894" t="s">
        <v>17</v>
      </c>
      <c r="E236" s="850" t="s">
        <v>18</v>
      </c>
      <c r="F236" s="846"/>
      <c r="G236" s="839"/>
    </row>
    <row r="237" spans="1:7" x14ac:dyDescent="0.25">
      <c r="A237" s="925" t="s">
        <v>343</v>
      </c>
      <c r="B237" s="871" t="s">
        <v>344</v>
      </c>
      <c r="C237" s="949">
        <v>0</v>
      </c>
      <c r="D237" s="950"/>
      <c r="E237" s="951">
        <v>0</v>
      </c>
      <c r="F237" s="846"/>
      <c r="G237" s="839"/>
    </row>
    <row r="238" spans="1:7" x14ac:dyDescent="0.25">
      <c r="A238" s="946"/>
      <c r="B238" s="947"/>
      <c r="C238" s="948"/>
      <c r="D238" s="946"/>
      <c r="E238" s="946"/>
      <c r="F238" s="846"/>
      <c r="G238" s="839"/>
    </row>
    <row r="239" spans="1:7" x14ac:dyDescent="0.25">
      <c r="A239" s="2489" t="s">
        <v>345</v>
      </c>
      <c r="B239" s="2490"/>
      <c r="C239" s="2490"/>
      <c r="D239" s="2490"/>
      <c r="E239" s="2491"/>
      <c r="F239" s="846"/>
      <c r="G239" s="839"/>
    </row>
    <row r="240" spans="1:7" ht="63.75" x14ac:dyDescent="0.25">
      <c r="A240" s="848" t="s">
        <v>14</v>
      </c>
      <c r="B240" s="849" t="s">
        <v>346</v>
      </c>
      <c r="C240" s="893" t="s">
        <v>347</v>
      </c>
      <c r="D240" s="894" t="s">
        <v>17</v>
      </c>
      <c r="E240" s="850" t="s">
        <v>18</v>
      </c>
      <c r="F240" s="846"/>
      <c r="G240" s="839"/>
    </row>
    <row r="241" spans="1:6" x14ac:dyDescent="0.25">
      <c r="A241" s="858" t="s">
        <v>348</v>
      </c>
      <c r="B241" s="981" t="s">
        <v>349</v>
      </c>
      <c r="C241" s="967">
        <v>0</v>
      </c>
      <c r="D241" s="859">
        <v>233270</v>
      </c>
      <c r="E241" s="928">
        <v>0</v>
      </c>
      <c r="F241" s="846"/>
    </row>
    <row r="242" spans="1:6" x14ac:dyDescent="0.25">
      <c r="A242" s="853" t="s">
        <v>350</v>
      </c>
      <c r="B242" s="982" t="s">
        <v>351</v>
      </c>
      <c r="C242" s="964">
        <v>0</v>
      </c>
      <c r="D242" s="854">
        <v>33150</v>
      </c>
      <c r="E242" s="929">
        <v>0</v>
      </c>
      <c r="F242" s="846"/>
    </row>
    <row r="243" spans="1:6" x14ac:dyDescent="0.25">
      <c r="A243" s="853" t="s">
        <v>352</v>
      </c>
      <c r="B243" s="982" t="s">
        <v>353</v>
      </c>
      <c r="C243" s="964">
        <v>0</v>
      </c>
      <c r="D243" s="854">
        <v>125030</v>
      </c>
      <c r="E243" s="929">
        <v>0</v>
      </c>
      <c r="F243" s="846"/>
    </row>
    <row r="244" spans="1:6" x14ac:dyDescent="0.25">
      <c r="A244" s="853" t="s">
        <v>354</v>
      </c>
      <c r="B244" s="982" t="s">
        <v>355</v>
      </c>
      <c r="C244" s="964">
        <v>0</v>
      </c>
      <c r="D244" s="854">
        <v>125030</v>
      </c>
      <c r="E244" s="929">
        <v>0</v>
      </c>
      <c r="F244" s="846"/>
    </row>
    <row r="245" spans="1:6" x14ac:dyDescent="0.25">
      <c r="A245" s="853" t="s">
        <v>356</v>
      </c>
      <c r="B245" s="982" t="s">
        <v>357</v>
      </c>
      <c r="C245" s="964">
        <v>0</v>
      </c>
      <c r="D245" s="854">
        <v>227630</v>
      </c>
      <c r="E245" s="929">
        <v>0</v>
      </c>
      <c r="F245" s="846"/>
    </row>
    <row r="246" spans="1:6" x14ac:dyDescent="0.25">
      <c r="A246" s="853" t="s">
        <v>358</v>
      </c>
      <c r="B246" s="982" t="s">
        <v>359</v>
      </c>
      <c r="C246" s="964">
        <v>0</v>
      </c>
      <c r="D246" s="854">
        <v>349330</v>
      </c>
      <c r="E246" s="929">
        <v>0</v>
      </c>
      <c r="F246" s="846"/>
    </row>
    <row r="247" spans="1:6" x14ac:dyDescent="0.25">
      <c r="A247" s="853" t="s">
        <v>360</v>
      </c>
      <c r="B247" s="982" t="s">
        <v>361</v>
      </c>
      <c r="C247" s="964">
        <v>0</v>
      </c>
      <c r="D247" s="854">
        <v>595930</v>
      </c>
      <c r="E247" s="929">
        <v>0</v>
      </c>
      <c r="F247" s="846"/>
    </row>
    <row r="248" spans="1:6" x14ac:dyDescent="0.25">
      <c r="A248" s="876" t="s">
        <v>362</v>
      </c>
      <c r="B248" s="982" t="s">
        <v>363</v>
      </c>
      <c r="C248" s="964">
        <v>0</v>
      </c>
      <c r="D248" s="854">
        <v>124120</v>
      </c>
      <c r="E248" s="929">
        <v>0</v>
      </c>
      <c r="F248" s="846"/>
    </row>
    <row r="249" spans="1:6" x14ac:dyDescent="0.25">
      <c r="A249" s="876" t="s">
        <v>364</v>
      </c>
      <c r="B249" s="982" t="s">
        <v>365</v>
      </c>
      <c r="C249" s="964">
        <v>0</v>
      </c>
      <c r="D249" s="854">
        <v>334530</v>
      </c>
      <c r="E249" s="929">
        <v>0</v>
      </c>
      <c r="F249" s="846"/>
    </row>
    <row r="250" spans="1:6" x14ac:dyDescent="0.25">
      <c r="A250" s="876" t="s">
        <v>366</v>
      </c>
      <c r="B250" s="982" t="s">
        <v>367</v>
      </c>
      <c r="C250" s="994">
        <v>0</v>
      </c>
      <c r="D250" s="856">
        <v>140860</v>
      </c>
      <c r="E250" s="952">
        <v>0</v>
      </c>
      <c r="F250" s="846"/>
    </row>
    <row r="251" spans="1:6" x14ac:dyDescent="0.25">
      <c r="A251" s="876" t="s">
        <v>368</v>
      </c>
      <c r="B251" s="982" t="s">
        <v>369</v>
      </c>
      <c r="C251" s="994">
        <v>0</v>
      </c>
      <c r="D251" s="856">
        <v>122400</v>
      </c>
      <c r="E251" s="952">
        <v>0</v>
      </c>
      <c r="F251" s="846"/>
    </row>
    <row r="252" spans="1:6" x14ac:dyDescent="0.25">
      <c r="A252" s="876" t="s">
        <v>370</v>
      </c>
      <c r="B252" s="982" t="s">
        <v>371</v>
      </c>
      <c r="C252" s="994">
        <v>0</v>
      </c>
      <c r="D252" s="856">
        <v>186090</v>
      </c>
      <c r="E252" s="952">
        <v>0</v>
      </c>
      <c r="F252" s="846"/>
    </row>
    <row r="253" spans="1:6" x14ac:dyDescent="0.25">
      <c r="A253" s="876" t="s">
        <v>372</v>
      </c>
      <c r="B253" s="982" t="s">
        <v>373</v>
      </c>
      <c r="C253" s="994">
        <v>0</v>
      </c>
      <c r="D253" s="856">
        <v>48970</v>
      </c>
      <c r="E253" s="952">
        <v>0</v>
      </c>
      <c r="F253" s="846"/>
    </row>
    <row r="254" spans="1:6" x14ac:dyDescent="0.25">
      <c r="A254" s="911" t="s">
        <v>374</v>
      </c>
      <c r="B254" s="993" t="s">
        <v>375</v>
      </c>
      <c r="C254" s="979">
        <v>0</v>
      </c>
      <c r="D254" s="861">
        <v>36600</v>
      </c>
      <c r="E254" s="934">
        <v>0</v>
      </c>
      <c r="F254" s="846"/>
    </row>
    <row r="255" spans="1:6" x14ac:dyDescent="0.25">
      <c r="A255" s="2484" t="s">
        <v>376</v>
      </c>
      <c r="B255" s="2485"/>
      <c r="C255" s="2485"/>
      <c r="D255" s="2485"/>
      <c r="E255" s="2486"/>
      <c r="F255" s="846"/>
    </row>
    <row r="256" spans="1:6" x14ac:dyDescent="0.25">
      <c r="A256" s="1018" t="s">
        <v>377</v>
      </c>
      <c r="B256" s="1032" t="s">
        <v>349</v>
      </c>
      <c r="C256" s="967">
        <v>0</v>
      </c>
      <c r="D256" s="859">
        <v>200680</v>
      </c>
      <c r="E256" s="928">
        <v>0</v>
      </c>
      <c r="F256" s="846"/>
    </row>
    <row r="257" spans="1:6" x14ac:dyDescent="0.25">
      <c r="A257" s="1019" t="s">
        <v>378</v>
      </c>
      <c r="B257" s="1033" t="s">
        <v>379</v>
      </c>
      <c r="C257" s="964">
        <v>0</v>
      </c>
      <c r="D257" s="854">
        <v>1193820</v>
      </c>
      <c r="E257" s="929">
        <v>0</v>
      </c>
      <c r="F257" s="846"/>
    </row>
    <row r="258" spans="1:6" x14ac:dyDescent="0.25">
      <c r="A258" s="1019" t="s">
        <v>380</v>
      </c>
      <c r="B258" s="1033" t="s">
        <v>381</v>
      </c>
      <c r="C258" s="964">
        <v>0</v>
      </c>
      <c r="D258" s="854">
        <v>180120</v>
      </c>
      <c r="E258" s="929">
        <v>0</v>
      </c>
      <c r="F258" s="846"/>
    </row>
    <row r="259" spans="1:6" x14ac:dyDescent="0.25">
      <c r="A259" s="1019" t="s">
        <v>382</v>
      </c>
      <c r="B259" s="1033" t="s">
        <v>383</v>
      </c>
      <c r="C259" s="964">
        <v>0</v>
      </c>
      <c r="D259" s="854">
        <v>159280</v>
      </c>
      <c r="E259" s="929">
        <v>0</v>
      </c>
      <c r="F259" s="846"/>
    </row>
    <row r="260" spans="1:6" x14ac:dyDescent="0.25">
      <c r="A260" s="1019" t="s">
        <v>384</v>
      </c>
      <c r="B260" s="1033" t="s">
        <v>385</v>
      </c>
      <c r="C260" s="964">
        <v>0</v>
      </c>
      <c r="D260" s="854">
        <v>323340</v>
      </c>
      <c r="E260" s="929">
        <v>0</v>
      </c>
      <c r="F260" s="846"/>
    </row>
    <row r="261" spans="1:6" x14ac:dyDescent="0.25">
      <c r="A261" s="1019" t="s">
        <v>386</v>
      </c>
      <c r="B261" s="1033" t="s">
        <v>387</v>
      </c>
      <c r="C261" s="964">
        <v>0</v>
      </c>
      <c r="D261" s="854">
        <v>1075220</v>
      </c>
      <c r="E261" s="929">
        <v>0</v>
      </c>
      <c r="F261" s="846"/>
    </row>
    <row r="262" spans="1:6" x14ac:dyDescent="0.25">
      <c r="A262" s="1019" t="s">
        <v>388</v>
      </c>
      <c r="B262" s="1033" t="s">
        <v>389</v>
      </c>
      <c r="C262" s="964">
        <v>0</v>
      </c>
      <c r="D262" s="854">
        <v>1104970</v>
      </c>
      <c r="E262" s="929">
        <v>0</v>
      </c>
      <c r="F262" s="846"/>
    </row>
    <row r="263" spans="1:6" x14ac:dyDescent="0.25">
      <c r="A263" s="1019" t="s">
        <v>390</v>
      </c>
      <c r="B263" s="1033" t="s">
        <v>391</v>
      </c>
      <c r="C263" s="964">
        <v>0</v>
      </c>
      <c r="D263" s="854">
        <v>874890</v>
      </c>
      <c r="E263" s="929">
        <v>0</v>
      </c>
      <c r="F263" s="846"/>
    </row>
    <row r="264" spans="1:6" x14ac:dyDescent="0.25">
      <c r="A264" s="1019" t="s">
        <v>392</v>
      </c>
      <c r="B264" s="1033" t="s">
        <v>393</v>
      </c>
      <c r="C264" s="964">
        <v>0</v>
      </c>
      <c r="D264" s="854">
        <v>922050</v>
      </c>
      <c r="E264" s="929">
        <v>0</v>
      </c>
      <c r="F264" s="846"/>
    </row>
    <row r="265" spans="1:6" x14ac:dyDescent="0.25">
      <c r="A265" s="1019" t="s">
        <v>394</v>
      </c>
      <c r="B265" s="1033" t="s">
        <v>395</v>
      </c>
      <c r="C265" s="964">
        <v>0</v>
      </c>
      <c r="D265" s="854">
        <v>363740</v>
      </c>
      <c r="E265" s="929">
        <v>0</v>
      </c>
      <c r="F265" s="846"/>
    </row>
    <row r="266" spans="1:6" x14ac:dyDescent="0.25">
      <c r="A266" s="1019" t="s">
        <v>396</v>
      </c>
      <c r="B266" s="1033" t="s">
        <v>397</v>
      </c>
      <c r="C266" s="964">
        <v>0</v>
      </c>
      <c r="D266" s="854">
        <v>87110</v>
      </c>
      <c r="E266" s="929">
        <v>0</v>
      </c>
      <c r="F266" s="846"/>
    </row>
    <row r="267" spans="1:6" x14ac:dyDescent="0.25">
      <c r="A267" s="1019" t="s">
        <v>398</v>
      </c>
      <c r="B267" s="1033" t="s">
        <v>399</v>
      </c>
      <c r="C267" s="964">
        <v>0</v>
      </c>
      <c r="D267" s="854">
        <v>259890</v>
      </c>
      <c r="E267" s="929">
        <v>0</v>
      </c>
      <c r="F267" s="846"/>
    </row>
    <row r="268" spans="1:6" x14ac:dyDescent="0.25">
      <c r="A268" s="1019" t="s">
        <v>400</v>
      </c>
      <c r="B268" s="1015" t="s">
        <v>401</v>
      </c>
      <c r="C268" s="964">
        <v>0</v>
      </c>
      <c r="D268" s="854">
        <v>73480</v>
      </c>
      <c r="E268" s="929">
        <v>0</v>
      </c>
      <c r="F268" s="846"/>
    </row>
    <row r="269" spans="1:6" x14ac:dyDescent="0.25">
      <c r="A269" s="1019" t="s">
        <v>402</v>
      </c>
      <c r="B269" s="1015" t="s">
        <v>403</v>
      </c>
      <c r="C269" s="964">
        <v>0</v>
      </c>
      <c r="D269" s="854">
        <v>1262650</v>
      </c>
      <c r="E269" s="929">
        <v>0</v>
      </c>
      <c r="F269" s="846"/>
    </row>
    <row r="270" spans="1:6" x14ac:dyDescent="0.25">
      <c r="A270" s="1019" t="s">
        <v>404</v>
      </c>
      <c r="B270" s="1015" t="s">
        <v>405</v>
      </c>
      <c r="C270" s="964">
        <v>0</v>
      </c>
      <c r="D270" s="854">
        <v>295240</v>
      </c>
      <c r="E270" s="929">
        <v>0</v>
      </c>
      <c r="F270" s="846"/>
    </row>
    <row r="271" spans="1:6" x14ac:dyDescent="0.25">
      <c r="A271" s="1019" t="s">
        <v>406</v>
      </c>
      <c r="B271" s="1015" t="s">
        <v>407</v>
      </c>
      <c r="C271" s="964">
        <v>0</v>
      </c>
      <c r="D271" s="854">
        <v>989060</v>
      </c>
      <c r="E271" s="929">
        <v>0</v>
      </c>
      <c r="F271" s="846"/>
    </row>
    <row r="272" spans="1:6" x14ac:dyDescent="0.25">
      <c r="A272" s="1019" t="s">
        <v>408</v>
      </c>
      <c r="B272" s="1034" t="s">
        <v>409</v>
      </c>
      <c r="C272" s="964">
        <v>0</v>
      </c>
      <c r="D272" s="854">
        <v>605500</v>
      </c>
      <c r="E272" s="929">
        <v>0</v>
      </c>
      <c r="F272" s="846"/>
    </row>
    <row r="273" spans="1:10" x14ac:dyDescent="0.25">
      <c r="A273" s="1020" t="s">
        <v>410</v>
      </c>
      <c r="B273" s="1034" t="s">
        <v>411</v>
      </c>
      <c r="C273" s="979">
        <v>0</v>
      </c>
      <c r="D273" s="856">
        <v>494130</v>
      </c>
      <c r="E273" s="952">
        <v>0</v>
      </c>
      <c r="F273" s="846"/>
      <c r="G273" s="839"/>
      <c r="H273" s="839"/>
      <c r="I273" s="839"/>
      <c r="J273" s="839"/>
    </row>
    <row r="274" spans="1:10" x14ac:dyDescent="0.25">
      <c r="A274" s="2484" t="s">
        <v>412</v>
      </c>
      <c r="B274" s="2485"/>
      <c r="C274" s="2485"/>
      <c r="D274" s="2485"/>
      <c r="E274" s="2486"/>
      <c r="F274" s="846"/>
      <c r="G274" s="839"/>
      <c r="H274" s="839"/>
      <c r="I274" s="839"/>
      <c r="J274" s="839"/>
    </row>
    <row r="275" spans="1:10" x14ac:dyDescent="0.25">
      <c r="A275" s="1018" t="s">
        <v>413</v>
      </c>
      <c r="B275" s="1027" t="s">
        <v>414</v>
      </c>
      <c r="C275" s="996">
        <v>0</v>
      </c>
      <c r="D275" s="851">
        <v>266370</v>
      </c>
      <c r="E275" s="953">
        <v>0</v>
      </c>
      <c r="F275" s="846"/>
      <c r="G275" s="839"/>
      <c r="H275" s="839"/>
      <c r="I275" s="839"/>
      <c r="J275" s="839"/>
    </row>
    <row r="276" spans="1:10" x14ac:dyDescent="0.25">
      <c r="A276" s="1019" t="s">
        <v>415</v>
      </c>
      <c r="B276" s="1015" t="s">
        <v>416</v>
      </c>
      <c r="C276" s="964">
        <v>0</v>
      </c>
      <c r="D276" s="854">
        <v>155300</v>
      </c>
      <c r="E276" s="929">
        <v>0</v>
      </c>
      <c r="F276" s="846"/>
      <c r="G276" s="839"/>
      <c r="H276" s="839"/>
      <c r="I276" s="839"/>
      <c r="J276" s="839"/>
    </row>
    <row r="277" spans="1:10" x14ac:dyDescent="0.25">
      <c r="A277" s="1019" t="s">
        <v>417</v>
      </c>
      <c r="B277" s="1015" t="s">
        <v>418</v>
      </c>
      <c r="C277" s="964">
        <v>0</v>
      </c>
      <c r="D277" s="854">
        <v>375240</v>
      </c>
      <c r="E277" s="929">
        <v>0</v>
      </c>
      <c r="F277" s="846"/>
      <c r="G277" s="839"/>
      <c r="H277" s="839"/>
      <c r="I277" s="839"/>
      <c r="J277" s="839"/>
    </row>
    <row r="278" spans="1:10" x14ac:dyDescent="0.25">
      <c r="A278" s="1019" t="s">
        <v>419</v>
      </c>
      <c r="B278" s="1015" t="s">
        <v>420</v>
      </c>
      <c r="C278" s="964">
        <v>0</v>
      </c>
      <c r="D278" s="854">
        <v>388860</v>
      </c>
      <c r="E278" s="929">
        <v>0</v>
      </c>
      <c r="F278" s="846"/>
      <c r="G278" s="839"/>
      <c r="H278" s="839"/>
      <c r="I278" s="839"/>
      <c r="J278" s="839"/>
    </row>
    <row r="279" spans="1:10" x14ac:dyDescent="0.25">
      <c r="A279" s="1020" t="s">
        <v>421</v>
      </c>
      <c r="B279" s="1028" t="s">
        <v>422</v>
      </c>
      <c r="C279" s="979">
        <v>0</v>
      </c>
      <c r="D279" s="861">
        <v>242980</v>
      </c>
      <c r="E279" s="934">
        <v>0</v>
      </c>
      <c r="F279" s="954"/>
      <c r="G279" s="839"/>
      <c r="H279" s="839"/>
      <c r="I279" s="839"/>
      <c r="J279" s="839"/>
    </row>
    <row r="280" spans="1:10" x14ac:dyDescent="0.25">
      <c r="A280" s="1031" t="s">
        <v>423</v>
      </c>
      <c r="B280" s="1029" t="s">
        <v>424</v>
      </c>
      <c r="C280" s="997">
        <v>0</v>
      </c>
      <c r="D280" s="955">
        <v>33040</v>
      </c>
      <c r="E280" s="951">
        <v>0</v>
      </c>
      <c r="F280" s="954"/>
      <c r="G280" s="839"/>
      <c r="H280" s="839"/>
      <c r="I280" s="839"/>
      <c r="J280" s="839"/>
    </row>
    <row r="281" spans="1:10" x14ac:dyDescent="0.25">
      <c r="A281" s="1026"/>
      <c r="B281" s="1030" t="s">
        <v>425</v>
      </c>
      <c r="C281" s="863">
        <v>0</v>
      </c>
      <c r="D281" s="932"/>
      <c r="E281" s="933">
        <v>0</v>
      </c>
      <c r="F281" s="954"/>
      <c r="G281" s="839"/>
      <c r="H281" s="839"/>
      <c r="I281" s="839"/>
      <c r="J281" s="839"/>
    </row>
    <row r="282" spans="1:10" x14ac:dyDescent="0.25">
      <c r="A282" s="946"/>
      <c r="B282" s="846"/>
      <c r="C282" s="846"/>
      <c r="D282" s="946"/>
      <c r="E282" s="946"/>
      <c r="F282" s="846"/>
      <c r="G282" s="839"/>
      <c r="H282" s="839"/>
      <c r="I282" s="839"/>
      <c r="J282" s="839"/>
    </row>
    <row r="283" spans="1:10" x14ac:dyDescent="0.25">
      <c r="A283" s="946"/>
      <c r="B283" s="948"/>
      <c r="C283" s="948"/>
      <c r="D283" s="946"/>
      <c r="E283" s="946"/>
      <c r="F283" s="956"/>
      <c r="G283" s="957"/>
      <c r="H283" s="839"/>
      <c r="I283" s="839"/>
      <c r="J283" s="958"/>
    </row>
    <row r="284" spans="1:10" x14ac:dyDescent="0.25">
      <c r="A284" s="2489" t="s">
        <v>426</v>
      </c>
      <c r="B284" s="2490"/>
      <c r="C284" s="2490"/>
      <c r="D284" s="2490"/>
      <c r="E284" s="2491"/>
      <c r="F284" s="846"/>
      <c r="G284" s="839"/>
      <c r="H284" s="839"/>
      <c r="I284" s="839"/>
      <c r="J284" s="839"/>
    </row>
    <row r="285" spans="1:10" ht="76.5" x14ac:dyDescent="0.25">
      <c r="A285" s="848" t="s">
        <v>14</v>
      </c>
      <c r="B285" s="848" t="s">
        <v>426</v>
      </c>
      <c r="C285" s="849" t="s">
        <v>347</v>
      </c>
      <c r="D285" s="894" t="s">
        <v>17</v>
      </c>
      <c r="E285" s="850" t="s">
        <v>18</v>
      </c>
      <c r="F285" s="954"/>
      <c r="G285" s="839"/>
      <c r="H285" s="839"/>
      <c r="I285" s="839"/>
      <c r="J285" s="839"/>
    </row>
    <row r="286" spans="1:10" x14ac:dyDescent="0.25">
      <c r="A286" s="1018" t="s">
        <v>427</v>
      </c>
      <c r="B286" s="1022" t="s">
        <v>428</v>
      </c>
      <c r="C286" s="967">
        <v>0</v>
      </c>
      <c r="D286" s="859">
        <v>6500</v>
      </c>
      <c r="E286" s="928">
        <v>0</v>
      </c>
      <c r="F286" s="846"/>
      <c r="G286" s="839"/>
      <c r="H286" s="839"/>
      <c r="I286" s="839"/>
      <c r="J286" s="839"/>
    </row>
    <row r="287" spans="1:10" x14ac:dyDescent="0.25">
      <c r="A287" s="1019" t="s">
        <v>429</v>
      </c>
      <c r="B287" s="1023" t="s">
        <v>430</v>
      </c>
      <c r="C287" s="964">
        <v>0</v>
      </c>
      <c r="D287" s="854">
        <v>3460</v>
      </c>
      <c r="E287" s="929">
        <v>0</v>
      </c>
      <c r="F287" s="846"/>
      <c r="G287" s="839"/>
      <c r="H287" s="839"/>
      <c r="I287" s="839"/>
      <c r="J287" s="839"/>
    </row>
    <row r="288" spans="1:10" x14ac:dyDescent="0.25">
      <c r="A288" s="1019" t="s">
        <v>431</v>
      </c>
      <c r="B288" s="1023" t="s">
        <v>432</v>
      </c>
      <c r="C288" s="964">
        <v>0</v>
      </c>
      <c r="D288" s="854">
        <v>13050</v>
      </c>
      <c r="E288" s="929">
        <v>0</v>
      </c>
      <c r="F288" s="846"/>
      <c r="G288" s="839"/>
      <c r="H288" s="839"/>
      <c r="I288" s="839"/>
      <c r="J288" s="839"/>
    </row>
    <row r="289" spans="1:7" x14ac:dyDescent="0.25">
      <c r="A289" s="1019" t="s">
        <v>433</v>
      </c>
      <c r="B289" s="1023" t="s">
        <v>434</v>
      </c>
      <c r="C289" s="964">
        <v>0</v>
      </c>
      <c r="D289" s="854">
        <v>133780</v>
      </c>
      <c r="E289" s="929">
        <v>0</v>
      </c>
      <c r="F289" s="846"/>
      <c r="G289" s="839"/>
    </row>
    <row r="290" spans="1:7" x14ac:dyDescent="0.25">
      <c r="A290" s="1020" t="s">
        <v>435</v>
      </c>
      <c r="B290" s="1024" t="s">
        <v>436</v>
      </c>
      <c r="C290" s="979">
        <v>0</v>
      </c>
      <c r="D290" s="861">
        <v>734780</v>
      </c>
      <c r="E290" s="934">
        <v>0</v>
      </c>
      <c r="F290" s="846"/>
      <c r="G290" s="839"/>
    </row>
    <row r="291" spans="1:7" x14ac:dyDescent="0.25">
      <c r="A291" s="1026"/>
      <c r="B291" s="1025" t="s">
        <v>437</v>
      </c>
      <c r="C291" s="900">
        <v>0</v>
      </c>
      <c r="D291" s="872"/>
      <c r="E291" s="901">
        <v>0</v>
      </c>
      <c r="F291" s="846"/>
      <c r="G291" s="839"/>
    </row>
    <row r="292" spans="1:7" x14ac:dyDescent="0.25">
      <c r="A292" s="946"/>
      <c r="B292" s="948"/>
      <c r="C292" s="946"/>
      <c r="D292" s="946"/>
      <c r="E292" s="946"/>
      <c r="F292" s="846"/>
      <c r="G292" s="839"/>
    </row>
    <row r="293" spans="1:7" x14ac:dyDescent="0.25">
      <c r="A293" s="946"/>
      <c r="B293" s="948"/>
      <c r="C293" s="946"/>
      <c r="D293" s="946"/>
      <c r="E293" s="946"/>
      <c r="F293" s="959"/>
      <c r="G293" s="847"/>
    </row>
    <row r="294" spans="1:7" x14ac:dyDescent="0.25">
      <c r="A294" s="2484" t="s">
        <v>438</v>
      </c>
      <c r="B294" s="2485"/>
      <c r="C294" s="2485"/>
      <c r="D294" s="2485"/>
      <c r="E294" s="2486"/>
      <c r="F294" s="960"/>
      <c r="G294" s="847"/>
    </row>
    <row r="295" spans="1:7" ht="76.5" x14ac:dyDescent="0.25">
      <c r="A295" s="848" t="s">
        <v>14</v>
      </c>
      <c r="B295" s="991" t="s">
        <v>438</v>
      </c>
      <c r="C295" s="992" t="s">
        <v>439</v>
      </c>
      <c r="D295" s="894" t="s">
        <v>17</v>
      </c>
      <c r="E295" s="850" t="s">
        <v>18</v>
      </c>
      <c r="F295" s="960"/>
      <c r="G295" s="847"/>
    </row>
    <row r="296" spans="1:7" x14ac:dyDescent="0.25">
      <c r="A296" s="1018" t="s">
        <v>440</v>
      </c>
      <c r="B296" s="1013" t="s">
        <v>441</v>
      </c>
      <c r="C296" s="967">
        <v>0</v>
      </c>
      <c r="D296" s="859">
        <v>17390</v>
      </c>
      <c r="E296" s="928">
        <v>0</v>
      </c>
      <c r="F296" s="846"/>
      <c r="G296" s="839"/>
    </row>
    <row r="297" spans="1:7" x14ac:dyDescent="0.25">
      <c r="A297" s="1019" t="s">
        <v>442</v>
      </c>
      <c r="B297" s="1014" t="s">
        <v>443</v>
      </c>
      <c r="C297" s="964">
        <v>0</v>
      </c>
      <c r="D297" s="854">
        <v>54690</v>
      </c>
      <c r="E297" s="929">
        <v>0</v>
      </c>
      <c r="F297" s="846"/>
      <c r="G297" s="839"/>
    </row>
    <row r="298" spans="1:7" x14ac:dyDescent="0.25">
      <c r="A298" s="1019" t="s">
        <v>444</v>
      </c>
      <c r="B298" s="1014" t="s">
        <v>445</v>
      </c>
      <c r="C298" s="964">
        <v>0</v>
      </c>
      <c r="D298" s="854">
        <v>67800</v>
      </c>
      <c r="E298" s="929">
        <v>0</v>
      </c>
      <c r="F298" s="846"/>
      <c r="G298" s="839"/>
    </row>
    <row r="299" spans="1:7" x14ac:dyDescent="0.25">
      <c r="A299" s="1019" t="s">
        <v>446</v>
      </c>
      <c r="B299" s="1014" t="s">
        <v>447</v>
      </c>
      <c r="C299" s="964">
        <v>0</v>
      </c>
      <c r="D299" s="854">
        <v>2380</v>
      </c>
      <c r="E299" s="929">
        <v>0</v>
      </c>
      <c r="F299" s="846"/>
      <c r="G299" s="839"/>
    </row>
    <row r="300" spans="1:7" x14ac:dyDescent="0.25">
      <c r="A300" s="1019" t="s">
        <v>448</v>
      </c>
      <c r="B300" s="1014" t="s">
        <v>449</v>
      </c>
      <c r="C300" s="964">
        <v>0</v>
      </c>
      <c r="D300" s="854">
        <v>70</v>
      </c>
      <c r="E300" s="929">
        <v>0</v>
      </c>
      <c r="F300" s="846"/>
      <c r="G300" s="839"/>
    </row>
    <row r="301" spans="1:7" x14ac:dyDescent="0.25">
      <c r="A301" s="1019" t="s">
        <v>450</v>
      </c>
      <c r="B301" s="1015" t="s">
        <v>451</v>
      </c>
      <c r="C301" s="964">
        <v>0</v>
      </c>
      <c r="D301" s="854">
        <v>143950</v>
      </c>
      <c r="E301" s="929">
        <v>0</v>
      </c>
      <c r="F301" s="846"/>
      <c r="G301" s="839"/>
    </row>
    <row r="302" spans="1:7" x14ac:dyDescent="0.25">
      <c r="A302" s="1020" t="s">
        <v>452</v>
      </c>
      <c r="B302" s="1016" t="s">
        <v>453</v>
      </c>
      <c r="C302" s="979">
        <v>0</v>
      </c>
      <c r="D302" s="861">
        <v>9790</v>
      </c>
      <c r="E302" s="934">
        <v>0</v>
      </c>
      <c r="F302" s="846"/>
      <c r="G302" s="839"/>
    </row>
    <row r="303" spans="1:7" x14ac:dyDescent="0.25">
      <c r="A303" s="1021"/>
      <c r="B303" s="2507" t="s">
        <v>454</v>
      </c>
      <c r="C303" s="2508"/>
      <c r="D303" s="950"/>
      <c r="E303" s="961">
        <v>0</v>
      </c>
      <c r="F303" s="846"/>
      <c r="G303" s="839"/>
    </row>
    <row r="304" spans="1:7" x14ac:dyDescent="0.25">
      <c r="A304" s="846"/>
      <c r="B304" s="846"/>
      <c r="C304" s="846"/>
      <c r="D304" s="846"/>
      <c r="E304" s="846"/>
      <c r="F304" s="943"/>
      <c r="G304" s="945"/>
    </row>
    <row r="305" spans="1:7" x14ac:dyDescent="0.25">
      <c r="A305" s="846"/>
      <c r="B305" s="846"/>
      <c r="C305" s="846"/>
      <c r="D305" s="846"/>
      <c r="E305" s="846"/>
      <c r="F305" s="943"/>
      <c r="G305" s="945"/>
    </row>
    <row r="306" spans="1:7" x14ac:dyDescent="0.25">
      <c r="A306" s="2499" t="s">
        <v>455</v>
      </c>
      <c r="B306" s="2500"/>
      <c r="C306" s="2500"/>
      <c r="D306" s="2500"/>
      <c r="E306" s="2501"/>
      <c r="F306" s="943"/>
      <c r="G306" s="945"/>
    </row>
    <row r="307" spans="1:7" x14ac:dyDescent="0.25">
      <c r="A307" s="891"/>
      <c r="B307" s="2504" t="s">
        <v>456</v>
      </c>
      <c r="C307" s="2505"/>
      <c r="D307" s="2506"/>
      <c r="E307" s="962">
        <v>0</v>
      </c>
      <c r="F307" s="846"/>
      <c r="G307" s="839"/>
    </row>
    <row r="308" spans="1:7" x14ac:dyDescent="0.25">
      <c r="A308" s="846"/>
      <c r="B308" s="846"/>
      <c r="C308" s="846"/>
      <c r="D308" s="846"/>
      <c r="E308" s="846"/>
      <c r="F308" s="943"/>
      <c r="G308" s="945"/>
    </row>
    <row r="309" spans="1:7" x14ac:dyDescent="0.25">
      <c r="A309" s="846"/>
      <c r="B309" s="846"/>
      <c r="C309" s="846"/>
      <c r="D309" s="846"/>
      <c r="E309" s="846"/>
      <c r="F309" s="943"/>
      <c r="G309" s="945"/>
    </row>
    <row r="310" spans="1:7" x14ac:dyDescent="0.25">
      <c r="A310" s="2499" t="s">
        <v>457</v>
      </c>
      <c r="B310" s="2500"/>
      <c r="C310" s="2500"/>
      <c r="D310" s="2500"/>
      <c r="E310" s="2501"/>
      <c r="F310" s="943"/>
      <c r="G310" s="945"/>
    </row>
    <row r="311" spans="1:7" ht="51" x14ac:dyDescent="0.25">
      <c r="A311" s="2484" t="s">
        <v>458</v>
      </c>
      <c r="B311" s="2485"/>
      <c r="C311" s="2485"/>
      <c r="D311" s="2486"/>
      <c r="E311" s="848" t="s">
        <v>18</v>
      </c>
      <c r="F311" s="943"/>
      <c r="G311" s="945"/>
    </row>
    <row r="312" spans="1:7" x14ac:dyDescent="0.25">
      <c r="A312" s="891"/>
      <c r="B312" s="2504" t="s">
        <v>459</v>
      </c>
      <c r="C312" s="2505"/>
      <c r="D312" s="2506"/>
      <c r="E312" s="962">
        <v>0</v>
      </c>
      <c r="F312" s="943"/>
      <c r="G312" s="945"/>
    </row>
    <row r="313" spans="1:7" x14ac:dyDescent="0.25">
      <c r="A313" s="846"/>
      <c r="B313" s="846"/>
      <c r="C313" s="846"/>
      <c r="D313" s="846"/>
      <c r="E313" s="846"/>
      <c r="F313" s="843"/>
      <c r="G313" s="839"/>
    </row>
    <row r="314" spans="1:7" x14ac:dyDescent="0.25">
      <c r="A314" s="846"/>
      <c r="B314" s="846"/>
      <c r="C314" s="846"/>
      <c r="D314" s="846"/>
      <c r="E314" s="846"/>
      <c r="F314" s="843"/>
      <c r="G314" s="839"/>
    </row>
    <row r="315" spans="1:7" x14ac:dyDescent="0.25">
      <c r="A315" s="2499" t="s">
        <v>460</v>
      </c>
      <c r="B315" s="2500"/>
      <c r="C315" s="2501"/>
      <c r="D315" s="846"/>
      <c r="E315" s="846"/>
      <c r="F315" s="843"/>
      <c r="G315" s="839"/>
    </row>
    <row r="316" spans="1:7" x14ac:dyDescent="0.25">
      <c r="A316" s="2484" t="s">
        <v>461</v>
      </c>
      <c r="B316" s="2485"/>
      <c r="C316" s="2486"/>
      <c r="D316" s="846"/>
      <c r="E316" s="846"/>
      <c r="F316" s="843"/>
      <c r="G316" s="839"/>
    </row>
    <row r="317" spans="1:7" ht="38.25" x14ac:dyDescent="0.25">
      <c r="A317" s="2499" t="s">
        <v>462</v>
      </c>
      <c r="B317" s="2500"/>
      <c r="C317" s="848" t="s">
        <v>463</v>
      </c>
      <c r="D317" s="846"/>
      <c r="E317" s="846"/>
      <c r="F317" s="846"/>
      <c r="G317" s="839"/>
    </row>
    <row r="318" spans="1:7" x14ac:dyDescent="0.25">
      <c r="A318" s="963" t="s">
        <v>464</v>
      </c>
      <c r="B318" s="981"/>
      <c r="C318" s="987"/>
      <c r="D318" s="846"/>
      <c r="E318" s="846"/>
      <c r="F318" s="846"/>
      <c r="G318" s="839"/>
    </row>
    <row r="319" spans="1:7" x14ac:dyDescent="0.25">
      <c r="A319" s="964" t="s">
        <v>465</v>
      </c>
      <c r="B319" s="982"/>
      <c r="C319" s="988"/>
      <c r="D319" s="846"/>
      <c r="E319" s="846"/>
      <c r="F319" s="846"/>
      <c r="G319" s="839"/>
    </row>
    <row r="320" spans="1:7" x14ac:dyDescent="0.25">
      <c r="A320" s="964" t="s">
        <v>466</v>
      </c>
      <c r="B320" s="982"/>
      <c r="C320" s="988"/>
      <c r="D320" s="846"/>
      <c r="E320" s="846"/>
      <c r="F320" s="846"/>
      <c r="G320" s="839"/>
    </row>
    <row r="321" spans="1:6" x14ac:dyDescent="0.25">
      <c r="A321" s="965" t="s">
        <v>467</v>
      </c>
      <c r="B321" s="982"/>
      <c r="C321" s="988"/>
      <c r="D321" s="846"/>
      <c r="E321" s="846"/>
      <c r="F321" s="846"/>
    </row>
    <row r="322" spans="1:6" x14ac:dyDescent="0.25">
      <c r="A322" s="966" t="s">
        <v>468</v>
      </c>
      <c r="B322" s="983"/>
      <c r="C322" s="989">
        <v>0</v>
      </c>
      <c r="D322" s="846"/>
      <c r="E322" s="846"/>
      <c r="F322" s="846"/>
    </row>
    <row r="323" spans="1:6" x14ac:dyDescent="0.25">
      <c r="A323" s="967" t="s">
        <v>469</v>
      </c>
      <c r="B323" s="984"/>
      <c r="C323" s="987"/>
      <c r="D323" s="846"/>
      <c r="E323" s="846"/>
      <c r="F323" s="846"/>
    </row>
    <row r="324" spans="1:6" x14ac:dyDescent="0.25">
      <c r="A324" s="968" t="s">
        <v>470</v>
      </c>
      <c r="B324" s="985"/>
      <c r="C324" s="988"/>
      <c r="D324" s="846"/>
      <c r="E324" s="846"/>
      <c r="F324" s="846"/>
    </row>
    <row r="325" spans="1:6" x14ac:dyDescent="0.25">
      <c r="A325" s="964" t="s">
        <v>471</v>
      </c>
      <c r="B325" s="985"/>
      <c r="C325" s="988"/>
      <c r="D325" s="846"/>
      <c r="E325" s="846"/>
      <c r="F325" s="846"/>
    </row>
    <row r="326" spans="1:6" x14ac:dyDescent="0.25">
      <c r="A326" s="964" t="s">
        <v>472</v>
      </c>
      <c r="B326" s="985"/>
      <c r="C326" s="988"/>
      <c r="D326" s="846"/>
      <c r="E326" s="846"/>
      <c r="F326" s="846"/>
    </row>
    <row r="327" spans="1:6" x14ac:dyDescent="0.25">
      <c r="A327" s="968" t="s">
        <v>473</v>
      </c>
      <c r="B327" s="985"/>
      <c r="C327" s="988"/>
      <c r="D327" s="846"/>
      <c r="E327" s="846"/>
      <c r="F327" s="846"/>
    </row>
    <row r="328" spans="1:6" x14ac:dyDescent="0.25">
      <c r="A328" s="968" t="s">
        <v>474</v>
      </c>
      <c r="B328" s="985"/>
      <c r="C328" s="988"/>
      <c r="D328" s="846"/>
      <c r="E328" s="846"/>
      <c r="F328" s="846"/>
    </row>
    <row r="329" spans="1:6" x14ac:dyDescent="0.25">
      <c r="A329" s="969" t="s">
        <v>475</v>
      </c>
      <c r="B329" s="986"/>
      <c r="C329" s="990"/>
      <c r="D329" s="846"/>
      <c r="E329" s="846"/>
      <c r="F329" s="846"/>
    </row>
    <row r="330" spans="1:6" x14ac:dyDescent="0.25">
      <c r="A330" s="863"/>
      <c r="B330" s="980" t="s">
        <v>476</v>
      </c>
      <c r="C330" s="938">
        <v>0</v>
      </c>
      <c r="D330" s="846"/>
      <c r="E330" s="846"/>
      <c r="F330" s="846"/>
    </row>
    <row r="331" spans="1:6" x14ac:dyDescent="0.25">
      <c r="A331" s="846"/>
      <c r="B331" s="846"/>
      <c r="C331" s="846"/>
      <c r="D331" s="846"/>
      <c r="E331" s="846"/>
      <c r="F331" s="843"/>
    </row>
    <row r="332" spans="1:6" x14ac:dyDescent="0.25">
      <c r="A332" s="846"/>
      <c r="B332" s="846"/>
      <c r="C332" s="846"/>
      <c r="D332" s="846"/>
      <c r="E332" s="846"/>
      <c r="F332" s="843"/>
    </row>
    <row r="333" spans="1:6" x14ac:dyDescent="0.25">
      <c r="A333" s="846"/>
      <c r="B333" s="846"/>
      <c r="C333" s="846"/>
      <c r="D333" s="846"/>
      <c r="E333" s="846"/>
      <c r="F333" s="843"/>
    </row>
    <row r="334" spans="1:6" x14ac:dyDescent="0.25">
      <c r="A334" s="946"/>
      <c r="B334" s="946"/>
      <c r="C334" s="946"/>
      <c r="D334" s="946"/>
      <c r="E334" s="946"/>
      <c r="F334" s="959"/>
    </row>
    <row r="335" spans="1:6" x14ac:dyDescent="0.25">
      <c r="A335" s="946"/>
      <c r="B335" s="946"/>
      <c r="C335" s="946"/>
      <c r="D335" s="946"/>
      <c r="E335" s="2510">
        <v>0</v>
      </c>
      <c r="F335" s="2510"/>
    </row>
    <row r="336" spans="1:6" x14ac:dyDescent="0.25">
      <c r="A336" s="946"/>
      <c r="B336" s="946"/>
      <c r="C336" s="946"/>
      <c r="D336" s="948"/>
      <c r="E336" s="2509" t="s">
        <v>478</v>
      </c>
      <c r="F336" s="2509"/>
    </row>
    <row r="337" spans="1:6" x14ac:dyDescent="0.25">
      <c r="A337" s="946"/>
      <c r="B337" s="946"/>
      <c r="C337" s="946"/>
      <c r="D337" s="946"/>
      <c r="E337" s="970"/>
      <c r="F337" s="971"/>
    </row>
    <row r="338" spans="1:6" x14ac:dyDescent="0.25">
      <c r="A338" s="946"/>
      <c r="B338" s="946"/>
      <c r="C338" s="946"/>
      <c r="D338" s="946"/>
      <c r="E338" s="971"/>
      <c r="F338" s="971"/>
    </row>
    <row r="339" spans="1:6" x14ac:dyDescent="0.25">
      <c r="A339" s="946"/>
      <c r="B339" s="946"/>
      <c r="C339" s="946"/>
      <c r="D339" s="946"/>
      <c r="E339" s="971"/>
      <c r="F339" s="971"/>
    </row>
    <row r="340" spans="1:6" x14ac:dyDescent="0.25">
      <c r="A340" s="946"/>
      <c r="B340" s="946"/>
      <c r="C340" s="946"/>
      <c r="D340" s="946"/>
      <c r="E340" s="971"/>
      <c r="F340" s="971"/>
    </row>
    <row r="341" spans="1:6" x14ac:dyDescent="0.25">
      <c r="A341" s="946"/>
      <c r="B341" s="946"/>
      <c r="C341" s="946"/>
      <c r="D341" s="946"/>
      <c r="E341" s="971"/>
      <c r="F341" s="971"/>
    </row>
    <row r="342" spans="1:6" x14ac:dyDescent="0.25">
      <c r="A342" s="946"/>
      <c r="B342" s="946"/>
      <c r="C342" s="946"/>
      <c r="D342" s="946"/>
      <c r="E342" s="971"/>
      <c r="F342" s="971"/>
    </row>
    <row r="343" spans="1:6" x14ac:dyDescent="0.25">
      <c r="A343" s="946"/>
      <c r="B343" s="946"/>
      <c r="C343" s="946"/>
      <c r="D343" s="946"/>
      <c r="E343" s="971"/>
      <c r="F343" s="971"/>
    </row>
    <row r="344" spans="1:6" x14ac:dyDescent="0.25">
      <c r="A344" s="946"/>
      <c r="B344" s="946"/>
      <c r="C344" s="946"/>
      <c r="D344" s="946"/>
      <c r="E344" s="2510">
        <v>0</v>
      </c>
      <c r="F344" s="2510"/>
    </row>
    <row r="345" spans="1:6" x14ac:dyDescent="0.25">
      <c r="A345" s="946"/>
      <c r="B345" s="946"/>
      <c r="C345" s="946"/>
      <c r="D345" s="959"/>
      <c r="E345" s="2509" t="s">
        <v>480</v>
      </c>
      <c r="F345" s="2509"/>
    </row>
    <row r="346" spans="1:6" x14ac:dyDescent="0.25">
      <c r="A346" s="946"/>
      <c r="B346" s="946"/>
      <c r="C346" s="946"/>
      <c r="D346" s="972"/>
      <c r="E346" s="946"/>
      <c r="F346" s="959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2013-06-24T13:49:06Z</dcterms:modified>
</cp:coreProperties>
</file>