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7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BD57" i="8" l="1"/>
  <c r="C57" i="8"/>
  <c r="BA57" i="8" s="1"/>
  <c r="J57" i="8" s="1"/>
  <c r="C56" i="8"/>
  <c r="BA56" i="8" s="1"/>
  <c r="J56" i="8" s="1"/>
  <c r="BD55" i="8"/>
  <c r="C55" i="8"/>
  <c r="BA55" i="8" s="1"/>
  <c r="J55" i="8" s="1"/>
  <c r="C54" i="8"/>
  <c r="BA54" i="8" s="1"/>
  <c r="J54" i="8" s="1"/>
  <c r="BD53" i="8"/>
  <c r="C53" i="8"/>
  <c r="BA53" i="8" s="1"/>
  <c r="J53" i="8" s="1"/>
  <c r="C52" i="8"/>
  <c r="BA52" i="8" s="1"/>
  <c r="J52" i="8" s="1"/>
  <c r="BE47" i="8"/>
  <c r="C47" i="8"/>
  <c r="BA47" i="8" s="1"/>
  <c r="G47" i="8" s="1"/>
  <c r="BF46" i="8"/>
  <c r="BC46" i="8"/>
  <c r="BB46" i="8"/>
  <c r="C46" i="8"/>
  <c r="BF45" i="8"/>
  <c r="BC45" i="8"/>
  <c r="BB45" i="8"/>
  <c r="C45" i="8"/>
  <c r="C44" i="8"/>
  <c r="BA44" i="8" s="1"/>
  <c r="G44" i="8" s="1"/>
  <c r="BE43" i="8"/>
  <c r="C43" i="8"/>
  <c r="BA43" i="8" s="1"/>
  <c r="G43" i="8" s="1"/>
  <c r="G39" i="8"/>
  <c r="F39" i="8"/>
  <c r="C39" i="8" s="1"/>
  <c r="E39" i="8"/>
  <c r="D39" i="8"/>
  <c r="BD38" i="8"/>
  <c r="C38" i="8"/>
  <c r="BA38" i="8" s="1"/>
  <c r="H38" i="8" s="1"/>
  <c r="C37" i="8"/>
  <c r="BA37" i="8" s="1"/>
  <c r="H37" i="8" s="1"/>
  <c r="BD36" i="8"/>
  <c r="C36" i="8"/>
  <c r="BA36" i="8" s="1"/>
  <c r="H36" i="8" s="1"/>
  <c r="C35" i="8"/>
  <c r="BA35" i="8" s="1"/>
  <c r="H35" i="8" s="1"/>
  <c r="BD34" i="8"/>
  <c r="C34" i="8"/>
  <c r="BA34" i="8" s="1"/>
  <c r="H34" i="8" s="1"/>
  <c r="C33" i="8"/>
  <c r="BA33" i="8" s="1"/>
  <c r="H33" i="8" s="1"/>
  <c r="BD32" i="8"/>
  <c r="C32" i="8"/>
  <c r="BA32" i="8" s="1"/>
  <c r="H32" i="8" s="1"/>
  <c r="C31" i="8"/>
  <c r="BA31" i="8" s="1"/>
  <c r="H31" i="8" s="1"/>
  <c r="BD30" i="8"/>
  <c r="C30" i="8"/>
  <c r="BA30" i="8" s="1"/>
  <c r="H30" i="8" s="1"/>
  <c r="C27" i="8"/>
  <c r="BA27" i="8" s="1"/>
  <c r="H27" i="8" s="1"/>
  <c r="BD26" i="8"/>
  <c r="C26" i="8"/>
  <c r="BA26" i="8" s="1"/>
  <c r="H26" i="8" s="1"/>
  <c r="BF25" i="8"/>
  <c r="BC25" i="8"/>
  <c r="BB25" i="8"/>
  <c r="C25" i="8"/>
  <c r="BF24" i="8"/>
  <c r="BC24" i="8"/>
  <c r="BB24" i="8"/>
  <c r="C24" i="8"/>
  <c r="BF23" i="8"/>
  <c r="BC23" i="8"/>
  <c r="BB23" i="8"/>
  <c r="C23" i="8"/>
  <c r="C22" i="8"/>
  <c r="BA22" i="8" s="1"/>
  <c r="H22" i="8" s="1"/>
  <c r="BD21" i="8"/>
  <c r="C21" i="8"/>
  <c r="BA21" i="8" s="1"/>
  <c r="H21" i="8" s="1"/>
  <c r="C20" i="8"/>
  <c r="BA20" i="8" s="1"/>
  <c r="H20" i="8" s="1"/>
  <c r="BF19" i="8"/>
  <c r="C19" i="8"/>
  <c r="BD18" i="8"/>
  <c r="C18" i="8"/>
  <c r="BA18" i="8" s="1"/>
  <c r="H18" i="8" s="1"/>
  <c r="C17" i="8"/>
  <c r="BA17" i="8" s="1"/>
  <c r="H17" i="8" s="1"/>
  <c r="BD16" i="8"/>
  <c r="C16" i="8"/>
  <c r="BA16" i="8" s="1"/>
  <c r="H16" i="8" s="1"/>
  <c r="C15" i="8"/>
  <c r="BA15" i="8" s="1"/>
  <c r="H15" i="8" s="1"/>
  <c r="BD14" i="8"/>
  <c r="C14" i="8"/>
  <c r="BA14" i="8" s="1"/>
  <c r="H14" i="8" s="1"/>
  <c r="BD12" i="8"/>
  <c r="H12" i="8"/>
  <c r="C12" i="8"/>
  <c r="BA12" i="8" s="1"/>
  <c r="C11" i="8"/>
  <c r="BA11" i="8" s="1"/>
  <c r="H11" i="8" s="1"/>
  <c r="C10" i="8"/>
  <c r="BA10" i="8" s="1"/>
  <c r="H10" i="8" s="1"/>
  <c r="BD9" i="8"/>
  <c r="C9" i="8"/>
  <c r="BA9" i="8" s="1"/>
  <c r="H9" i="8" s="1"/>
  <c r="A5" i="8"/>
  <c r="A4" i="8"/>
  <c r="A3" i="8"/>
  <c r="A2" i="8"/>
  <c r="BA39" i="8" l="1"/>
  <c r="H39" i="8" s="1"/>
  <c r="BD39" i="8"/>
  <c r="BE19" i="8"/>
  <c r="BA19" i="8"/>
  <c r="BD19" i="8"/>
  <c r="BD11" i="8"/>
  <c r="BD15" i="8"/>
  <c r="BD17" i="8"/>
  <c r="BB19" i="8"/>
  <c r="BD20" i="8"/>
  <c r="BD22" i="8"/>
  <c r="BD27" i="8"/>
  <c r="BD31" i="8"/>
  <c r="BD33" i="8"/>
  <c r="BD35" i="8"/>
  <c r="BD37" i="8"/>
  <c r="BE44" i="8"/>
  <c r="BD52" i="8"/>
  <c r="BD54" i="8"/>
  <c r="BD56" i="8"/>
  <c r="BD10" i="8"/>
  <c r="BC19" i="8"/>
  <c r="BE23" i="8"/>
  <c r="BA23" i="8"/>
  <c r="H23" i="8" s="1"/>
  <c r="BD23" i="8"/>
  <c r="BE24" i="8"/>
  <c r="BA24" i="8"/>
  <c r="H24" i="8" s="1"/>
  <c r="BD24" i="8"/>
  <c r="BE25" i="8"/>
  <c r="BA25" i="8"/>
  <c r="H25" i="8" s="1"/>
  <c r="BD25" i="8"/>
  <c r="BE45" i="8"/>
  <c r="BA45" i="8"/>
  <c r="G45" i="8" s="1"/>
  <c r="BD45" i="8"/>
  <c r="BE46" i="8"/>
  <c r="BA46" i="8"/>
  <c r="G46" i="8" s="1"/>
  <c r="BD46" i="8"/>
  <c r="BD57" i="7"/>
  <c r="C57" i="7"/>
  <c r="BA57" i="7" s="1"/>
  <c r="J57" i="7" s="1"/>
  <c r="BD56" i="7"/>
  <c r="C56" i="7"/>
  <c r="BA56" i="7" s="1"/>
  <c r="J56" i="7" s="1"/>
  <c r="BD55" i="7"/>
  <c r="C55" i="7"/>
  <c r="BA55" i="7" s="1"/>
  <c r="J55" i="7" s="1"/>
  <c r="BD54" i="7"/>
  <c r="C54" i="7"/>
  <c r="BA54" i="7" s="1"/>
  <c r="J54" i="7" s="1"/>
  <c r="BD53" i="7"/>
  <c r="C53" i="7"/>
  <c r="BA53" i="7" s="1"/>
  <c r="J53" i="7" s="1"/>
  <c r="BD52" i="7"/>
  <c r="C52" i="7"/>
  <c r="BA52" i="7" s="1"/>
  <c r="J52" i="7" s="1"/>
  <c r="BE47" i="7"/>
  <c r="C47" i="7"/>
  <c r="BA47" i="7" s="1"/>
  <c r="G47" i="7" s="1"/>
  <c r="BF46" i="7"/>
  <c r="BB46" i="7"/>
  <c r="C46" i="7"/>
  <c r="BC46" i="7" s="1"/>
  <c r="BF45" i="7"/>
  <c r="BB45" i="7"/>
  <c r="C45" i="7"/>
  <c r="BC45" i="7" s="1"/>
  <c r="BE44" i="7"/>
  <c r="C44" i="7"/>
  <c r="BA44" i="7" s="1"/>
  <c r="G44" i="7" s="1"/>
  <c r="BE43" i="7"/>
  <c r="C43" i="7"/>
  <c r="BA43" i="7" s="1"/>
  <c r="G43" i="7" s="1"/>
  <c r="G39" i="7"/>
  <c r="F39" i="7"/>
  <c r="C39" i="7" s="1"/>
  <c r="BA39" i="7" s="1"/>
  <c r="H39" i="7" s="1"/>
  <c r="E39" i="7"/>
  <c r="D39" i="7"/>
  <c r="BD38" i="7"/>
  <c r="C38" i="7"/>
  <c r="BA38" i="7" s="1"/>
  <c r="H38" i="7" s="1"/>
  <c r="BD37" i="7"/>
  <c r="C37" i="7"/>
  <c r="BA37" i="7" s="1"/>
  <c r="H37" i="7" s="1"/>
  <c r="BD36" i="7"/>
  <c r="C36" i="7"/>
  <c r="BA36" i="7" s="1"/>
  <c r="H36" i="7" s="1"/>
  <c r="BD35" i="7"/>
  <c r="C35" i="7"/>
  <c r="BA35" i="7" s="1"/>
  <c r="H35" i="7" s="1"/>
  <c r="BD34" i="7"/>
  <c r="C34" i="7"/>
  <c r="BA34" i="7" s="1"/>
  <c r="H34" i="7" s="1"/>
  <c r="BD33" i="7"/>
  <c r="C33" i="7"/>
  <c r="BA33" i="7" s="1"/>
  <c r="H33" i="7" s="1"/>
  <c r="BD32" i="7"/>
  <c r="C32" i="7"/>
  <c r="BA32" i="7" s="1"/>
  <c r="H32" i="7" s="1"/>
  <c r="BD31" i="7"/>
  <c r="C31" i="7"/>
  <c r="BA31" i="7" s="1"/>
  <c r="H31" i="7" s="1"/>
  <c r="BD30" i="7"/>
  <c r="C30" i="7"/>
  <c r="BA30" i="7" s="1"/>
  <c r="H30" i="7" s="1"/>
  <c r="BD27" i="7"/>
  <c r="C27" i="7"/>
  <c r="BA27" i="7" s="1"/>
  <c r="H27" i="7" s="1"/>
  <c r="BD26" i="7"/>
  <c r="C26" i="7"/>
  <c r="BA26" i="7" s="1"/>
  <c r="H26" i="7" s="1"/>
  <c r="BF25" i="7"/>
  <c r="BB25" i="7"/>
  <c r="C25" i="7"/>
  <c r="BF24" i="7"/>
  <c r="BC24" i="7"/>
  <c r="BB24" i="7"/>
  <c r="C24" i="7"/>
  <c r="BF23" i="7"/>
  <c r="BC23" i="7"/>
  <c r="BB23" i="7"/>
  <c r="C23" i="7"/>
  <c r="C22" i="7"/>
  <c r="BA22" i="7" s="1"/>
  <c r="H22" i="7" s="1"/>
  <c r="BD21" i="7"/>
  <c r="C21" i="7"/>
  <c r="BA21" i="7" s="1"/>
  <c r="H21" i="7" s="1"/>
  <c r="C20" i="7"/>
  <c r="BA20" i="7" s="1"/>
  <c r="H20" i="7" s="1"/>
  <c r="C19" i="7"/>
  <c r="BD18" i="7"/>
  <c r="C18" i="7"/>
  <c r="BA18" i="7" s="1"/>
  <c r="H18" i="7" s="1"/>
  <c r="C17" i="7"/>
  <c r="BA17" i="7" s="1"/>
  <c r="H17" i="7" s="1"/>
  <c r="BD16" i="7"/>
  <c r="C16" i="7"/>
  <c r="BA16" i="7" s="1"/>
  <c r="H16" i="7" s="1"/>
  <c r="C15" i="7"/>
  <c r="BA15" i="7" s="1"/>
  <c r="H15" i="7" s="1"/>
  <c r="C14" i="7"/>
  <c r="BA14" i="7" s="1"/>
  <c r="H14" i="7" s="1"/>
  <c r="BD12" i="7"/>
  <c r="H12" i="7"/>
  <c r="C12" i="7"/>
  <c r="BA12" i="7" s="1"/>
  <c r="BD11" i="7"/>
  <c r="H11" i="7"/>
  <c r="C11" i="7"/>
  <c r="BA11" i="7" s="1"/>
  <c r="C10" i="7"/>
  <c r="BA10" i="7" s="1"/>
  <c r="H10" i="7" s="1"/>
  <c r="C9" i="7"/>
  <c r="A5" i="7"/>
  <c r="A4" i="7"/>
  <c r="A3" i="7"/>
  <c r="A2" i="7"/>
  <c r="H19" i="8" l="1"/>
  <c r="A200" i="8" s="1"/>
  <c r="BE19" i="7"/>
  <c r="BA19" i="7"/>
  <c r="H19" i="7" s="1"/>
  <c r="BD19" i="7"/>
  <c r="BD17" i="7"/>
  <c r="BD22" i="7"/>
  <c r="BD10" i="7"/>
  <c r="BC19" i="7"/>
  <c r="BE23" i="7"/>
  <c r="BA23" i="7"/>
  <c r="H23" i="7" s="1"/>
  <c r="BD23" i="7"/>
  <c r="BE24" i="7"/>
  <c r="BA24" i="7"/>
  <c r="H24" i="7" s="1"/>
  <c r="BD24" i="7"/>
  <c r="BC25" i="7"/>
  <c r="BE25" i="7"/>
  <c r="BA25" i="7"/>
  <c r="BD25" i="7"/>
  <c r="BA9" i="7"/>
  <c r="H9" i="7" s="1"/>
  <c r="BD15" i="7"/>
  <c r="BB19" i="7"/>
  <c r="BD20" i="7"/>
  <c r="BD9" i="7"/>
  <c r="BD14" i="7"/>
  <c r="BF19" i="7"/>
  <c r="BD39" i="7"/>
  <c r="BD45" i="7"/>
  <c r="BD46" i="7"/>
  <c r="BA45" i="7"/>
  <c r="G45" i="7" s="1"/>
  <c r="BE45" i="7"/>
  <c r="BA46" i="7"/>
  <c r="G46" i="7" s="1"/>
  <c r="BE46" i="7"/>
  <c r="C57" i="6"/>
  <c r="BD57" i="6" s="1"/>
  <c r="C56" i="6"/>
  <c r="BD56" i="6" s="1"/>
  <c r="C55" i="6"/>
  <c r="BD55" i="6" s="1"/>
  <c r="C54" i="6"/>
  <c r="BD54" i="6" s="1"/>
  <c r="C53" i="6"/>
  <c r="BD53" i="6" s="1"/>
  <c r="C52" i="6"/>
  <c r="BD52" i="6" s="1"/>
  <c r="C47" i="6"/>
  <c r="BE47" i="6" s="1"/>
  <c r="C46" i="6"/>
  <c r="BF46" i="6" s="1"/>
  <c r="C45" i="6"/>
  <c r="BF45" i="6" s="1"/>
  <c r="C44" i="6"/>
  <c r="BE44" i="6" s="1"/>
  <c r="C43" i="6"/>
  <c r="BE43" i="6" s="1"/>
  <c r="G39" i="6"/>
  <c r="F39" i="6"/>
  <c r="E39" i="6"/>
  <c r="D39" i="6"/>
  <c r="C39" i="6"/>
  <c r="BD39" i="6" s="1"/>
  <c r="C38" i="6"/>
  <c r="BD38" i="6" s="1"/>
  <c r="C37" i="6"/>
  <c r="BD37" i="6" s="1"/>
  <c r="C36" i="6"/>
  <c r="BD36" i="6" s="1"/>
  <c r="C35" i="6"/>
  <c r="BD35" i="6" s="1"/>
  <c r="C34" i="6"/>
  <c r="BD34" i="6" s="1"/>
  <c r="C33" i="6"/>
  <c r="BD33" i="6" s="1"/>
  <c r="C32" i="6"/>
  <c r="BD32" i="6" s="1"/>
  <c r="C31" i="6"/>
  <c r="BD31" i="6" s="1"/>
  <c r="C30" i="6"/>
  <c r="BD30" i="6" s="1"/>
  <c r="C27" i="6"/>
  <c r="BD27" i="6" s="1"/>
  <c r="C26" i="6"/>
  <c r="BD26" i="6" s="1"/>
  <c r="C25" i="6"/>
  <c r="BF25" i="6" s="1"/>
  <c r="C24" i="6"/>
  <c r="BF24" i="6" s="1"/>
  <c r="C23" i="6"/>
  <c r="BF23" i="6" s="1"/>
  <c r="C22" i="6"/>
  <c r="BD22" i="6" s="1"/>
  <c r="C21" i="6"/>
  <c r="BD21" i="6" s="1"/>
  <c r="C20" i="6"/>
  <c r="BD20" i="6" s="1"/>
  <c r="C19" i="6"/>
  <c r="BF19" i="6" s="1"/>
  <c r="C18" i="6"/>
  <c r="BD18" i="6" s="1"/>
  <c r="C17" i="6"/>
  <c r="BD17" i="6" s="1"/>
  <c r="C16" i="6"/>
  <c r="BD16" i="6" s="1"/>
  <c r="C15" i="6"/>
  <c r="BD15" i="6" s="1"/>
  <c r="C14" i="6"/>
  <c r="BD14" i="6" s="1"/>
  <c r="C12" i="6"/>
  <c r="BD12" i="6" s="1"/>
  <c r="C11" i="6"/>
  <c r="BD11" i="6" s="1"/>
  <c r="C10" i="6"/>
  <c r="BD10" i="6" s="1"/>
  <c r="C9" i="6"/>
  <c r="BD9" i="6" s="1"/>
  <c r="A5" i="6"/>
  <c r="A4" i="6"/>
  <c r="A3" i="6"/>
  <c r="A2" i="6"/>
  <c r="H25" i="7" l="1"/>
  <c r="A200" i="7" s="1"/>
  <c r="BC19" i="6"/>
  <c r="BC25" i="6"/>
  <c r="BC46" i="6"/>
  <c r="BD19" i="6"/>
  <c r="BD45" i="6"/>
  <c r="BD46" i="6"/>
  <c r="BA9" i="6"/>
  <c r="H9" i="6" s="1"/>
  <c r="BA10" i="6"/>
  <c r="H10" i="6" s="1"/>
  <c r="BA11" i="6"/>
  <c r="H11" i="6" s="1"/>
  <c r="BA12" i="6"/>
  <c r="H12" i="6" s="1"/>
  <c r="BA14" i="6"/>
  <c r="H14" i="6" s="1"/>
  <c r="BA15" i="6"/>
  <c r="H15" i="6" s="1"/>
  <c r="BA16" i="6"/>
  <c r="H16" i="6" s="1"/>
  <c r="BA17" i="6"/>
  <c r="H17" i="6" s="1"/>
  <c r="BA18" i="6"/>
  <c r="H18" i="6" s="1"/>
  <c r="BA19" i="6"/>
  <c r="H19" i="6" s="1"/>
  <c r="BE19" i="6"/>
  <c r="BA20" i="6"/>
  <c r="H20" i="6" s="1"/>
  <c r="BA21" i="6"/>
  <c r="H21" i="6" s="1"/>
  <c r="BA22" i="6"/>
  <c r="H22" i="6" s="1"/>
  <c r="BA23" i="6"/>
  <c r="H23" i="6" s="1"/>
  <c r="BE23" i="6"/>
  <c r="BA24" i="6"/>
  <c r="BE24" i="6"/>
  <c r="BA25" i="6"/>
  <c r="BE25" i="6"/>
  <c r="BA26" i="6"/>
  <c r="H26" i="6" s="1"/>
  <c r="BA27" i="6"/>
  <c r="H27" i="6" s="1"/>
  <c r="BA30" i="6"/>
  <c r="H30" i="6" s="1"/>
  <c r="BA31" i="6"/>
  <c r="H31" i="6" s="1"/>
  <c r="BA32" i="6"/>
  <c r="H32" i="6" s="1"/>
  <c r="BA33" i="6"/>
  <c r="H33" i="6" s="1"/>
  <c r="BA34" i="6"/>
  <c r="H34" i="6" s="1"/>
  <c r="BA35" i="6"/>
  <c r="H35" i="6" s="1"/>
  <c r="BA36" i="6"/>
  <c r="H36" i="6" s="1"/>
  <c r="BA37" i="6"/>
  <c r="H37" i="6" s="1"/>
  <c r="BA38" i="6"/>
  <c r="H38" i="6" s="1"/>
  <c r="BA39" i="6"/>
  <c r="H39" i="6" s="1"/>
  <c r="BA43" i="6"/>
  <c r="G43" i="6" s="1"/>
  <c r="BA44" i="6"/>
  <c r="G44" i="6" s="1"/>
  <c r="BA45" i="6"/>
  <c r="G45" i="6" s="1"/>
  <c r="BE45" i="6"/>
  <c r="BA46" i="6"/>
  <c r="BE46" i="6"/>
  <c r="BA47" i="6"/>
  <c r="G47" i="6" s="1"/>
  <c r="BA52" i="6"/>
  <c r="J52" i="6" s="1"/>
  <c r="BA53" i="6"/>
  <c r="J53" i="6" s="1"/>
  <c r="BA54" i="6"/>
  <c r="J54" i="6" s="1"/>
  <c r="BA55" i="6"/>
  <c r="J55" i="6" s="1"/>
  <c r="BA56" i="6"/>
  <c r="J56" i="6" s="1"/>
  <c r="BA57" i="6"/>
  <c r="J57" i="6" s="1"/>
  <c r="BC23" i="6"/>
  <c r="BC24" i="6"/>
  <c r="BC45" i="6"/>
  <c r="BD23" i="6"/>
  <c r="BD24" i="6"/>
  <c r="BD25" i="6"/>
  <c r="BB19" i="6"/>
  <c r="BB23" i="6"/>
  <c r="BB24" i="6"/>
  <c r="BB25" i="6"/>
  <c r="BB45" i="6"/>
  <c r="BB46" i="6"/>
  <c r="BD57" i="5"/>
  <c r="BA57" i="5"/>
  <c r="J57" i="5"/>
  <c r="C57" i="5"/>
  <c r="BD56" i="5"/>
  <c r="BA56" i="5"/>
  <c r="J56" i="5"/>
  <c r="C56" i="5"/>
  <c r="BD55" i="5"/>
  <c r="BA55" i="5"/>
  <c r="J55" i="5"/>
  <c r="C55" i="5"/>
  <c r="BD54" i="5"/>
  <c r="BA54" i="5"/>
  <c r="J54" i="5"/>
  <c r="C54" i="5"/>
  <c r="BD53" i="5"/>
  <c r="BA53" i="5"/>
  <c r="J53" i="5"/>
  <c r="C53" i="5"/>
  <c r="BD52" i="5"/>
  <c r="BA52" i="5"/>
  <c r="J52" i="5"/>
  <c r="C52" i="5"/>
  <c r="BE47" i="5"/>
  <c r="BA47" i="5"/>
  <c r="G47" i="5"/>
  <c r="C47" i="5"/>
  <c r="BF46" i="5"/>
  <c r="BE46" i="5"/>
  <c r="BD46" i="5"/>
  <c r="BB46" i="5"/>
  <c r="BA46" i="5"/>
  <c r="C46" i="5"/>
  <c r="BC46" i="5" s="1"/>
  <c r="G46" i="5" s="1"/>
  <c r="BF45" i="5"/>
  <c r="BE45" i="5"/>
  <c r="BD45" i="5"/>
  <c r="BB45" i="5"/>
  <c r="BA45" i="5"/>
  <c r="C45" i="5"/>
  <c r="BC45" i="5" s="1"/>
  <c r="G45" i="5" s="1"/>
  <c r="BE44" i="5"/>
  <c r="BA44" i="5"/>
  <c r="G44" i="5"/>
  <c r="C44" i="5"/>
  <c r="BE43" i="5"/>
  <c r="BA43" i="5"/>
  <c r="G43" i="5"/>
  <c r="C43" i="5"/>
  <c r="G39" i="5"/>
  <c r="F39" i="5"/>
  <c r="E39" i="5"/>
  <c r="D39" i="5"/>
  <c r="C39" i="5" s="1"/>
  <c r="BD38" i="5"/>
  <c r="BA38" i="5"/>
  <c r="H38" i="5"/>
  <c r="C38" i="5"/>
  <c r="BD37" i="5"/>
  <c r="BA37" i="5"/>
  <c r="H37" i="5"/>
  <c r="C37" i="5"/>
  <c r="BD36" i="5"/>
  <c r="BA36" i="5"/>
  <c r="H36" i="5"/>
  <c r="C36" i="5"/>
  <c r="BD35" i="5"/>
  <c r="BA35" i="5"/>
  <c r="H35" i="5"/>
  <c r="C35" i="5"/>
  <c r="BD34" i="5"/>
  <c r="BA34" i="5"/>
  <c r="H34" i="5"/>
  <c r="C34" i="5"/>
  <c r="BD33" i="5"/>
  <c r="BA33" i="5"/>
  <c r="H33" i="5"/>
  <c r="C33" i="5"/>
  <c r="BD32" i="5"/>
  <c r="BA32" i="5"/>
  <c r="H32" i="5"/>
  <c r="C32" i="5"/>
  <c r="BD31" i="5"/>
  <c r="BA31" i="5"/>
  <c r="H31" i="5"/>
  <c r="C31" i="5"/>
  <c r="BD30" i="5"/>
  <c r="BA30" i="5"/>
  <c r="H30" i="5"/>
  <c r="C30" i="5"/>
  <c r="BD27" i="5"/>
  <c r="BA27" i="5"/>
  <c r="H27" i="5"/>
  <c r="C27" i="5"/>
  <c r="BD26" i="5"/>
  <c r="BA26" i="5"/>
  <c r="H26" i="5"/>
  <c r="C26" i="5"/>
  <c r="BF25" i="5"/>
  <c r="BE25" i="5"/>
  <c r="BD25" i="5"/>
  <c r="BB25" i="5"/>
  <c r="BA25" i="5"/>
  <c r="C25" i="5"/>
  <c r="BC25" i="5" s="1"/>
  <c r="H25" i="5" s="1"/>
  <c r="BF24" i="5"/>
  <c r="BE24" i="5"/>
  <c r="BD24" i="5"/>
  <c r="BB24" i="5"/>
  <c r="BA24" i="5"/>
  <c r="C24" i="5"/>
  <c r="BC24" i="5" s="1"/>
  <c r="H24" i="5" s="1"/>
  <c r="BF23" i="5"/>
  <c r="BE23" i="5"/>
  <c r="BD23" i="5"/>
  <c r="BB23" i="5"/>
  <c r="BA23" i="5"/>
  <c r="C23" i="5"/>
  <c r="BC23" i="5" s="1"/>
  <c r="H23" i="5" s="1"/>
  <c r="BD22" i="5"/>
  <c r="BA22" i="5"/>
  <c r="H22" i="5"/>
  <c r="C22" i="5"/>
  <c r="BD21" i="5"/>
  <c r="BA21" i="5"/>
  <c r="H21" i="5"/>
  <c r="C21" i="5"/>
  <c r="BD20" i="5"/>
  <c r="BA20" i="5"/>
  <c r="H20" i="5"/>
  <c r="C20" i="5"/>
  <c r="BF19" i="5"/>
  <c r="BE19" i="5"/>
  <c r="BD19" i="5"/>
  <c r="BB19" i="5"/>
  <c r="BA19" i="5"/>
  <c r="C19" i="5"/>
  <c r="BC19" i="5" s="1"/>
  <c r="H19" i="5" s="1"/>
  <c r="BD18" i="5"/>
  <c r="BA18" i="5"/>
  <c r="H18" i="5"/>
  <c r="C18" i="5"/>
  <c r="BD17" i="5"/>
  <c r="BA17" i="5"/>
  <c r="H17" i="5"/>
  <c r="C17" i="5"/>
  <c r="BD16" i="5"/>
  <c r="BA16" i="5"/>
  <c r="H16" i="5"/>
  <c r="C16" i="5"/>
  <c r="BD15" i="5"/>
  <c r="BA15" i="5"/>
  <c r="H15" i="5"/>
  <c r="C15" i="5"/>
  <c r="BD14" i="5"/>
  <c r="BA14" i="5"/>
  <c r="H14" i="5"/>
  <c r="C14" i="5"/>
  <c r="BD12" i="5"/>
  <c r="BA12" i="5"/>
  <c r="H12" i="5"/>
  <c r="C12" i="5"/>
  <c r="BD11" i="5"/>
  <c r="BA11" i="5"/>
  <c r="H11" i="5"/>
  <c r="C11" i="5"/>
  <c r="BD10" i="5"/>
  <c r="BA10" i="5"/>
  <c r="H10" i="5"/>
  <c r="C10" i="5"/>
  <c r="BD9" i="5"/>
  <c r="BA9" i="5"/>
  <c r="H9" i="5"/>
  <c r="C9" i="5"/>
  <c r="A5" i="5"/>
  <c r="A4" i="5"/>
  <c r="A3" i="5"/>
  <c r="A2" i="5"/>
  <c r="G46" i="6" l="1"/>
  <c r="A200" i="6" s="1"/>
  <c r="H24" i="6"/>
  <c r="H25" i="6"/>
  <c r="A200" i="5"/>
  <c r="BD39" i="5"/>
  <c r="BA39" i="5"/>
  <c r="H39" i="5" s="1"/>
  <c r="BA57" i="4"/>
  <c r="J57" i="4"/>
  <c r="C57" i="4"/>
  <c r="BD57" i="4" s="1"/>
  <c r="BA56" i="4"/>
  <c r="J56" i="4"/>
  <c r="C56" i="4"/>
  <c r="BD56" i="4" s="1"/>
  <c r="BA55" i="4"/>
  <c r="J55" i="4"/>
  <c r="C55" i="4"/>
  <c r="BD55" i="4" s="1"/>
  <c r="BA54" i="4"/>
  <c r="J54" i="4"/>
  <c r="C54" i="4"/>
  <c r="BD54" i="4" s="1"/>
  <c r="BA53" i="4"/>
  <c r="J53" i="4"/>
  <c r="C53" i="4"/>
  <c r="BD53" i="4" s="1"/>
  <c r="BA52" i="4"/>
  <c r="J52" i="4"/>
  <c r="C52" i="4"/>
  <c r="BD52" i="4" s="1"/>
  <c r="BA47" i="4"/>
  <c r="G47" i="4"/>
  <c r="C47" i="4"/>
  <c r="BE47" i="4" s="1"/>
  <c r="BE46" i="4"/>
  <c r="BD46" i="4"/>
  <c r="BA46" i="4"/>
  <c r="C46" i="4"/>
  <c r="BC46" i="4" s="1"/>
  <c r="BE45" i="4"/>
  <c r="BD45" i="4"/>
  <c r="BA45" i="4"/>
  <c r="C45" i="4"/>
  <c r="BC45" i="4" s="1"/>
  <c r="BA44" i="4"/>
  <c r="G44" i="4"/>
  <c r="C44" i="4"/>
  <c r="BE44" i="4" s="1"/>
  <c r="BA43" i="4"/>
  <c r="G43" i="4"/>
  <c r="C43" i="4"/>
  <c r="BE43" i="4" s="1"/>
  <c r="G39" i="4"/>
  <c r="F39" i="4"/>
  <c r="E39" i="4"/>
  <c r="D39" i="4"/>
  <c r="C39" i="4" s="1"/>
  <c r="BA38" i="4"/>
  <c r="H38" i="4"/>
  <c r="C38" i="4"/>
  <c r="BD38" i="4" s="1"/>
  <c r="BA37" i="4"/>
  <c r="H37" i="4"/>
  <c r="C37" i="4"/>
  <c r="BD37" i="4" s="1"/>
  <c r="BA36" i="4"/>
  <c r="H36" i="4"/>
  <c r="C36" i="4"/>
  <c r="BD36" i="4" s="1"/>
  <c r="BA35" i="4"/>
  <c r="H35" i="4"/>
  <c r="C35" i="4"/>
  <c r="BD35" i="4" s="1"/>
  <c r="BA34" i="4"/>
  <c r="H34" i="4"/>
  <c r="C34" i="4"/>
  <c r="BD34" i="4" s="1"/>
  <c r="BA33" i="4"/>
  <c r="H33" i="4"/>
  <c r="C33" i="4"/>
  <c r="BD33" i="4" s="1"/>
  <c r="BA32" i="4"/>
  <c r="H32" i="4"/>
  <c r="C32" i="4"/>
  <c r="BD32" i="4" s="1"/>
  <c r="BA31" i="4"/>
  <c r="H31" i="4"/>
  <c r="C31" i="4"/>
  <c r="BD31" i="4" s="1"/>
  <c r="BA30" i="4"/>
  <c r="H30" i="4"/>
  <c r="C30" i="4"/>
  <c r="BD30" i="4" s="1"/>
  <c r="BA27" i="4"/>
  <c r="H27" i="4"/>
  <c r="C27" i="4"/>
  <c r="BD27" i="4" s="1"/>
  <c r="BA26" i="4"/>
  <c r="H26" i="4"/>
  <c r="C26" i="4"/>
  <c r="BD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A22" i="4"/>
  <c r="H22" i="4"/>
  <c r="C22" i="4"/>
  <c r="BD22" i="4" s="1"/>
  <c r="BA21" i="4"/>
  <c r="H21" i="4"/>
  <c r="C21" i="4"/>
  <c r="BD21" i="4" s="1"/>
  <c r="BA20" i="4"/>
  <c r="H20" i="4"/>
  <c r="C20" i="4"/>
  <c r="BD20" i="4" s="1"/>
  <c r="BE19" i="4"/>
  <c r="BD19" i="4"/>
  <c r="BA19" i="4"/>
  <c r="C19" i="4"/>
  <c r="BC19" i="4" s="1"/>
  <c r="BA18" i="4"/>
  <c r="H18" i="4"/>
  <c r="C18" i="4"/>
  <c r="BD18" i="4" s="1"/>
  <c r="BA17" i="4"/>
  <c r="H17" i="4"/>
  <c r="C17" i="4"/>
  <c r="BD17" i="4" s="1"/>
  <c r="BA16" i="4"/>
  <c r="H16" i="4"/>
  <c r="C16" i="4"/>
  <c r="BD16" i="4" s="1"/>
  <c r="BA15" i="4"/>
  <c r="H15" i="4"/>
  <c r="C15" i="4"/>
  <c r="BD15" i="4" s="1"/>
  <c r="BA14" i="4"/>
  <c r="H14" i="4"/>
  <c r="C14" i="4"/>
  <c r="BD14" i="4" s="1"/>
  <c r="BA12" i="4"/>
  <c r="H12" i="4"/>
  <c r="C12" i="4"/>
  <c r="BD12" i="4" s="1"/>
  <c r="BA11" i="4"/>
  <c r="H11" i="4"/>
  <c r="C11" i="4"/>
  <c r="BD11" i="4" s="1"/>
  <c r="BA10" i="4"/>
  <c r="H10" i="4"/>
  <c r="C10" i="4"/>
  <c r="BD10" i="4" s="1"/>
  <c r="BA9" i="4"/>
  <c r="H9" i="4"/>
  <c r="C9" i="4"/>
  <c r="A5" i="4"/>
  <c r="A4" i="4"/>
  <c r="A3" i="4"/>
  <c r="A2" i="4"/>
  <c r="A2" i="13"/>
  <c r="A3" i="13"/>
  <c r="A4" i="13"/>
  <c r="A5" i="13"/>
  <c r="C9" i="13"/>
  <c r="BA9" i="13" s="1"/>
  <c r="H9" i="13" s="1"/>
  <c r="BD9" i="13"/>
  <c r="C10" i="13"/>
  <c r="BA10" i="13" s="1"/>
  <c r="H10" i="13" s="1"/>
  <c r="BD10" i="13"/>
  <c r="C11" i="13"/>
  <c r="BA11" i="13" s="1"/>
  <c r="H11" i="13" s="1"/>
  <c r="BD11" i="13"/>
  <c r="C12" i="13"/>
  <c r="BA12" i="13" s="1"/>
  <c r="H12" i="13" s="1"/>
  <c r="BD12" i="13"/>
  <c r="C14" i="13"/>
  <c r="BA14" i="13" s="1"/>
  <c r="H14" i="13" s="1"/>
  <c r="BD14" i="13"/>
  <c r="C15" i="13"/>
  <c r="BA15" i="13" s="1"/>
  <c r="H15" i="13" s="1"/>
  <c r="BD15" i="13"/>
  <c r="C16" i="13"/>
  <c r="BA16" i="13" s="1"/>
  <c r="H16" i="13" s="1"/>
  <c r="BD16" i="13"/>
  <c r="C17" i="13"/>
  <c r="BA17" i="13" s="1"/>
  <c r="H17" i="13" s="1"/>
  <c r="BD17" i="13"/>
  <c r="C18" i="13"/>
  <c r="BA18" i="13" s="1"/>
  <c r="H18" i="13" s="1"/>
  <c r="BD18" i="13"/>
  <c r="C19" i="13"/>
  <c r="BD19" i="13" s="1"/>
  <c r="BB19" i="13"/>
  <c r="BC19" i="13"/>
  <c r="BF19" i="13"/>
  <c r="C20" i="13"/>
  <c r="BA20" i="13" s="1"/>
  <c r="H20" i="13" s="1"/>
  <c r="BD20" i="13"/>
  <c r="C21" i="13"/>
  <c r="BA21" i="13" s="1"/>
  <c r="H21" i="13" s="1"/>
  <c r="BD21" i="13"/>
  <c r="C22" i="13"/>
  <c r="BA22" i="13" s="1"/>
  <c r="H22" i="13" s="1"/>
  <c r="BD22" i="13"/>
  <c r="C23" i="13"/>
  <c r="BD23" i="13" s="1"/>
  <c r="BB23" i="13"/>
  <c r="BC23" i="13"/>
  <c r="BF23" i="13"/>
  <c r="C24" i="13"/>
  <c r="BD24" i="13" s="1"/>
  <c r="BB24" i="13"/>
  <c r="BC24" i="13"/>
  <c r="BF24" i="13"/>
  <c r="C25" i="13"/>
  <c r="BD25" i="13" s="1"/>
  <c r="BB25" i="13"/>
  <c r="BC25" i="13"/>
  <c r="BF25" i="13"/>
  <c r="C26" i="13"/>
  <c r="BA26" i="13" s="1"/>
  <c r="H26" i="13" s="1"/>
  <c r="BD26" i="13"/>
  <c r="C27" i="13"/>
  <c r="BA27" i="13" s="1"/>
  <c r="H27" i="13" s="1"/>
  <c r="BD27" i="13"/>
  <c r="C30" i="13"/>
  <c r="BA30" i="13" s="1"/>
  <c r="H30" i="13" s="1"/>
  <c r="BD30" i="13"/>
  <c r="C31" i="13"/>
  <c r="BA31" i="13" s="1"/>
  <c r="H31" i="13" s="1"/>
  <c r="BD31" i="13"/>
  <c r="C32" i="13"/>
  <c r="BA32" i="13" s="1"/>
  <c r="H32" i="13" s="1"/>
  <c r="BD32" i="13"/>
  <c r="C33" i="13"/>
  <c r="BA33" i="13" s="1"/>
  <c r="H33" i="13" s="1"/>
  <c r="BD33" i="13"/>
  <c r="C34" i="13"/>
  <c r="BA34" i="13" s="1"/>
  <c r="H34" i="13" s="1"/>
  <c r="BD34" i="13"/>
  <c r="C35" i="13"/>
  <c r="BA35" i="13" s="1"/>
  <c r="H35" i="13" s="1"/>
  <c r="BD35" i="13"/>
  <c r="C36" i="13"/>
  <c r="BA36" i="13" s="1"/>
  <c r="H36" i="13" s="1"/>
  <c r="BD36" i="13"/>
  <c r="C37" i="13"/>
  <c r="BA37" i="13" s="1"/>
  <c r="H37" i="13" s="1"/>
  <c r="BD37" i="13"/>
  <c r="C38" i="13"/>
  <c r="BA38" i="13" s="1"/>
  <c r="H38" i="13" s="1"/>
  <c r="BD38" i="13"/>
  <c r="D39" i="13"/>
  <c r="E39" i="13"/>
  <c r="F39" i="13"/>
  <c r="C39" i="13" s="1"/>
  <c r="G39" i="13"/>
  <c r="C43" i="13"/>
  <c r="BA43" i="13" s="1"/>
  <c r="G43" i="13" s="1"/>
  <c r="BE43" i="13"/>
  <c r="C44" i="13"/>
  <c r="BA44" i="13" s="1"/>
  <c r="G44" i="13" s="1"/>
  <c r="BE44" i="13"/>
  <c r="C45" i="13"/>
  <c r="BD45" i="13" s="1"/>
  <c r="BB45" i="13"/>
  <c r="BC45" i="13"/>
  <c r="BF45" i="13"/>
  <c r="C46" i="13"/>
  <c r="BD46" i="13" s="1"/>
  <c r="BB46" i="13"/>
  <c r="BC46" i="13"/>
  <c r="BF46" i="13"/>
  <c r="C47" i="13"/>
  <c r="BA47" i="13" s="1"/>
  <c r="G47" i="13" s="1"/>
  <c r="BE47" i="13"/>
  <c r="C52" i="13"/>
  <c r="BA52" i="13" s="1"/>
  <c r="J52" i="13" s="1"/>
  <c r="BD52" i="13"/>
  <c r="C53" i="13"/>
  <c r="BA53" i="13" s="1"/>
  <c r="J53" i="13" s="1"/>
  <c r="BD53" i="13"/>
  <c r="C54" i="13"/>
  <c r="BA54" i="13" s="1"/>
  <c r="J54" i="13" s="1"/>
  <c r="BD54" i="13"/>
  <c r="C55" i="13"/>
  <c r="BA55" i="13" s="1"/>
  <c r="J55" i="13" s="1"/>
  <c r="BD55" i="13"/>
  <c r="C56" i="13"/>
  <c r="BA56" i="13" s="1"/>
  <c r="J56" i="13" s="1"/>
  <c r="BD56" i="13"/>
  <c r="C57" i="13"/>
  <c r="BA57" i="13" s="1"/>
  <c r="J57" i="13" s="1"/>
  <c r="BD57" i="13"/>
  <c r="BD39" i="4" l="1"/>
  <c r="BA39" i="4"/>
  <c r="H39" i="4" s="1"/>
  <c r="BD9" i="4"/>
  <c r="BB19" i="4"/>
  <c r="H19" i="4" s="1"/>
  <c r="A200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D39" i="13"/>
  <c r="BA39" i="13"/>
  <c r="H39" i="13" s="1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H24" i="13" s="1"/>
  <c r="BE23" i="13"/>
  <c r="BA23" i="13"/>
  <c r="H23" i="13" s="1"/>
  <c r="BE19" i="13"/>
  <c r="BA19" i="13"/>
  <c r="H19" i="13" s="1"/>
  <c r="A200" i="13" s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9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BD17" i="2"/>
  <c r="C18" i="2"/>
  <c r="BA18" i="2" s="1"/>
  <c r="H18" i="2" s="1"/>
  <c r="C19" i="2"/>
  <c r="BB19" i="2"/>
  <c r="BC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4" i="2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BD35" i="2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F39" i="2"/>
  <c r="G39" i="2"/>
  <c r="C39" i="2" s="1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BD52" i="2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/>
  <c r="J56" i="2" s="1"/>
  <c r="BD56" i="2"/>
  <c r="C57" i="2"/>
  <c r="BA57" i="2" s="1"/>
  <c r="J57" i="2" s="1"/>
  <c r="BA39" i="2" l="1"/>
  <c r="H39" i="2" s="1"/>
  <c r="BD39" i="2"/>
  <c r="BD46" i="2"/>
  <c r="BA46" i="2"/>
  <c r="G46" i="2" s="1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H23" i="2" l="1"/>
  <c r="A200" i="2" s="1"/>
  <c r="H25" i="2"/>
  <c r="G45" i="2"/>
  <c r="H24" i="2"/>
</calcChain>
</file>

<file path=xl/sharedStrings.xml><?xml version="1.0" encoding="utf-8"?>
<sst xmlns="http://schemas.openxmlformats.org/spreadsheetml/2006/main" count="1650" uniqueCount="73">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</sst>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051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45" sqref="H45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995" t="s">
        <v>66</v>
      </c>
      <c r="B6" s="995"/>
      <c r="C6" s="995"/>
      <c r="D6" s="995"/>
      <c r="E6" s="995"/>
      <c r="F6" s="995"/>
      <c r="G6" s="995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996" t="s">
        <v>27</v>
      </c>
      <c r="B8" s="997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998" t="s">
        <v>62</v>
      </c>
      <c r="B9" s="999"/>
      <c r="C9" s="934">
        <f>+ENERO!C9+FEBRERO!C9+MARZO!C9+ABRIL!C9+MAYO!C9+JUNIO!C9+JULIO!C9+AGOSTO!C9+SEPTIEMBRE!C9+OCTUBRE!C9+NOVIEMBRE!C9+DICIEMBRE!C9</f>
        <v>0</v>
      </c>
      <c r="D9" s="934">
        <f>+ENERO!D9+FEBRERO!D9+MARZO!D9+ABRIL!D9+MAYO!D9+JUNIO!D9+JULIO!D9+AGOSTO!D9+SEPTIEMBRE!D9+OCTUBRE!D9+NOVIEMBRE!D9+DICIEMBRE!D9</f>
        <v>0</v>
      </c>
      <c r="E9" s="934">
        <f>+ENERO!E9+FEBRERO!E9+MARZO!E9+ABRIL!E9+MAYO!E9+JUNIO!E9+JULIO!E9+AGOSTO!E9+SEPTIEMBRE!E9+OCTUBRE!E9+NOVIEMBRE!E9+DICIEMBRE!E9</f>
        <v>0</v>
      </c>
      <c r="F9" s="934">
        <f>+ENERO!F9+FEBRERO!F9+MARZO!F9+ABRIL!F9+MAYO!F9+JUNIO!F9+JULIO!F9+AGOSTO!F9+SEPTIEMBRE!F9+OCTUBRE!F9+NOVIEMBRE!F9+DICIEMBRE!F9</f>
        <v>0</v>
      </c>
      <c r="G9" s="934">
        <f>+ENERO!G9+FEBRERO!G9+MARZO!G9+ABRIL!G9+MAYO!G9+JUNIO!G9+JULIO!G9+AGOSTO!G9+SEPTIEMBRE!G9+OCTUBRE!G9+NOVIEMBRE!G9+DICIEMBRE!G9</f>
        <v>0</v>
      </c>
      <c r="H9" s="868" t="s">
        <v>72</v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81" t="s">
        <v>72</v>
      </c>
      <c r="BB9" s="866"/>
      <c r="BC9" s="866"/>
      <c r="BD9" s="981">
        <v>0</v>
      </c>
      <c r="BE9" s="853"/>
      <c r="BF9" s="853"/>
    </row>
    <row r="10" spans="1:58" x14ac:dyDescent="0.25">
      <c r="A10" s="1000" t="s">
        <v>61</v>
      </c>
      <c r="B10" s="1001"/>
      <c r="C10" s="989">
        <f>+ENERO!C10+FEBRERO!C10+MARZO!C10+ABRIL!C10+MAYO!C10+JUNIO!C10+JULIO!C10+AGOSTO!C10+SEPTIEMBRE!C10+OCTUBRE!C10+NOVIEMBRE!C10+DICIEMBRE!C10</f>
        <v>0</v>
      </c>
      <c r="D10" s="989">
        <f>+ENERO!D10+FEBRERO!D10+MARZO!D10+ABRIL!D10+MAYO!D10+JUNIO!D10+JULIO!D10+AGOSTO!D10+SEPTIEMBRE!D10+OCTUBRE!D10+NOVIEMBRE!D10+DICIEMBRE!D10</f>
        <v>0</v>
      </c>
      <c r="E10" s="989">
        <f>+ENERO!E10+FEBRERO!E10+MARZO!E10+ABRIL!E10+MAYO!E10+JUNIO!E10+JULIO!E10+AGOSTO!E10+SEPTIEMBRE!E10+OCTUBRE!E10+NOVIEMBRE!E10+DICIEMBRE!E10</f>
        <v>0</v>
      </c>
      <c r="F10" s="989">
        <f>+ENERO!F10+FEBRERO!F10+MARZO!F10+ABRIL!F10+MAYO!F10+JUNIO!F10+JULIO!F10+AGOSTO!F10+SEPTIEMBRE!F10+OCTUBRE!F10+NOVIEMBRE!F10+DICIEMBRE!F10</f>
        <v>0</v>
      </c>
      <c r="G10" s="989">
        <f>+ENERO!G10+FEBRERO!G10+MARZO!G10+ABRIL!G10+MAYO!G10+JUNIO!G10+JULIO!G10+AGOSTO!G10+SEPTIEMBRE!G10+OCTUBRE!G10+NOVIEMBRE!G10+DICIEMBRE!G10</f>
        <v>0</v>
      </c>
      <c r="H10" s="868" t="s">
        <v>72</v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81" t="s">
        <v>72</v>
      </c>
      <c r="BB10" s="866"/>
      <c r="BC10" s="866"/>
      <c r="BD10" s="981">
        <v>0</v>
      </c>
      <c r="BE10" s="853"/>
      <c r="BF10" s="853"/>
    </row>
    <row r="11" spans="1:58" x14ac:dyDescent="0.25">
      <c r="A11" s="1000" t="s">
        <v>60</v>
      </c>
      <c r="B11" s="1001"/>
      <c r="C11" s="989">
        <f>+ENERO!C11+FEBRERO!C11+MARZO!C11+ABRIL!C11+MAYO!C11+JUNIO!C11+JULIO!C11+AGOSTO!C11+SEPTIEMBRE!C11+OCTUBRE!C11+NOVIEMBRE!C11+DICIEMBRE!C11</f>
        <v>0</v>
      </c>
      <c r="D11" s="989">
        <f>+ENERO!D11+FEBRERO!D11+MARZO!D11+ABRIL!D11+MAYO!D11+JUNIO!D11+JULIO!D11+AGOSTO!D11+SEPTIEMBRE!D11+OCTUBRE!D11+NOVIEMBRE!D11+DICIEMBRE!D11</f>
        <v>0</v>
      </c>
      <c r="E11" s="989">
        <f>+ENERO!E11+FEBRERO!E11+MARZO!E11+ABRIL!E11+MAYO!E11+JUNIO!E11+JULIO!E11+AGOSTO!E11+SEPTIEMBRE!E11+OCTUBRE!E11+NOVIEMBRE!E11+DICIEMBRE!E11</f>
        <v>0</v>
      </c>
      <c r="F11" s="989">
        <f>+ENERO!F11+FEBRERO!F11+MARZO!F11+ABRIL!F11+MAYO!F11+JUNIO!F11+JULIO!F11+AGOSTO!F11+SEPTIEMBRE!F11+OCTUBRE!F11+NOVIEMBRE!F11+DICIEMBRE!F11</f>
        <v>0</v>
      </c>
      <c r="G11" s="989">
        <f>+ENERO!G11+FEBRERO!G11+MARZO!G11+ABRIL!G11+MAYO!G11+JUNIO!G11+JULIO!G11+AGOSTO!G11+SEPTIEMBRE!G11+OCTUBRE!G11+NOVIEMBRE!G11+DICIEMBRE!G11</f>
        <v>0</v>
      </c>
      <c r="H11" s="868" t="s">
        <v>72</v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81" t="s">
        <v>72</v>
      </c>
      <c r="BB11" s="866"/>
      <c r="BC11" s="866"/>
      <c r="BD11" s="981">
        <v>0</v>
      </c>
      <c r="BE11" s="853"/>
      <c r="BF11" s="853"/>
    </row>
    <row r="12" spans="1:58" x14ac:dyDescent="0.25">
      <c r="A12" s="1000" t="s">
        <v>59</v>
      </c>
      <c r="B12" s="1001"/>
      <c r="C12" s="989">
        <f>+ENERO!C12+FEBRERO!C12+MARZO!C12+ABRIL!C12+MAYO!C12+JUNIO!C12+JULIO!C12+AGOSTO!C12+SEPTIEMBRE!C12+OCTUBRE!C12+NOVIEMBRE!C12+DICIEMBRE!C12</f>
        <v>0</v>
      </c>
      <c r="D12" s="989">
        <f>+ENERO!D12+FEBRERO!D12+MARZO!D12+ABRIL!D12+MAYO!D12+JUNIO!D12+JULIO!D12+AGOSTO!D12+SEPTIEMBRE!D12+OCTUBRE!D12+NOVIEMBRE!D12+DICIEMBRE!D12</f>
        <v>0</v>
      </c>
      <c r="E12" s="989">
        <f>+ENERO!E12+FEBRERO!E12+MARZO!E12+ABRIL!E12+MAYO!E12+JUNIO!E12+JULIO!E12+AGOSTO!E12+SEPTIEMBRE!E12+OCTUBRE!E12+NOVIEMBRE!E12+DICIEMBRE!E12</f>
        <v>0</v>
      </c>
      <c r="F12" s="989">
        <f>+ENERO!F12+FEBRERO!F12+MARZO!F12+ABRIL!F12+MAYO!F12+JUNIO!F12+JULIO!F12+AGOSTO!F12+SEPTIEMBRE!F12+OCTUBRE!F12+NOVIEMBRE!F12+DICIEMBRE!F12</f>
        <v>0</v>
      </c>
      <c r="G12" s="989">
        <f>+ENERO!G12+FEBRERO!G12+MARZO!G12+ABRIL!G12+MAYO!G12+JUNIO!G12+JULIO!G12+AGOSTO!G12+SEPTIEMBRE!G12+OCTUBRE!G12+NOVIEMBRE!G12+DICIEMBRE!G12</f>
        <v>0</v>
      </c>
      <c r="H12" s="868" t="s">
        <v>72</v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81" t="s">
        <v>72</v>
      </c>
      <c r="BB12" s="866"/>
      <c r="BC12" s="866"/>
      <c r="BD12" s="981">
        <v>0</v>
      </c>
      <c r="BE12" s="853"/>
      <c r="BF12" s="853"/>
    </row>
    <row r="13" spans="1:58" x14ac:dyDescent="0.25">
      <c r="A13" s="1000" t="s">
        <v>58</v>
      </c>
      <c r="B13" s="1001"/>
      <c r="C13" s="989">
        <f>+ENERO!C13+FEBRERO!C13+MARZO!C13+ABRIL!C13+MAYO!C13+JUNIO!C13+JULIO!C13+AGOSTO!C13+SEPTIEMBRE!C13+OCTUBRE!C13+NOVIEMBRE!C13+DICIEMBRE!C13</f>
        <v>0</v>
      </c>
      <c r="D13" s="989">
        <f>+ENERO!D13+FEBRERO!D13+MARZO!D13+ABRIL!D13+MAYO!D13+JUNIO!D13+JULIO!D13+AGOSTO!D13+SEPTIEMBRE!D13+OCTUBRE!D13+NOVIEMBRE!D13+DICIEMBRE!D13</f>
        <v>0</v>
      </c>
      <c r="E13" s="989">
        <f>+ENERO!E13+FEBRERO!E13+MARZO!E13+ABRIL!E13+MAYO!E13+JUNIO!E13+JULIO!E13+AGOSTO!E13+SEPTIEMBRE!E13+OCTUBRE!E13+NOVIEMBRE!E13+DICIEMBRE!E13</f>
        <v>0</v>
      </c>
      <c r="F13" s="989">
        <f>+ENERO!F13+FEBRERO!F13+MARZO!F13+ABRIL!F13+MAYO!F13+JUNIO!F13+JULIO!F13+AGOSTO!F13+SEPTIEMBRE!F13+OCTUBRE!F13+NOVIEMBRE!F13+DICIEMBRE!F13</f>
        <v>0</v>
      </c>
      <c r="G13" s="989">
        <f>+ENERO!G13+FEBRERO!G13+MARZO!G13+ABRIL!G13+MAYO!G13+JUNIO!G13+JULIO!G13+AGOSTO!G13+SEPTIEMBRE!G13+OCTUBRE!G13+NOVIEMBRE!G13+DICIEMBRE!G13</f>
        <v>0</v>
      </c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2"/>
      <c r="BB13" s="866"/>
      <c r="BC13" s="866"/>
      <c r="BD13" s="862"/>
      <c r="BE13" s="853"/>
      <c r="BF13" s="853"/>
    </row>
    <row r="14" spans="1:58" x14ac:dyDescent="0.25">
      <c r="A14" s="1000" t="s">
        <v>57</v>
      </c>
      <c r="B14" s="1001"/>
      <c r="C14" s="989">
        <f>+ENERO!C14+FEBRERO!C14+MARZO!C14+ABRIL!C14+MAYO!C14+JUNIO!C14+JULIO!C14+AGOSTO!C14+SEPTIEMBRE!C14+OCTUBRE!C14+NOVIEMBRE!C14+DICIEMBRE!C14</f>
        <v>0</v>
      </c>
      <c r="D14" s="989">
        <f>+ENERO!D14+FEBRERO!D14+MARZO!D14+ABRIL!D14+MAYO!D14+JUNIO!D14+JULIO!D14+AGOSTO!D14+SEPTIEMBRE!D14+OCTUBRE!D14+NOVIEMBRE!D14+DICIEMBRE!D14</f>
        <v>0</v>
      </c>
      <c r="E14" s="989">
        <f>+ENERO!E14+FEBRERO!E14+MARZO!E14+ABRIL!E14+MAYO!E14+JUNIO!E14+JULIO!E14+AGOSTO!E14+SEPTIEMBRE!E14+OCTUBRE!E14+NOVIEMBRE!E14+DICIEMBRE!E14</f>
        <v>0</v>
      </c>
      <c r="F14" s="989">
        <f>+ENERO!F14+FEBRERO!F14+MARZO!F14+ABRIL!F14+MAYO!F14+JUNIO!F14+JULIO!F14+AGOSTO!F14+SEPTIEMBRE!F14+OCTUBRE!F14+NOVIEMBRE!F14+DICIEMBRE!F14</f>
        <v>0</v>
      </c>
      <c r="G14" s="989">
        <f>+ENERO!G14+FEBRERO!G14+MARZO!G14+ABRIL!G14+MAYO!G14+JUNIO!G14+JULIO!G14+AGOSTO!G14+SEPTIEMBRE!G14+OCTUBRE!G14+NOVIEMBRE!G14+DICIEMBRE!G14</f>
        <v>0</v>
      </c>
      <c r="H14" s="868" t="s">
        <v>72</v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81" t="s">
        <v>72</v>
      </c>
      <c r="BB14" s="866"/>
      <c r="BC14" s="866"/>
      <c r="BD14" s="981">
        <v>0</v>
      </c>
      <c r="BE14" s="853"/>
      <c r="BF14" s="853"/>
    </row>
    <row r="15" spans="1:58" x14ac:dyDescent="0.25">
      <c r="A15" s="1000" t="s">
        <v>56</v>
      </c>
      <c r="B15" s="1002"/>
      <c r="C15" s="989">
        <f>+ENERO!C15+FEBRERO!C15+MARZO!C15+ABRIL!C15+MAYO!C15+JUNIO!C15+JULIO!C15+AGOSTO!C15+SEPTIEMBRE!C15+OCTUBRE!C15+NOVIEMBRE!C15+DICIEMBRE!C15</f>
        <v>0</v>
      </c>
      <c r="D15" s="989">
        <f>+ENERO!D15+FEBRERO!D15+MARZO!D15+ABRIL!D15+MAYO!D15+JUNIO!D15+JULIO!D15+AGOSTO!D15+SEPTIEMBRE!D15+OCTUBRE!D15+NOVIEMBRE!D15+DICIEMBRE!D15</f>
        <v>0</v>
      </c>
      <c r="E15" s="989">
        <f>+ENERO!E15+FEBRERO!E15+MARZO!E15+ABRIL!E15+MAYO!E15+JUNIO!E15+JULIO!E15+AGOSTO!E15+SEPTIEMBRE!E15+OCTUBRE!E15+NOVIEMBRE!E15+DICIEMBRE!E15</f>
        <v>0</v>
      </c>
      <c r="F15" s="989">
        <f>+ENERO!F15+FEBRERO!F15+MARZO!F15+ABRIL!F15+MAYO!F15+JUNIO!F15+JULIO!F15+AGOSTO!F15+SEPTIEMBRE!F15+OCTUBRE!F15+NOVIEMBRE!F15+DICIEMBRE!F15</f>
        <v>0</v>
      </c>
      <c r="G15" s="989">
        <f>+ENERO!G15+FEBRERO!G15+MARZO!G15+ABRIL!G15+MAYO!G15+JUNIO!G15+JULIO!G15+AGOSTO!G15+SEPTIEMBRE!G15+OCTUBRE!G15+NOVIEMBRE!G15+DICIEMBRE!G15</f>
        <v>0</v>
      </c>
      <c r="H15" s="868" t="s">
        <v>72</v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6"/>
      <c r="AF15" s="866"/>
      <c r="AG15" s="866"/>
      <c r="AH15" s="866"/>
      <c r="AI15" s="866"/>
      <c r="AJ15" s="866"/>
      <c r="AK15" s="866"/>
      <c r="AL15" s="866"/>
      <c r="AM15" s="866"/>
      <c r="AN15" s="866"/>
      <c r="AO15" s="866"/>
      <c r="AP15" s="866"/>
      <c r="AQ15" s="866"/>
      <c r="AR15" s="866"/>
      <c r="AS15" s="866"/>
      <c r="AT15" s="866"/>
      <c r="AU15" s="866"/>
      <c r="AV15" s="866"/>
      <c r="AW15" s="866"/>
      <c r="AX15" s="866"/>
      <c r="AY15" s="866"/>
      <c r="AZ15" s="866"/>
      <c r="BA15" s="881" t="s">
        <v>72</v>
      </c>
      <c r="BB15" s="866"/>
      <c r="BC15" s="866"/>
      <c r="BD15" s="981">
        <v>0</v>
      </c>
      <c r="BE15" s="853"/>
      <c r="BF15" s="853"/>
    </row>
    <row r="16" spans="1:58" x14ac:dyDescent="0.25">
      <c r="A16" s="1000" t="s">
        <v>55</v>
      </c>
      <c r="B16" s="1001"/>
      <c r="C16" s="989">
        <f>+ENERO!C16+FEBRERO!C16+MARZO!C16+ABRIL!C16+MAYO!C16+JUNIO!C16+JULIO!C16+AGOSTO!C16+SEPTIEMBRE!C16+OCTUBRE!C16+NOVIEMBRE!C16+DICIEMBRE!C16</f>
        <v>0</v>
      </c>
      <c r="D16" s="989">
        <f>+ENERO!D16+FEBRERO!D16+MARZO!D16+ABRIL!D16+MAYO!D16+JUNIO!D16+JULIO!D16+AGOSTO!D16+SEPTIEMBRE!D16+OCTUBRE!D16+NOVIEMBRE!D16+DICIEMBRE!D16</f>
        <v>0</v>
      </c>
      <c r="E16" s="989">
        <f>+ENERO!E16+FEBRERO!E16+MARZO!E16+ABRIL!E16+MAYO!E16+JUNIO!E16+JULIO!E16+AGOSTO!E16+SEPTIEMBRE!E16+OCTUBRE!E16+NOVIEMBRE!E16+DICIEMBRE!E16</f>
        <v>0</v>
      </c>
      <c r="F16" s="989">
        <f>+ENERO!F16+FEBRERO!F16+MARZO!F16+ABRIL!F16+MAYO!F16+JUNIO!F16+JULIO!F16+AGOSTO!F16+SEPTIEMBRE!F16+OCTUBRE!F16+NOVIEMBRE!F16+DICIEMBRE!F16</f>
        <v>0</v>
      </c>
      <c r="G16" s="989">
        <f>+ENERO!G16+FEBRERO!G16+MARZO!G16+ABRIL!G16+MAYO!G16+JUNIO!G16+JULIO!G16+AGOSTO!G16+SEPTIEMBRE!G16+OCTUBRE!G16+NOVIEMBRE!G16+DICIEMBRE!G16</f>
        <v>0</v>
      </c>
      <c r="H16" s="868" t="s">
        <v>72</v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866"/>
      <c r="AM16" s="866"/>
      <c r="AN16" s="866"/>
      <c r="AO16" s="866"/>
      <c r="AP16" s="866"/>
      <c r="AQ16" s="866"/>
      <c r="AR16" s="866"/>
      <c r="AS16" s="866"/>
      <c r="AT16" s="866"/>
      <c r="AU16" s="866"/>
      <c r="AV16" s="866"/>
      <c r="AW16" s="866"/>
      <c r="AX16" s="866"/>
      <c r="AY16" s="866"/>
      <c r="AZ16" s="866"/>
      <c r="BA16" s="881" t="s">
        <v>72</v>
      </c>
      <c r="BB16" s="866"/>
      <c r="BC16" s="866"/>
      <c r="BD16" s="981">
        <v>0</v>
      </c>
      <c r="BE16" s="853"/>
      <c r="BF16" s="853"/>
    </row>
    <row r="17" spans="1:58" x14ac:dyDescent="0.25">
      <c r="A17" s="1000" t="s">
        <v>54</v>
      </c>
      <c r="B17" s="1001"/>
      <c r="C17" s="989">
        <f>+ENERO!C17+FEBRERO!C17+MARZO!C17+ABRIL!C17+MAYO!C17+JUNIO!C17+JULIO!C17+AGOSTO!C17+SEPTIEMBRE!C17+OCTUBRE!C17+NOVIEMBRE!C17+DICIEMBRE!C17</f>
        <v>0</v>
      </c>
      <c r="D17" s="989">
        <f>+ENERO!D17+FEBRERO!D17+MARZO!D17+ABRIL!D17+MAYO!D17+JUNIO!D17+JULIO!D17+AGOSTO!D17+SEPTIEMBRE!D17+OCTUBRE!D17+NOVIEMBRE!D17+DICIEMBRE!D17</f>
        <v>0</v>
      </c>
      <c r="E17" s="989">
        <f>+ENERO!E17+FEBRERO!E17+MARZO!E17+ABRIL!E17+MAYO!E17+JUNIO!E17+JULIO!E17+AGOSTO!E17+SEPTIEMBRE!E17+OCTUBRE!E17+NOVIEMBRE!E17+DICIEMBRE!E17</f>
        <v>0</v>
      </c>
      <c r="F17" s="989">
        <f>+ENERO!F17+FEBRERO!F17+MARZO!F17+ABRIL!F17+MAYO!F17+JUNIO!F17+JULIO!F17+AGOSTO!F17+SEPTIEMBRE!F17+OCTUBRE!F17+NOVIEMBRE!F17+DICIEMBRE!F17</f>
        <v>0</v>
      </c>
      <c r="G17" s="989">
        <f>+ENERO!G17+FEBRERO!G17+MARZO!G17+ABRIL!G17+MAYO!G17+JUNIO!G17+JULIO!G17+AGOSTO!G17+SEPTIEMBRE!G17+OCTUBRE!G17+NOVIEMBRE!G17+DICIEMBRE!G17</f>
        <v>0</v>
      </c>
      <c r="H17" s="868" t="s">
        <v>72</v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  <c r="AM17" s="866"/>
      <c r="AN17" s="866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6"/>
      <c r="BA17" s="881" t="s">
        <v>72</v>
      </c>
      <c r="BB17" s="866"/>
      <c r="BC17" s="866"/>
      <c r="BD17" s="981">
        <v>0</v>
      </c>
      <c r="BE17" s="866"/>
      <c r="BF17" s="866"/>
    </row>
    <row r="18" spans="1:58" x14ac:dyDescent="0.25">
      <c r="A18" s="1000" t="s">
        <v>53</v>
      </c>
      <c r="B18" s="1001"/>
      <c r="C18" s="989">
        <f>+ENERO!C18+FEBRERO!C18+MARZO!C18+ABRIL!C18+MAYO!C18+JUNIO!C18+JULIO!C18+AGOSTO!C18+SEPTIEMBRE!C18+OCTUBRE!C18+NOVIEMBRE!C18+DICIEMBRE!C18</f>
        <v>0</v>
      </c>
      <c r="D18" s="989">
        <f>+ENERO!D18+FEBRERO!D18+MARZO!D18+ABRIL!D18+MAYO!D18+JUNIO!D18+JULIO!D18+AGOSTO!D18+SEPTIEMBRE!D18+OCTUBRE!D18+NOVIEMBRE!D18+DICIEMBRE!D18</f>
        <v>0</v>
      </c>
      <c r="E18" s="989">
        <f>+ENERO!E18+FEBRERO!E18+MARZO!E18+ABRIL!E18+MAYO!E18+JUNIO!E18+JULIO!E18+AGOSTO!E18+SEPTIEMBRE!E18+OCTUBRE!E18+NOVIEMBRE!E18+DICIEMBRE!E18</f>
        <v>0</v>
      </c>
      <c r="F18" s="989">
        <f>+ENERO!F18+FEBRERO!F18+MARZO!F18+ABRIL!F18+MAYO!F18+JUNIO!F18+JULIO!F18+AGOSTO!F18+SEPTIEMBRE!F18+OCTUBRE!F18+NOVIEMBRE!F18+DICIEMBRE!F18</f>
        <v>0</v>
      </c>
      <c r="G18" s="989">
        <f>+ENERO!G18+FEBRERO!G18+MARZO!G18+ABRIL!G18+MAYO!G18+JUNIO!G18+JULIO!G18+AGOSTO!G18+SEPTIEMBRE!G18+OCTUBRE!G18+NOVIEMBRE!G18+DICIEMBRE!G18</f>
        <v>0</v>
      </c>
      <c r="H18" s="868" t="s">
        <v>72</v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6"/>
      <c r="AH18" s="866"/>
      <c r="AI18" s="866"/>
      <c r="AJ18" s="866"/>
      <c r="AK18" s="866"/>
      <c r="AL18" s="866"/>
      <c r="AM18" s="866"/>
      <c r="AN18" s="866"/>
      <c r="AO18" s="866"/>
      <c r="AP18" s="866"/>
      <c r="AQ18" s="866"/>
      <c r="AR18" s="866"/>
      <c r="AS18" s="866"/>
      <c r="AT18" s="866"/>
      <c r="AU18" s="866"/>
      <c r="AV18" s="866"/>
      <c r="AW18" s="866"/>
      <c r="AX18" s="866"/>
      <c r="AY18" s="866"/>
      <c r="AZ18" s="866"/>
      <c r="BA18" s="881" t="s">
        <v>72</v>
      </c>
      <c r="BB18" s="866"/>
      <c r="BC18" s="866"/>
      <c r="BD18" s="981">
        <v>0</v>
      </c>
      <c r="BE18" s="866"/>
      <c r="BF18" s="866"/>
    </row>
    <row r="19" spans="1:58" x14ac:dyDescent="0.25">
      <c r="A19" s="1000" t="s">
        <v>52</v>
      </c>
      <c r="B19" s="1001"/>
      <c r="C19" s="989">
        <f>+ENERO!C19+FEBRERO!C19+MARZO!C19+ABRIL!C19+MAYO!C19+JUNIO!C19+JULIO!C19+AGOSTO!C19+SEPTIEMBRE!C19+OCTUBRE!C19+NOVIEMBRE!C19+DICIEMBRE!C19</f>
        <v>0</v>
      </c>
      <c r="D19" s="989">
        <f>+ENERO!D19+FEBRERO!D19+MARZO!D19+ABRIL!D19+MAYO!D19+JUNIO!D19+JULIO!D19+AGOSTO!D19+SEPTIEMBRE!D19+OCTUBRE!D19+NOVIEMBRE!D19+DICIEMBRE!D19</f>
        <v>0</v>
      </c>
      <c r="E19" s="989">
        <f>+ENERO!E19+FEBRERO!E19+MARZO!E19+ABRIL!E19+MAYO!E19+JUNIO!E19+JULIO!E19+AGOSTO!E19+SEPTIEMBRE!E19+OCTUBRE!E19+NOVIEMBRE!E19+DICIEMBRE!E19</f>
        <v>0</v>
      </c>
      <c r="F19" s="989">
        <f>+ENERO!F19+FEBRERO!F19+MARZO!F19+ABRIL!F19+MAYO!F19+JUNIO!F19+JULIO!F19+AGOSTO!F19+SEPTIEMBRE!F19+OCTUBRE!F19+NOVIEMBRE!F19+DICIEMBRE!F19</f>
        <v>0</v>
      </c>
      <c r="G19" s="989">
        <f>+ENERO!G19+FEBRERO!G19+MARZO!G19+ABRIL!G19+MAYO!G19+JUNIO!G19+JULIO!G19+AGOSTO!G19+SEPTIEMBRE!G19+OCTUBRE!G19+NOVIEMBRE!G19+DICIEMBRE!G19</f>
        <v>0</v>
      </c>
      <c r="H19" s="977" t="s">
        <v>72</v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6"/>
      <c r="AF19" s="866"/>
      <c r="AG19" s="866"/>
      <c r="AH19" s="866"/>
      <c r="AI19" s="866"/>
      <c r="AJ19" s="866"/>
      <c r="AK19" s="866"/>
      <c r="AL19" s="866"/>
      <c r="AM19" s="866"/>
      <c r="AN19" s="866"/>
      <c r="AO19" s="866"/>
      <c r="AP19" s="866"/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81" t="s">
        <v>72</v>
      </c>
      <c r="BB19" s="870" t="s">
        <v>72</v>
      </c>
      <c r="BC19" s="881" t="s">
        <v>72</v>
      </c>
      <c r="BD19" s="981">
        <v>0</v>
      </c>
      <c r="BE19" s="981" t="s">
        <v>72</v>
      </c>
      <c r="BF19" s="981">
        <v>0</v>
      </c>
    </row>
    <row r="20" spans="1:58" x14ac:dyDescent="0.25">
      <c r="A20" s="1000" t="s">
        <v>51</v>
      </c>
      <c r="B20" s="1001"/>
      <c r="C20" s="989">
        <f>+ENERO!C20+FEBRERO!C20+MARZO!C20+ABRIL!C20+MAYO!C20+JUNIO!C20+JULIO!C20+AGOSTO!C20+SEPTIEMBRE!C20+OCTUBRE!C20+NOVIEMBRE!C20+DICIEMBRE!C20</f>
        <v>0</v>
      </c>
      <c r="D20" s="989">
        <f>+ENERO!D20+FEBRERO!D20+MARZO!D20+ABRIL!D20+MAYO!D20+JUNIO!D20+JULIO!D20+AGOSTO!D20+SEPTIEMBRE!D20+OCTUBRE!D20+NOVIEMBRE!D20+DICIEMBRE!D20</f>
        <v>0</v>
      </c>
      <c r="E20" s="989">
        <f>+ENERO!E20+FEBRERO!E20+MARZO!E20+ABRIL!E20+MAYO!E20+JUNIO!E20+JULIO!E20+AGOSTO!E20+SEPTIEMBRE!E20+OCTUBRE!E20+NOVIEMBRE!E20+DICIEMBRE!E20</f>
        <v>0</v>
      </c>
      <c r="F20" s="989">
        <f>+ENERO!F20+FEBRERO!F20+MARZO!F20+ABRIL!F20+MAYO!F20+JUNIO!F20+JULIO!F20+AGOSTO!F20+SEPTIEMBRE!F20+OCTUBRE!F20+NOVIEMBRE!F20+DICIEMBRE!F20</f>
        <v>0</v>
      </c>
      <c r="G20" s="989">
        <f>+ENERO!G20+FEBRERO!G20+MARZO!G20+ABRIL!G20+MAYO!G20+JUNIO!G20+JULIO!G20+AGOSTO!G20+SEPTIEMBRE!G20+OCTUBRE!G20+NOVIEMBRE!G20+DICIEMBRE!G20</f>
        <v>0</v>
      </c>
      <c r="H20" s="868" t="s">
        <v>72</v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81" t="s">
        <v>72</v>
      </c>
      <c r="BB20" s="866"/>
      <c r="BC20" s="866"/>
      <c r="BD20" s="981">
        <v>0</v>
      </c>
      <c r="BE20" s="866"/>
      <c r="BF20" s="866"/>
    </row>
    <row r="21" spans="1:58" x14ac:dyDescent="0.25">
      <c r="A21" s="1000" t="s">
        <v>50</v>
      </c>
      <c r="B21" s="1001"/>
      <c r="C21" s="989">
        <f>+ENERO!C21+FEBRERO!C21+MARZO!C21+ABRIL!C21+MAYO!C21+JUNIO!C21+JULIO!C21+AGOSTO!C21+SEPTIEMBRE!C21+OCTUBRE!C21+NOVIEMBRE!C21+DICIEMBRE!C21</f>
        <v>0</v>
      </c>
      <c r="D21" s="989">
        <f>+ENERO!D21+FEBRERO!D21+MARZO!D21+ABRIL!D21+MAYO!D21+JUNIO!D21+JULIO!D21+AGOSTO!D21+SEPTIEMBRE!D21+OCTUBRE!D21+NOVIEMBRE!D21+DICIEMBRE!D21</f>
        <v>0</v>
      </c>
      <c r="E21" s="989">
        <f>+ENERO!E21+FEBRERO!E21+MARZO!E21+ABRIL!E21+MAYO!E21+JUNIO!E21+JULIO!E21+AGOSTO!E21+SEPTIEMBRE!E21+OCTUBRE!E21+NOVIEMBRE!E21+DICIEMBRE!E21</f>
        <v>0</v>
      </c>
      <c r="F21" s="989">
        <f>+ENERO!F21+FEBRERO!F21+MARZO!F21+ABRIL!F21+MAYO!F21+JUNIO!F21+JULIO!F21+AGOSTO!F21+SEPTIEMBRE!F21+OCTUBRE!F21+NOVIEMBRE!F21+DICIEMBRE!F21</f>
        <v>0</v>
      </c>
      <c r="G21" s="989">
        <f>+ENERO!G21+FEBRERO!G21+MARZO!G21+ABRIL!G21+MAYO!G21+JUNIO!G21+JULIO!G21+AGOSTO!G21+SEPTIEMBRE!G21+OCTUBRE!G21+NOVIEMBRE!G21+DICIEMBRE!G21</f>
        <v>0</v>
      </c>
      <c r="H21" s="868" t="s">
        <v>72</v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6"/>
      <c r="BA21" s="881" t="s">
        <v>72</v>
      </c>
      <c r="BB21" s="866"/>
      <c r="BC21" s="866"/>
      <c r="BD21" s="981">
        <v>0</v>
      </c>
      <c r="BE21" s="866"/>
      <c r="BF21" s="866"/>
    </row>
    <row r="22" spans="1:58" x14ac:dyDescent="0.25">
      <c r="A22" s="1000" t="s">
        <v>49</v>
      </c>
      <c r="B22" s="1002"/>
      <c r="C22" s="989">
        <f>+ENERO!C22+FEBRERO!C22+MARZO!C22+ABRIL!C22+MAYO!C22+JUNIO!C22+JULIO!C22+AGOSTO!C22+SEPTIEMBRE!C22+OCTUBRE!C22+NOVIEMBRE!C22+DICIEMBRE!C22</f>
        <v>0</v>
      </c>
      <c r="D22" s="989">
        <f>+ENERO!D22+FEBRERO!D22+MARZO!D22+ABRIL!D22+MAYO!D22+JUNIO!D22+JULIO!D22+AGOSTO!D22+SEPTIEMBRE!D22+OCTUBRE!D22+NOVIEMBRE!D22+DICIEMBRE!D22</f>
        <v>0</v>
      </c>
      <c r="E22" s="989">
        <f>+ENERO!E22+FEBRERO!E22+MARZO!E22+ABRIL!E22+MAYO!E22+JUNIO!E22+JULIO!E22+AGOSTO!E22+SEPTIEMBRE!E22+OCTUBRE!E22+NOVIEMBRE!E22+DICIEMBRE!E22</f>
        <v>0</v>
      </c>
      <c r="F22" s="989">
        <f>+ENERO!F22+FEBRERO!F22+MARZO!F22+ABRIL!F22+MAYO!F22+JUNIO!F22+JULIO!F22+AGOSTO!F22+SEPTIEMBRE!F22+OCTUBRE!F22+NOVIEMBRE!F22+DICIEMBRE!F22</f>
        <v>0</v>
      </c>
      <c r="G22" s="989">
        <f>+ENERO!G22+FEBRERO!G22+MARZO!G22+ABRIL!G22+MAYO!G22+JUNIO!G22+JULIO!G22+AGOSTO!G22+SEPTIEMBRE!G22+OCTUBRE!G22+NOVIEMBRE!G22+DICIEMBRE!G22</f>
        <v>0</v>
      </c>
      <c r="H22" s="868" t="s">
        <v>72</v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/>
      <c r="AX22" s="866"/>
      <c r="AY22" s="866"/>
      <c r="AZ22" s="866"/>
      <c r="BA22" s="881" t="s">
        <v>72</v>
      </c>
      <c r="BB22" s="866"/>
      <c r="BC22" s="866"/>
      <c r="BD22" s="981">
        <v>0</v>
      </c>
      <c r="BE22" s="866"/>
      <c r="BF22" s="866"/>
    </row>
    <row r="23" spans="1:58" x14ac:dyDescent="0.25">
      <c r="A23" s="1000" t="s">
        <v>48</v>
      </c>
      <c r="B23" s="1001"/>
      <c r="C23" s="989">
        <f>+ENERO!C23+FEBRERO!C23+MARZO!C23+ABRIL!C23+MAYO!C23+JUNIO!C23+JULIO!C23+AGOSTO!C23+SEPTIEMBRE!C23+OCTUBRE!C23+NOVIEMBRE!C23+DICIEMBRE!C23</f>
        <v>0</v>
      </c>
      <c r="D23" s="989">
        <f>+ENERO!D23+FEBRERO!D23+MARZO!D23+ABRIL!D23+MAYO!D23+JUNIO!D23+JULIO!D23+AGOSTO!D23+SEPTIEMBRE!D23+OCTUBRE!D23+NOVIEMBRE!D23+DICIEMBRE!D23</f>
        <v>0</v>
      </c>
      <c r="E23" s="989">
        <f>+ENERO!E23+FEBRERO!E23+MARZO!E23+ABRIL!E23+MAYO!E23+JUNIO!E23+JULIO!E23+AGOSTO!E23+SEPTIEMBRE!E23+OCTUBRE!E23+NOVIEMBRE!E23+DICIEMBRE!E23</f>
        <v>0</v>
      </c>
      <c r="F23" s="989">
        <f>+ENERO!F23+FEBRERO!F23+MARZO!F23+ABRIL!F23+MAYO!F23+JUNIO!F23+JULIO!F23+AGOSTO!F23+SEPTIEMBRE!F23+OCTUBRE!F23+NOVIEMBRE!F23+DICIEMBRE!F23</f>
        <v>0</v>
      </c>
      <c r="G23" s="989">
        <f>+ENERO!G23+FEBRERO!G23+MARZO!G23+ABRIL!G23+MAYO!G23+JUNIO!G23+JULIO!G23+AGOSTO!G23+SEPTIEMBRE!G23+OCTUBRE!G23+NOVIEMBRE!G23+DICIEMBRE!G23</f>
        <v>0</v>
      </c>
      <c r="H23" s="977" t="s">
        <v>72</v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81" t="s">
        <v>72</v>
      </c>
      <c r="BB23" s="870" t="s">
        <v>72</v>
      </c>
      <c r="BC23" s="881" t="s">
        <v>72</v>
      </c>
      <c r="BD23" s="981">
        <v>0</v>
      </c>
      <c r="BE23" s="981" t="s">
        <v>72</v>
      </c>
      <c r="BF23" s="981">
        <v>0</v>
      </c>
    </row>
    <row r="24" spans="1:58" x14ac:dyDescent="0.25">
      <c r="A24" s="1000" t="s">
        <v>47</v>
      </c>
      <c r="B24" s="1001"/>
      <c r="C24" s="989">
        <f>+ENERO!C24+FEBRERO!C24+MARZO!C24+ABRIL!C24+MAYO!C24+JUNIO!C24+JULIO!C24+AGOSTO!C24+SEPTIEMBRE!C24+OCTUBRE!C24+NOVIEMBRE!C24+DICIEMBRE!C24</f>
        <v>0</v>
      </c>
      <c r="D24" s="989">
        <f>+ENERO!D24+FEBRERO!D24+MARZO!D24+ABRIL!D24+MAYO!D24+JUNIO!D24+JULIO!D24+AGOSTO!D24+SEPTIEMBRE!D24+OCTUBRE!D24+NOVIEMBRE!D24+DICIEMBRE!D24</f>
        <v>0</v>
      </c>
      <c r="E24" s="989">
        <f>+ENERO!E24+FEBRERO!E24+MARZO!E24+ABRIL!E24+MAYO!E24+JUNIO!E24+JULIO!E24+AGOSTO!E24+SEPTIEMBRE!E24+OCTUBRE!E24+NOVIEMBRE!E24+DICIEMBRE!E24</f>
        <v>0</v>
      </c>
      <c r="F24" s="989">
        <f>+ENERO!F24+FEBRERO!F24+MARZO!F24+ABRIL!F24+MAYO!F24+JUNIO!F24+JULIO!F24+AGOSTO!F24+SEPTIEMBRE!F24+OCTUBRE!F24+NOVIEMBRE!F24+DICIEMBRE!F24</f>
        <v>0</v>
      </c>
      <c r="G24" s="989">
        <f>+ENERO!G24+FEBRERO!G24+MARZO!G24+ABRIL!G24+MAYO!G24+JUNIO!G24+JULIO!G24+AGOSTO!G24+SEPTIEMBRE!G24+OCTUBRE!G24+NOVIEMBRE!G24+DICIEMBRE!G24</f>
        <v>0</v>
      </c>
      <c r="H24" s="977" t="s">
        <v>72</v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/>
      <c r="AX24" s="866"/>
      <c r="AY24" s="866"/>
      <c r="AZ24" s="866"/>
      <c r="BA24" s="881" t="s">
        <v>72</v>
      </c>
      <c r="BB24" s="870" t="s">
        <v>72</v>
      </c>
      <c r="BC24" s="881" t="s">
        <v>72</v>
      </c>
      <c r="BD24" s="981">
        <v>0</v>
      </c>
      <c r="BE24" s="981" t="s">
        <v>72</v>
      </c>
      <c r="BF24" s="981">
        <v>0</v>
      </c>
    </row>
    <row r="25" spans="1:58" x14ac:dyDescent="0.25">
      <c r="A25" s="1000" t="s">
        <v>46</v>
      </c>
      <c r="B25" s="1001"/>
      <c r="C25" s="989">
        <f>+ENERO!C25+FEBRERO!C25+MARZO!C25+ABRIL!C25+MAYO!C25+JUNIO!C25+JULIO!C25+AGOSTO!C25+SEPTIEMBRE!C25+OCTUBRE!C25+NOVIEMBRE!C25+DICIEMBRE!C25</f>
        <v>0</v>
      </c>
      <c r="D25" s="989">
        <f>+ENERO!D25+FEBRERO!D25+MARZO!D25+ABRIL!D25+MAYO!D25+JUNIO!D25+JULIO!D25+AGOSTO!D25+SEPTIEMBRE!D25+OCTUBRE!D25+NOVIEMBRE!D25+DICIEMBRE!D25</f>
        <v>0</v>
      </c>
      <c r="E25" s="989">
        <f>+ENERO!E25+FEBRERO!E25+MARZO!E25+ABRIL!E25+MAYO!E25+JUNIO!E25+JULIO!E25+AGOSTO!E25+SEPTIEMBRE!E25+OCTUBRE!E25+NOVIEMBRE!E25+DICIEMBRE!E25</f>
        <v>0</v>
      </c>
      <c r="F25" s="989">
        <f>+ENERO!F25+FEBRERO!F25+MARZO!F25+ABRIL!F25+MAYO!F25+JUNIO!F25+JULIO!F25+AGOSTO!F25+SEPTIEMBRE!F25+OCTUBRE!F25+NOVIEMBRE!F25+DICIEMBRE!F25</f>
        <v>0</v>
      </c>
      <c r="G25" s="989">
        <f>+ENERO!G25+FEBRERO!G25+MARZO!G25+ABRIL!G25+MAYO!G25+JUNIO!G25+JULIO!G25+AGOSTO!G25+SEPTIEMBRE!G25+OCTUBRE!G25+NOVIEMBRE!G25+DICIEMBRE!G25</f>
        <v>0</v>
      </c>
      <c r="H25" s="977" t="s">
        <v>72</v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6"/>
      <c r="BA25" s="881" t="s">
        <v>72</v>
      </c>
      <c r="BB25" s="870" t="s">
        <v>72</v>
      </c>
      <c r="BC25" s="881" t="s">
        <v>72</v>
      </c>
      <c r="BD25" s="981">
        <v>0</v>
      </c>
      <c r="BE25" s="981" t="s">
        <v>72</v>
      </c>
      <c r="BF25" s="981">
        <v>0</v>
      </c>
    </row>
    <row r="26" spans="1:58" x14ac:dyDescent="0.25">
      <c r="A26" s="998" t="s">
        <v>45</v>
      </c>
      <c r="B26" s="999"/>
      <c r="C26" s="989">
        <f>+ENERO!C26+FEBRERO!C26+MARZO!C26+ABRIL!C26+MAYO!C26+JUNIO!C26+JULIO!C26+AGOSTO!C26+SEPTIEMBRE!C26+OCTUBRE!C26+NOVIEMBRE!C26+DICIEMBRE!C26</f>
        <v>0</v>
      </c>
      <c r="D26" s="989">
        <f>+ENERO!D26+FEBRERO!D26+MARZO!D26+ABRIL!D26+MAYO!D26+JUNIO!D26+JULIO!D26+AGOSTO!D26+SEPTIEMBRE!D26+OCTUBRE!D26+NOVIEMBRE!D26+DICIEMBRE!D26</f>
        <v>0</v>
      </c>
      <c r="E26" s="989">
        <f>+ENERO!E26+FEBRERO!E26+MARZO!E26+ABRIL!E26+MAYO!E26+JUNIO!E26+JULIO!E26+AGOSTO!E26+SEPTIEMBRE!E26+OCTUBRE!E26+NOVIEMBRE!E26+DICIEMBRE!E26</f>
        <v>0</v>
      </c>
      <c r="F26" s="989">
        <f>+ENERO!F26+FEBRERO!F26+MARZO!F26+ABRIL!F26+MAYO!F26+JUNIO!F26+JULIO!F26+AGOSTO!F26+SEPTIEMBRE!F26+OCTUBRE!F26+NOVIEMBRE!F26+DICIEMBRE!F26</f>
        <v>0</v>
      </c>
      <c r="G26" s="989">
        <f>+ENERO!G26+FEBRERO!G26+MARZO!G26+ABRIL!G26+MAYO!G26+JUNIO!G26+JULIO!G26+AGOSTO!G26+SEPTIEMBRE!G26+OCTUBRE!G26+NOVIEMBRE!G26+DICIEMBRE!G26</f>
        <v>0</v>
      </c>
      <c r="H26" s="868" t="s">
        <v>72</v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/>
      <c r="AX26" s="866"/>
      <c r="AY26" s="866"/>
      <c r="AZ26" s="866"/>
      <c r="BA26" s="881" t="s">
        <v>72</v>
      </c>
      <c r="BB26" s="866"/>
      <c r="BC26" s="866"/>
      <c r="BD26" s="981">
        <v>0</v>
      </c>
      <c r="BE26" s="866"/>
      <c r="BF26" s="866"/>
    </row>
    <row r="27" spans="1:58" x14ac:dyDescent="0.25">
      <c r="A27" s="1003" t="s">
        <v>44</v>
      </c>
      <c r="B27" s="1004"/>
      <c r="C27" s="989">
        <f>+ENERO!C27+FEBRERO!C27+MARZO!C27+ABRIL!C27+MAYO!C27+JUNIO!C27+JULIO!C27+AGOSTO!C27+SEPTIEMBRE!C27+OCTUBRE!C27+NOVIEMBRE!C27+DICIEMBRE!C27</f>
        <v>0</v>
      </c>
      <c r="D27" s="989">
        <f>+ENERO!D27+FEBRERO!D27+MARZO!D27+ABRIL!D27+MAYO!D27+JUNIO!D27+JULIO!D27+AGOSTO!D27+SEPTIEMBRE!D27+OCTUBRE!D27+NOVIEMBRE!D27+DICIEMBRE!D27</f>
        <v>0</v>
      </c>
      <c r="E27" s="989">
        <f>+ENERO!E27+FEBRERO!E27+MARZO!E27+ABRIL!E27+MAYO!E27+JUNIO!E27+JULIO!E27+AGOSTO!E27+SEPTIEMBRE!E27+OCTUBRE!E27+NOVIEMBRE!E27+DICIEMBRE!E27</f>
        <v>0</v>
      </c>
      <c r="F27" s="989">
        <f>+ENERO!F27+FEBRERO!F27+MARZO!F27+ABRIL!F27+MAYO!F27+JUNIO!F27+JULIO!F27+AGOSTO!F27+SEPTIEMBRE!F27+OCTUBRE!F27+NOVIEMBRE!F27+DICIEMBRE!F27</f>
        <v>0</v>
      </c>
      <c r="G27" s="989">
        <f>+ENERO!G27+FEBRERO!G27+MARZO!G27+ABRIL!G27+MAYO!G27+JUNIO!G27+JULIO!G27+AGOSTO!G27+SEPTIEMBRE!G27+OCTUBRE!G27+NOVIEMBRE!G27+DICIEMBRE!G27</f>
        <v>0</v>
      </c>
      <c r="H27" s="868" t="s">
        <v>72</v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81" t="s">
        <v>72</v>
      </c>
      <c r="BB27" s="866"/>
      <c r="BC27" s="866"/>
      <c r="BD27" s="981">
        <v>0</v>
      </c>
      <c r="BE27" s="866"/>
      <c r="BF27" s="866"/>
    </row>
    <row r="28" spans="1:58" x14ac:dyDescent="0.25">
      <c r="A28" s="169" t="s">
        <v>43</v>
      </c>
      <c r="B28" s="162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</row>
    <row r="29" spans="1:58" ht="73.5" x14ac:dyDescent="0.2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867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</row>
    <row r="30" spans="1:58" x14ac:dyDescent="0.25">
      <c r="A30" s="1006" t="s">
        <v>39</v>
      </c>
      <c r="B30" s="1007"/>
      <c r="C30" s="989">
        <f>+ENERO!C30+FEBRERO!C30+MARZO!C30+ABRIL!C30+MAYO!C30+JUNIO!C30+JULIO!C30+AGOSTO!C30+SEPTIEMBRE!C30+OCTUBRE!C30+NOVIEMBRE!C30+DICIEMBRE!C30</f>
        <v>0</v>
      </c>
      <c r="D30" s="989">
        <f>+ENERO!D30+FEBRERO!D30+MARZO!D30+ABRIL!D30+MAYO!D30+JUNIO!D30+JULIO!D30+AGOSTO!D30+SEPTIEMBRE!D30+OCTUBRE!D30+NOVIEMBRE!D30+DICIEMBRE!D30</f>
        <v>0</v>
      </c>
      <c r="E30" s="989">
        <f>+ENERO!E30+FEBRERO!E30+MARZO!E30+ABRIL!E30+MAYO!E30+JUNIO!E30+JULIO!E30+AGOSTO!E30+SEPTIEMBRE!E30+OCTUBRE!E30+NOVIEMBRE!E30+DICIEMBRE!E30</f>
        <v>0</v>
      </c>
      <c r="F30" s="989">
        <f>+ENERO!F30+FEBRERO!F30+MARZO!F30+ABRIL!F30+MAYO!F30+JUNIO!F30+JULIO!F30+AGOSTO!F30+SEPTIEMBRE!F30+OCTUBRE!F30+NOVIEMBRE!F30+DICIEMBRE!F30</f>
        <v>0</v>
      </c>
      <c r="G30" s="989">
        <f>+ENERO!G30+FEBRERO!G30+MARZO!G30+ABRIL!G30+MAYO!G30+JUNIO!G30+JULIO!G30+AGOSTO!G30+SEPTIEMBRE!G30+OCTUBRE!G30+NOVIEMBRE!G30+DICIEMBRE!G30</f>
        <v>0</v>
      </c>
      <c r="H30" s="868" t="s">
        <v>72</v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81" t="s">
        <v>72</v>
      </c>
      <c r="BB30" s="866"/>
      <c r="BC30" s="866"/>
      <c r="BD30" s="981">
        <v>0</v>
      </c>
      <c r="BE30" s="866"/>
      <c r="BF30" s="866"/>
    </row>
    <row r="31" spans="1:58" x14ac:dyDescent="0.25">
      <c r="A31" s="1000" t="s">
        <v>38</v>
      </c>
      <c r="B31" s="1002"/>
      <c r="C31" s="989">
        <f>+ENERO!C31+FEBRERO!C31+MARZO!C31+ABRIL!C31+MAYO!C31+JUNIO!C31+JULIO!C31+AGOSTO!C31+SEPTIEMBRE!C31+OCTUBRE!C31+NOVIEMBRE!C31+DICIEMBRE!C31</f>
        <v>0</v>
      </c>
      <c r="D31" s="989">
        <f>+ENERO!D31+FEBRERO!D31+MARZO!D31+ABRIL!D31+MAYO!D31+JUNIO!D31+JULIO!D31+AGOSTO!D31+SEPTIEMBRE!D31+OCTUBRE!D31+NOVIEMBRE!D31+DICIEMBRE!D31</f>
        <v>0</v>
      </c>
      <c r="E31" s="989">
        <f>+ENERO!E31+FEBRERO!E31+MARZO!E31+ABRIL!E31+MAYO!E31+JUNIO!E31+JULIO!E31+AGOSTO!E31+SEPTIEMBRE!E31+OCTUBRE!E31+NOVIEMBRE!E31+DICIEMBRE!E31</f>
        <v>0</v>
      </c>
      <c r="F31" s="989">
        <f>+ENERO!F31+FEBRERO!F31+MARZO!F31+ABRIL!F31+MAYO!F31+JUNIO!F31+JULIO!F31+AGOSTO!F31+SEPTIEMBRE!F31+OCTUBRE!F31+NOVIEMBRE!F31+DICIEMBRE!F31</f>
        <v>0</v>
      </c>
      <c r="G31" s="989">
        <f>+ENERO!G31+FEBRERO!G31+MARZO!G31+ABRIL!G31+MAYO!G31+JUNIO!G31+JULIO!G31+AGOSTO!G31+SEPTIEMBRE!G31+OCTUBRE!G31+NOVIEMBRE!G31+DICIEMBRE!G31</f>
        <v>0</v>
      </c>
      <c r="H31" s="868" t="s">
        <v>72</v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81" t="s">
        <v>72</v>
      </c>
      <c r="BB31" s="866"/>
      <c r="BC31" s="866"/>
      <c r="BD31" s="981">
        <v>0</v>
      </c>
      <c r="BE31" s="866"/>
      <c r="BF31" s="866"/>
    </row>
    <row r="32" spans="1:58" x14ac:dyDescent="0.25">
      <c r="A32" s="1000" t="s">
        <v>37</v>
      </c>
      <c r="B32" s="1002"/>
      <c r="C32" s="989">
        <f>+ENERO!C32+FEBRERO!C32+MARZO!C32+ABRIL!C32+MAYO!C32+JUNIO!C32+JULIO!C32+AGOSTO!C32+SEPTIEMBRE!C32+OCTUBRE!C32+NOVIEMBRE!C32+DICIEMBRE!C32</f>
        <v>0</v>
      </c>
      <c r="D32" s="989">
        <f>+ENERO!D32+FEBRERO!D32+MARZO!D32+ABRIL!D32+MAYO!D32+JUNIO!D32+JULIO!D32+AGOSTO!D32+SEPTIEMBRE!D32+OCTUBRE!D32+NOVIEMBRE!D32+DICIEMBRE!D32</f>
        <v>0</v>
      </c>
      <c r="E32" s="989">
        <f>+ENERO!E32+FEBRERO!E32+MARZO!E32+ABRIL!E32+MAYO!E32+JUNIO!E32+JULIO!E32+AGOSTO!E32+SEPTIEMBRE!E32+OCTUBRE!E32+NOVIEMBRE!E32+DICIEMBRE!E32</f>
        <v>0</v>
      </c>
      <c r="F32" s="989">
        <f>+ENERO!F32+FEBRERO!F32+MARZO!F32+ABRIL!F32+MAYO!F32+JUNIO!F32+JULIO!F32+AGOSTO!F32+SEPTIEMBRE!F32+OCTUBRE!F32+NOVIEMBRE!F32+DICIEMBRE!F32</f>
        <v>0</v>
      </c>
      <c r="G32" s="989">
        <f>+ENERO!G32+FEBRERO!G32+MARZO!G32+ABRIL!G32+MAYO!G32+JUNIO!G32+JULIO!G32+AGOSTO!G32+SEPTIEMBRE!G32+OCTUBRE!G32+NOVIEMBRE!G32+DICIEMBRE!G32</f>
        <v>0</v>
      </c>
      <c r="H32" s="868" t="s">
        <v>72</v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/>
      <c r="AX32" s="866"/>
      <c r="AY32" s="866"/>
      <c r="AZ32" s="866"/>
      <c r="BA32" s="881" t="s">
        <v>72</v>
      </c>
      <c r="BB32" s="866"/>
      <c r="BC32" s="866"/>
      <c r="BD32" s="981">
        <v>0</v>
      </c>
      <c r="BE32" s="866"/>
      <c r="BF32" s="866"/>
    </row>
    <row r="33" spans="1:58" x14ac:dyDescent="0.25">
      <c r="A33" s="1000" t="s">
        <v>36</v>
      </c>
      <c r="B33" s="1002"/>
      <c r="C33" s="989">
        <f>+ENERO!C33+FEBRERO!C33+MARZO!C33+ABRIL!C33+MAYO!C33+JUNIO!C33+JULIO!C33+AGOSTO!C33+SEPTIEMBRE!C33+OCTUBRE!C33+NOVIEMBRE!C33+DICIEMBRE!C33</f>
        <v>0</v>
      </c>
      <c r="D33" s="989">
        <f>+ENERO!D33+FEBRERO!D33+MARZO!D33+ABRIL!D33+MAYO!D33+JUNIO!D33+JULIO!D33+AGOSTO!D33+SEPTIEMBRE!D33+OCTUBRE!D33+NOVIEMBRE!D33+DICIEMBRE!D33</f>
        <v>0</v>
      </c>
      <c r="E33" s="989">
        <f>+ENERO!E33+FEBRERO!E33+MARZO!E33+ABRIL!E33+MAYO!E33+JUNIO!E33+JULIO!E33+AGOSTO!E33+SEPTIEMBRE!E33+OCTUBRE!E33+NOVIEMBRE!E33+DICIEMBRE!E33</f>
        <v>0</v>
      </c>
      <c r="F33" s="989">
        <f>+ENERO!F33+FEBRERO!F33+MARZO!F33+ABRIL!F33+MAYO!F33+JUNIO!F33+JULIO!F33+AGOSTO!F33+SEPTIEMBRE!F33+OCTUBRE!F33+NOVIEMBRE!F33+DICIEMBRE!F33</f>
        <v>0</v>
      </c>
      <c r="G33" s="989">
        <f>+ENERO!G33+FEBRERO!G33+MARZO!G33+ABRIL!G33+MAYO!G33+JUNIO!G33+JULIO!G33+AGOSTO!G33+SEPTIEMBRE!G33+OCTUBRE!G33+NOVIEMBRE!G33+DICIEMBRE!G33</f>
        <v>0</v>
      </c>
      <c r="H33" s="868" t="s">
        <v>72</v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81" t="s">
        <v>72</v>
      </c>
      <c r="BB33" s="866"/>
      <c r="BC33" s="866"/>
      <c r="BD33" s="981">
        <v>0</v>
      </c>
      <c r="BE33" s="866"/>
      <c r="BF33" s="866"/>
    </row>
    <row r="34" spans="1:58" x14ac:dyDescent="0.25">
      <c r="A34" s="1012" t="s">
        <v>35</v>
      </c>
      <c r="B34" s="163" t="s">
        <v>34</v>
      </c>
      <c r="C34" s="989">
        <f>+ENERO!C34+FEBRERO!C34+MARZO!C34+ABRIL!C34+MAYO!C34+JUNIO!C34+JULIO!C34+AGOSTO!C34+SEPTIEMBRE!C34+OCTUBRE!C34+NOVIEMBRE!C34+DICIEMBRE!C34</f>
        <v>273</v>
      </c>
      <c r="D34" s="989">
        <f>+ENERO!D34+FEBRERO!D34+MARZO!D34+ABRIL!D34+MAYO!D34+JUNIO!D34+JULIO!D34+AGOSTO!D34+SEPTIEMBRE!D34+OCTUBRE!D34+NOVIEMBRE!D34+DICIEMBRE!D34</f>
        <v>273</v>
      </c>
      <c r="E34" s="989">
        <f>+ENERO!E34+FEBRERO!E34+MARZO!E34+ABRIL!E34+MAYO!E34+JUNIO!E34+JULIO!E34+AGOSTO!E34+SEPTIEMBRE!E34+OCTUBRE!E34+NOVIEMBRE!E34+DICIEMBRE!E34</f>
        <v>0</v>
      </c>
      <c r="F34" s="989">
        <f>+ENERO!F34+FEBRERO!F34+MARZO!F34+ABRIL!F34+MAYO!F34+JUNIO!F34+JULIO!F34+AGOSTO!F34+SEPTIEMBRE!F34+OCTUBRE!F34+NOVIEMBRE!F34+DICIEMBRE!F34</f>
        <v>0</v>
      </c>
      <c r="G34" s="989">
        <f>+ENERO!G34+FEBRERO!G34+MARZO!G34+ABRIL!G34+MAYO!G34+JUNIO!G34+JULIO!G34+AGOSTO!G34+SEPTIEMBRE!G34+OCTUBRE!G34+NOVIEMBRE!G34+DICIEMBRE!G34</f>
        <v>0</v>
      </c>
      <c r="H34" s="868" t="s">
        <v>72</v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/>
      <c r="AX34" s="866"/>
      <c r="AY34" s="866"/>
      <c r="AZ34" s="866"/>
      <c r="BA34" s="881" t="s">
        <v>72</v>
      </c>
      <c r="BB34" s="866"/>
      <c r="BC34" s="866"/>
      <c r="BD34" s="981">
        <v>0</v>
      </c>
      <c r="BE34" s="866"/>
      <c r="BF34" s="866"/>
    </row>
    <row r="35" spans="1:58" ht="21" x14ac:dyDescent="0.25">
      <c r="A35" s="1012"/>
      <c r="B35" s="152" t="s">
        <v>33</v>
      </c>
      <c r="C35" s="989">
        <f>+ENERO!C35+FEBRERO!C35+MARZO!C35+ABRIL!C35+MAYO!C35+JUNIO!C35+JULIO!C35+AGOSTO!C35+SEPTIEMBRE!C35+OCTUBRE!C35+NOVIEMBRE!C35+DICIEMBRE!C35</f>
        <v>0</v>
      </c>
      <c r="D35" s="989">
        <f>+ENERO!D35+FEBRERO!D35+MARZO!D35+ABRIL!D35+MAYO!D35+JUNIO!D35+JULIO!D35+AGOSTO!D35+SEPTIEMBRE!D35+OCTUBRE!D35+NOVIEMBRE!D35+DICIEMBRE!D35</f>
        <v>0</v>
      </c>
      <c r="E35" s="989">
        <f>+ENERO!E35+FEBRERO!E35+MARZO!E35+ABRIL!E35+MAYO!E35+JUNIO!E35+JULIO!E35+AGOSTO!E35+SEPTIEMBRE!E35+OCTUBRE!E35+NOVIEMBRE!E35+DICIEMBRE!E35</f>
        <v>0</v>
      </c>
      <c r="F35" s="989">
        <f>+ENERO!F35+FEBRERO!F35+MARZO!F35+ABRIL!F35+MAYO!F35+JUNIO!F35+JULIO!F35+AGOSTO!F35+SEPTIEMBRE!F35+OCTUBRE!F35+NOVIEMBRE!F35+DICIEMBRE!F35</f>
        <v>0</v>
      </c>
      <c r="G35" s="989">
        <f>+ENERO!G35+FEBRERO!G35+MARZO!G35+ABRIL!G35+MAYO!G35+JUNIO!G35+JULIO!G35+AGOSTO!G35+SEPTIEMBRE!G35+OCTUBRE!G35+NOVIEMBRE!G35+DICIEMBRE!G35</f>
        <v>0</v>
      </c>
      <c r="H35" s="868" t="s">
        <v>72</v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81" t="s">
        <v>72</v>
      </c>
      <c r="BB35" s="866"/>
      <c r="BC35" s="866"/>
      <c r="BD35" s="981">
        <v>0</v>
      </c>
      <c r="BE35" s="866"/>
      <c r="BF35" s="866"/>
    </row>
    <row r="36" spans="1:58" ht="52.5" x14ac:dyDescent="0.25">
      <c r="A36" s="1012"/>
      <c r="B36" s="151" t="s">
        <v>32</v>
      </c>
      <c r="C36" s="989">
        <f>+ENERO!C36+FEBRERO!C36+MARZO!C36+ABRIL!C36+MAYO!C36+JUNIO!C36+JULIO!C36+AGOSTO!C36+SEPTIEMBRE!C36+OCTUBRE!C36+NOVIEMBRE!C36+DICIEMBRE!C36</f>
        <v>0</v>
      </c>
      <c r="D36" s="989">
        <f>+ENERO!D36+FEBRERO!D36+MARZO!D36+ABRIL!D36+MAYO!D36+JUNIO!D36+JULIO!D36+AGOSTO!D36+SEPTIEMBRE!D36+OCTUBRE!D36+NOVIEMBRE!D36+DICIEMBRE!D36</f>
        <v>0</v>
      </c>
      <c r="E36" s="989">
        <f>+ENERO!E36+FEBRERO!E36+MARZO!E36+ABRIL!E36+MAYO!E36+JUNIO!E36+JULIO!E36+AGOSTO!E36+SEPTIEMBRE!E36+OCTUBRE!E36+NOVIEMBRE!E36+DICIEMBRE!E36</f>
        <v>0</v>
      </c>
      <c r="F36" s="989">
        <f>+ENERO!F36+FEBRERO!F36+MARZO!F36+ABRIL!F36+MAYO!F36+JUNIO!F36+JULIO!F36+AGOSTO!F36+SEPTIEMBRE!F36+OCTUBRE!F36+NOVIEMBRE!F36+DICIEMBRE!F36</f>
        <v>0</v>
      </c>
      <c r="G36" s="989">
        <f>+ENERO!G36+FEBRERO!G36+MARZO!G36+ABRIL!G36+MAYO!G36+JUNIO!G36+JULIO!G36+AGOSTO!G36+SEPTIEMBRE!G36+OCTUBRE!G36+NOVIEMBRE!G36+DICIEMBRE!G36</f>
        <v>0</v>
      </c>
      <c r="H36" s="868" t="s">
        <v>72</v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81" t="s">
        <v>72</v>
      </c>
      <c r="BB36" s="866"/>
      <c r="BC36" s="866"/>
      <c r="BD36" s="981">
        <v>0</v>
      </c>
      <c r="BE36" s="866"/>
      <c r="BF36" s="866"/>
    </row>
    <row r="37" spans="1:58" x14ac:dyDescent="0.25">
      <c r="A37" s="998" t="s">
        <v>31</v>
      </c>
      <c r="B37" s="1013"/>
      <c r="C37" s="989">
        <f>+ENERO!C37+FEBRERO!C37+MARZO!C37+ABRIL!C37+MAYO!C37+JUNIO!C37+JULIO!C37+AGOSTO!C37+SEPTIEMBRE!C37+OCTUBRE!C37+NOVIEMBRE!C37+DICIEMBRE!C37</f>
        <v>0</v>
      </c>
      <c r="D37" s="989">
        <f>+ENERO!D37+FEBRERO!D37+MARZO!D37+ABRIL!D37+MAYO!D37+JUNIO!D37+JULIO!D37+AGOSTO!D37+SEPTIEMBRE!D37+OCTUBRE!D37+NOVIEMBRE!D37+DICIEMBRE!D37</f>
        <v>0</v>
      </c>
      <c r="E37" s="989">
        <f>+ENERO!E37+FEBRERO!E37+MARZO!E37+ABRIL!E37+MAYO!E37+JUNIO!E37+JULIO!E37+AGOSTO!E37+SEPTIEMBRE!E37+OCTUBRE!E37+NOVIEMBRE!E37+DICIEMBRE!E37</f>
        <v>0</v>
      </c>
      <c r="F37" s="989">
        <f>+ENERO!F37+FEBRERO!F37+MARZO!F37+ABRIL!F37+MAYO!F37+JUNIO!F37+JULIO!F37+AGOSTO!F37+SEPTIEMBRE!F37+OCTUBRE!F37+NOVIEMBRE!F37+DICIEMBRE!F37</f>
        <v>0</v>
      </c>
      <c r="G37" s="989">
        <f>+ENERO!G37+FEBRERO!G37+MARZO!G37+ABRIL!G37+MAYO!G37+JUNIO!G37+JULIO!G37+AGOSTO!G37+SEPTIEMBRE!G37+OCTUBRE!G37+NOVIEMBRE!G37+DICIEMBRE!G37</f>
        <v>0</v>
      </c>
      <c r="H37" s="868" t="s">
        <v>72</v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/>
      <c r="AX37" s="866"/>
      <c r="AY37" s="866"/>
      <c r="AZ37" s="866"/>
      <c r="BA37" s="881" t="s">
        <v>72</v>
      </c>
      <c r="BB37" s="866"/>
      <c r="BC37" s="866"/>
      <c r="BD37" s="981">
        <v>0</v>
      </c>
      <c r="BE37" s="866"/>
      <c r="BF37" s="866"/>
    </row>
    <row r="38" spans="1:58" x14ac:dyDescent="0.25">
      <c r="A38" s="1008" t="s">
        <v>30</v>
      </c>
      <c r="B38" s="1009"/>
      <c r="C38" s="989">
        <f>+ENERO!C38+FEBRERO!C38+MARZO!C38+ABRIL!C38+MAYO!C38+JUNIO!C38+JULIO!C38+AGOSTO!C38+SEPTIEMBRE!C38+OCTUBRE!C38+NOVIEMBRE!C38+DICIEMBRE!C38</f>
        <v>31</v>
      </c>
      <c r="D38" s="989">
        <f>+ENERO!D38+FEBRERO!D38+MARZO!D38+ABRIL!D38+MAYO!D38+JUNIO!D38+JULIO!D38+AGOSTO!D38+SEPTIEMBRE!D38+OCTUBRE!D38+NOVIEMBRE!D38+DICIEMBRE!D38</f>
        <v>31</v>
      </c>
      <c r="E38" s="989">
        <f>+ENERO!E38+FEBRERO!E38+MARZO!E38+ABRIL!E38+MAYO!E38+JUNIO!E38+JULIO!E38+AGOSTO!E38+SEPTIEMBRE!E38+OCTUBRE!E38+NOVIEMBRE!E38+DICIEMBRE!E38</f>
        <v>0</v>
      </c>
      <c r="F38" s="989">
        <f>+ENERO!F38+FEBRERO!F38+MARZO!F38+ABRIL!F38+MAYO!F38+JUNIO!F38+JULIO!F38+AGOSTO!F38+SEPTIEMBRE!F38+OCTUBRE!F38+NOVIEMBRE!F38+DICIEMBRE!F38</f>
        <v>0</v>
      </c>
      <c r="G38" s="989">
        <f>+ENERO!G38+FEBRERO!G38+MARZO!G38+ABRIL!G38+MAYO!G38+JUNIO!G38+JULIO!G38+AGOSTO!G38+SEPTIEMBRE!G38+OCTUBRE!G38+NOVIEMBRE!G38+DICIEMBRE!G38</f>
        <v>0</v>
      </c>
      <c r="H38" s="868" t="s">
        <v>72</v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81" t="s">
        <v>72</v>
      </c>
      <c r="BB38" s="866"/>
      <c r="BC38" s="866"/>
      <c r="BD38" s="981">
        <v>0</v>
      </c>
      <c r="BE38" s="866"/>
      <c r="BF38" s="866"/>
    </row>
    <row r="39" spans="1:58" x14ac:dyDescent="0.25">
      <c r="A39" s="1010" t="s">
        <v>13</v>
      </c>
      <c r="B39" s="1011"/>
      <c r="C39" s="989">
        <f>+ENERO!C39+FEBRERO!C39+MARZO!C39+ABRIL!C39+MAYO!C39+JUNIO!C39+JULIO!C39+AGOSTO!C39+SEPTIEMBRE!C39+OCTUBRE!C39+NOVIEMBRE!C39+DICIEMBRE!C39</f>
        <v>304</v>
      </c>
      <c r="D39" s="989">
        <f>+ENERO!D39+FEBRERO!D39+MARZO!D39+ABRIL!D39+MAYO!D39+JUNIO!D39+JULIO!D39+AGOSTO!D39+SEPTIEMBRE!D39+OCTUBRE!D39+NOVIEMBRE!D39+DICIEMBRE!D39</f>
        <v>304</v>
      </c>
      <c r="E39" s="989">
        <f>+ENERO!E39+FEBRERO!E39+MARZO!E39+ABRIL!E39+MAYO!E39+JUNIO!E39+JULIO!E39+AGOSTO!E39+SEPTIEMBRE!E39+OCTUBRE!E39+NOVIEMBRE!E39+DICIEMBRE!E39</f>
        <v>0</v>
      </c>
      <c r="F39" s="989">
        <f>+ENERO!F39+FEBRERO!F39+MARZO!F39+ABRIL!F39+MAYO!F39+JUNIO!F39+JULIO!F39+AGOSTO!F39+SEPTIEMBRE!F39+OCTUBRE!F39+NOVIEMBRE!F39+DICIEMBRE!F39</f>
        <v>0</v>
      </c>
      <c r="G39" s="989">
        <f>+ENERO!G39+FEBRERO!G39+MARZO!G39+ABRIL!G39+MAYO!G39+JUNIO!G39+JULIO!G39+AGOSTO!G39+SEPTIEMBRE!G39+OCTUBRE!G39+NOVIEMBRE!G39+DICIEMBRE!G39</f>
        <v>0</v>
      </c>
      <c r="H39" s="868" t="s">
        <v>72</v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881" t="s">
        <v>72</v>
      </c>
      <c r="BB39" s="866"/>
      <c r="BC39" s="866"/>
      <c r="BD39" s="981">
        <v>0</v>
      </c>
      <c r="BE39" s="866"/>
      <c r="BF39" s="866"/>
    </row>
    <row r="40" spans="1:58" x14ac:dyDescent="0.25">
      <c r="A40" s="170" t="s">
        <v>29</v>
      </c>
      <c r="B40" s="164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</row>
    <row r="41" spans="1:58" x14ac:dyDescent="0.25">
      <c r="A41" s="165" t="s">
        <v>28</v>
      </c>
      <c r="B41" s="165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</row>
    <row r="42" spans="1:58" ht="94.5" x14ac:dyDescent="0.25">
      <c r="A42" s="996" t="s">
        <v>27</v>
      </c>
      <c r="B42" s="1005"/>
      <c r="C42" s="867" t="s">
        <v>13</v>
      </c>
      <c r="D42" s="864" t="s">
        <v>26</v>
      </c>
      <c r="E42" s="867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</row>
    <row r="43" spans="1:58" x14ac:dyDescent="0.25">
      <c r="A43" s="1018" t="s">
        <v>23</v>
      </c>
      <c r="B43" s="1019"/>
      <c r="C43" s="989">
        <f>+ENERO!C43+FEBRERO!C43+MARZO!C43+ABRIL!C43+MAYO!C43+JUNIO!C43+JULIO!C43+AGOSTO!C43+SEPTIEMBRE!C43+OCTUBRE!C43+NOVIEMBRE!C43+DICIEMBRE!C43</f>
        <v>0</v>
      </c>
      <c r="D43" s="989">
        <f>+ENERO!D43+FEBRERO!D43+MARZO!D43+ABRIL!D43+MAYO!D43+JUNIO!D43+JULIO!D43+AGOSTO!D43+SEPTIEMBRE!D43+OCTUBRE!D43+NOVIEMBRE!D43+DICIEMBRE!D43</f>
        <v>0</v>
      </c>
      <c r="E43" s="989">
        <f>+ENERO!E43+FEBRERO!E43+MARZO!E43+ABRIL!E43+MAYO!E43+JUNIO!E43+JULIO!E43+AGOSTO!E43+SEPTIEMBRE!E43+OCTUBRE!E43+NOVIEMBRE!E43+DICIEMBRE!E43</f>
        <v>0</v>
      </c>
      <c r="F43" s="989">
        <f>+ENERO!F43+FEBRERO!F43+MARZO!F43+ABRIL!F43+MAYO!F43+JUNIO!F43+JULIO!F43+AGOSTO!F43+SEPTIEMBRE!F43+OCTUBRE!F43+NOVIEMBRE!F43+DICIEMBRE!F43</f>
        <v>0</v>
      </c>
      <c r="G43" s="880" t="s">
        <v>72</v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/>
      <c r="AX43" s="866"/>
      <c r="AY43" s="866"/>
      <c r="AZ43" s="866"/>
      <c r="BA43" s="881" t="s">
        <v>72</v>
      </c>
      <c r="BB43" s="866"/>
      <c r="BC43" s="866"/>
      <c r="BD43" s="866"/>
      <c r="BE43" s="981">
        <v>0</v>
      </c>
      <c r="BF43" s="866"/>
    </row>
    <row r="44" spans="1:58" x14ac:dyDescent="0.25">
      <c r="A44" s="1039" t="s">
        <v>22</v>
      </c>
      <c r="B44" s="1040"/>
      <c r="C44" s="989">
        <f>+ENERO!C44+FEBRERO!C44+MARZO!C44+ABRIL!C44+MAYO!C44+JUNIO!C44+JULIO!C44+AGOSTO!C44+SEPTIEMBRE!C44+OCTUBRE!C44+NOVIEMBRE!C44+DICIEMBRE!C44</f>
        <v>0</v>
      </c>
      <c r="D44" s="989">
        <f>+ENERO!D44+FEBRERO!D44+MARZO!D44+ABRIL!D44+MAYO!D44+JUNIO!D44+JULIO!D44+AGOSTO!D44+SEPTIEMBRE!D44+OCTUBRE!D44+NOVIEMBRE!D44+DICIEMBRE!D44</f>
        <v>0</v>
      </c>
      <c r="E44" s="989">
        <f>+ENERO!E44+FEBRERO!E44+MARZO!E44+ABRIL!E44+MAYO!E44+JUNIO!E44+JULIO!E44+AGOSTO!E44+SEPTIEMBRE!E44+OCTUBRE!E44+NOVIEMBRE!E44+DICIEMBRE!E44</f>
        <v>0</v>
      </c>
      <c r="F44" s="989">
        <f>+ENERO!F44+FEBRERO!F44+MARZO!F44+ABRIL!F44+MAYO!F44+JUNIO!F44+JULIO!F44+AGOSTO!F44+SEPTIEMBRE!F44+OCTUBRE!F44+NOVIEMBRE!F44+DICIEMBRE!F44</f>
        <v>0</v>
      </c>
      <c r="G44" s="880" t="s">
        <v>72</v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/>
      <c r="AX44" s="866"/>
      <c r="AY44" s="866"/>
      <c r="AZ44" s="866"/>
      <c r="BA44" s="881" t="s">
        <v>72</v>
      </c>
      <c r="BB44" s="866"/>
      <c r="BC44" s="866"/>
      <c r="BD44" s="866"/>
      <c r="BE44" s="981">
        <v>0</v>
      </c>
      <c r="BF44" s="866"/>
    </row>
    <row r="45" spans="1:58" ht="21" x14ac:dyDescent="0.25">
      <c r="A45" s="1016" t="s">
        <v>21</v>
      </c>
      <c r="B45" s="166" t="s">
        <v>20</v>
      </c>
      <c r="C45" s="989">
        <f>+ENERO!C45+FEBRERO!C45+MARZO!C45+ABRIL!C45+MAYO!C45+JUNIO!C45+JULIO!C45+AGOSTO!C45+SEPTIEMBRE!C45+OCTUBRE!C45+NOVIEMBRE!C45+DICIEMBRE!C45</f>
        <v>0</v>
      </c>
      <c r="D45" s="989">
        <f>+ENERO!D45+FEBRERO!D45+MARZO!D45+ABRIL!D45+MAYO!D45+JUNIO!D45+JULIO!D45+AGOSTO!D45+SEPTIEMBRE!D45+OCTUBRE!D45+NOVIEMBRE!D45+DICIEMBRE!D45</f>
        <v>0</v>
      </c>
      <c r="E45" s="989">
        <f>+ENERO!E45+FEBRERO!E45+MARZO!E45+ABRIL!E45+MAYO!E45+JUNIO!E45+JULIO!E45+AGOSTO!E45+SEPTIEMBRE!E45+OCTUBRE!E45+NOVIEMBRE!E45+DICIEMBRE!E45</f>
        <v>0</v>
      </c>
      <c r="F45" s="989">
        <f>+ENERO!F45+FEBRERO!F45+MARZO!F45+ABRIL!F45+MAYO!F45+JUNIO!F45+JULIO!F45+AGOSTO!F45+SEPTIEMBRE!F45+OCTUBRE!F45+NOVIEMBRE!F45+DICIEMBRE!F45</f>
        <v>0</v>
      </c>
      <c r="G45" s="977" t="s">
        <v>72</v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/>
      <c r="AX45" s="866"/>
      <c r="AY45" s="866"/>
      <c r="AZ45" s="866"/>
      <c r="BA45" s="881" t="s">
        <v>72</v>
      </c>
      <c r="BB45" s="870" t="s">
        <v>72</v>
      </c>
      <c r="BC45" s="881" t="s">
        <v>72</v>
      </c>
      <c r="BD45" s="981">
        <v>0</v>
      </c>
      <c r="BE45" s="981" t="s">
        <v>72</v>
      </c>
      <c r="BF45" s="981">
        <v>0</v>
      </c>
    </row>
    <row r="46" spans="1:58" ht="31.5" x14ac:dyDescent="0.25">
      <c r="A46" s="1017"/>
      <c r="B46" s="167" t="s">
        <v>19</v>
      </c>
      <c r="C46" s="989">
        <f>+ENERO!C46+FEBRERO!C46+MARZO!C46+ABRIL!C46+MAYO!C46+JUNIO!C46+JULIO!C46+AGOSTO!C46+SEPTIEMBRE!C46+OCTUBRE!C46+NOVIEMBRE!C46+DICIEMBRE!C46</f>
        <v>0</v>
      </c>
      <c r="D46" s="989">
        <f>+ENERO!D46+FEBRERO!D46+MARZO!D46+ABRIL!D46+MAYO!D46+JUNIO!D46+JULIO!D46+AGOSTO!D46+SEPTIEMBRE!D46+OCTUBRE!D46+NOVIEMBRE!D46+DICIEMBRE!D46</f>
        <v>0</v>
      </c>
      <c r="E46" s="989">
        <f>+ENERO!E46+FEBRERO!E46+MARZO!E46+ABRIL!E46+MAYO!E46+JUNIO!E46+JULIO!E46+AGOSTO!E46+SEPTIEMBRE!E46+OCTUBRE!E46+NOVIEMBRE!E46+DICIEMBRE!E46</f>
        <v>0</v>
      </c>
      <c r="F46" s="989">
        <f>+ENERO!F46+FEBRERO!F46+MARZO!F46+ABRIL!F46+MAYO!F46+JUNIO!F46+JULIO!F46+AGOSTO!F46+SEPTIEMBRE!F46+OCTUBRE!F46+NOVIEMBRE!F46+DICIEMBRE!F46</f>
        <v>0</v>
      </c>
      <c r="G46" s="977" t="s">
        <v>72</v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/>
      <c r="AX46" s="866"/>
      <c r="AY46" s="866"/>
      <c r="AZ46" s="866"/>
      <c r="BA46" s="881" t="s">
        <v>72</v>
      </c>
      <c r="BB46" s="870" t="s">
        <v>72</v>
      </c>
      <c r="BC46" s="881" t="s">
        <v>72</v>
      </c>
      <c r="BD46" s="981">
        <v>0</v>
      </c>
      <c r="BE46" s="981" t="s">
        <v>72</v>
      </c>
      <c r="BF46" s="981">
        <v>0</v>
      </c>
    </row>
    <row r="47" spans="1:58" x14ac:dyDescent="0.25">
      <c r="A47" s="1018" t="s">
        <v>18</v>
      </c>
      <c r="B47" s="1019"/>
      <c r="C47" s="989">
        <f>+ENERO!C47+FEBRERO!C47+MARZO!C47+ABRIL!C47+MAYO!C47+JUNIO!C47+JULIO!C47+AGOSTO!C47+SEPTIEMBRE!C47+OCTUBRE!C47+NOVIEMBRE!C47+DICIEMBRE!C47</f>
        <v>0</v>
      </c>
      <c r="D47" s="989">
        <f>+ENERO!D47+FEBRERO!D47+MARZO!D47+ABRIL!D47+MAYO!D47+JUNIO!D47+JULIO!D47+AGOSTO!D47+SEPTIEMBRE!D47+OCTUBRE!D47+NOVIEMBRE!D47+DICIEMBRE!D47</f>
        <v>0</v>
      </c>
      <c r="E47" s="989">
        <f>+ENERO!E47+FEBRERO!E47+MARZO!E47+ABRIL!E47+MAYO!E47+JUNIO!E47+JULIO!E47+AGOSTO!E47+SEPTIEMBRE!E47+OCTUBRE!E47+NOVIEMBRE!E47+DICIEMBRE!E47</f>
        <v>0</v>
      </c>
      <c r="F47" s="989">
        <f>+ENERO!F47+FEBRERO!F47+MARZO!F47+ABRIL!F47+MAYO!F47+JUNIO!F47+JULIO!F47+AGOSTO!F47+SEPTIEMBRE!F47+OCTUBRE!F47+NOVIEMBRE!F47+DICIEMBRE!F47</f>
        <v>0</v>
      </c>
      <c r="G47" s="880" t="s">
        <v>72</v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81" t="s">
        <v>72</v>
      </c>
      <c r="BB47" s="866"/>
      <c r="BC47" s="866"/>
      <c r="BD47" s="866"/>
      <c r="BE47" s="981">
        <v>0</v>
      </c>
      <c r="BF47" s="866"/>
    </row>
    <row r="48" spans="1:58" x14ac:dyDescent="0.25">
      <c r="A48" s="165" t="s">
        <v>17</v>
      </c>
      <c r="B48" s="165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</row>
    <row r="49" spans="1:58" ht="15" customHeight="1" x14ac:dyDescent="0.25">
      <c r="A49" s="1031" t="s">
        <v>16</v>
      </c>
      <c r="B49" s="1032"/>
      <c r="C49" s="996" t="s">
        <v>15</v>
      </c>
      <c r="D49" s="997"/>
      <c r="E49" s="997"/>
      <c r="F49" s="997"/>
      <c r="G49" s="1026"/>
      <c r="H49" s="1022" t="s">
        <v>14</v>
      </c>
      <c r="I49" s="1023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866"/>
      <c r="BB49" s="866"/>
      <c r="BC49" s="866"/>
      <c r="BD49" s="866"/>
      <c r="BE49" s="853"/>
      <c r="BF49" s="853"/>
    </row>
    <row r="50" spans="1:58" ht="15" customHeight="1" x14ac:dyDescent="0.25">
      <c r="A50" s="1033"/>
      <c r="B50" s="1034"/>
      <c r="C50" s="1027" t="s">
        <v>13</v>
      </c>
      <c r="D50" s="996" t="s">
        <v>12</v>
      </c>
      <c r="E50" s="997"/>
      <c r="F50" s="1005"/>
      <c r="G50" s="1029" t="s">
        <v>7</v>
      </c>
      <c r="H50" s="1024"/>
      <c r="I50" s="1025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866"/>
      <c r="BB50" s="866"/>
      <c r="BC50" s="866"/>
      <c r="BD50" s="866"/>
      <c r="BE50" s="853"/>
      <c r="BF50" s="853"/>
    </row>
    <row r="51" spans="1:58" ht="31.5" x14ac:dyDescent="0.25">
      <c r="A51" s="1035"/>
      <c r="B51" s="1036"/>
      <c r="C51" s="1028"/>
      <c r="D51" s="867" t="s">
        <v>11</v>
      </c>
      <c r="E51" s="867" t="s">
        <v>10</v>
      </c>
      <c r="F51" s="867" t="s">
        <v>9</v>
      </c>
      <c r="G51" s="1030"/>
      <c r="H51" s="887" t="s">
        <v>8</v>
      </c>
      <c r="I51" s="867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  <c r="V51" s="866"/>
      <c r="W51" s="866"/>
      <c r="X51" s="866"/>
      <c r="Y51" s="866"/>
      <c r="Z51" s="866"/>
      <c r="AA51" s="866"/>
      <c r="AB51" s="866"/>
      <c r="AC51" s="866"/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  <c r="BA51" s="866"/>
      <c r="BB51" s="866"/>
      <c r="BC51" s="866"/>
      <c r="BD51" s="866"/>
      <c r="BE51" s="853"/>
      <c r="BF51" s="853"/>
    </row>
    <row r="52" spans="1:58" x14ac:dyDescent="0.25">
      <c r="A52" s="1020" t="s">
        <v>6</v>
      </c>
      <c r="B52" s="1021"/>
      <c r="C52" s="989">
        <f>+ENERO!C52+FEBRERO!C52+MARZO!C52+ABRIL!C52+MAYO!C52+JUNIO!C52+JULIO!C52+AGOSTO!C52+SEPTIEMBRE!C52+OCTUBRE!C52+NOVIEMBRE!C52+DICIEMBRE!C52</f>
        <v>0</v>
      </c>
      <c r="D52" s="989">
        <f>+ENERO!D52+FEBRERO!D52+MARZO!D52+ABRIL!D52+MAYO!D52+JUNIO!D52+JULIO!D52+AGOSTO!D52+SEPTIEMBRE!D52+OCTUBRE!D52+NOVIEMBRE!D52+DICIEMBRE!D52</f>
        <v>0</v>
      </c>
      <c r="E52" s="989">
        <f>+ENERO!E52+FEBRERO!E52+MARZO!E52+ABRIL!E52+MAYO!E52+JUNIO!E52+JULIO!E52+AGOSTO!E52+SEPTIEMBRE!E52+OCTUBRE!E52+NOVIEMBRE!E52+DICIEMBRE!E52</f>
        <v>0</v>
      </c>
      <c r="F52" s="989">
        <f>+ENERO!F52+FEBRERO!F52+MARZO!F52+ABRIL!F52+MAYO!F52+JUNIO!F52+JULIO!F52+AGOSTO!F52+SEPTIEMBRE!F52+OCTUBRE!F52+NOVIEMBRE!F52+DICIEMBRE!F52</f>
        <v>0</v>
      </c>
      <c r="G52" s="989">
        <f>+ENERO!G52+FEBRERO!G52+MARZO!G52+ABRIL!G52+MAYO!G52+JUNIO!G52+JULIO!G52+AGOSTO!G52+SEPTIEMBRE!G52+OCTUBRE!G52+NOVIEMBRE!G52+DICIEMBRE!G52</f>
        <v>0</v>
      </c>
      <c r="H52" s="989">
        <f>+ENERO!H52+FEBRERO!H52+MARZO!H52+ABRIL!H52+MAYO!H52+JUNIO!H52+JULIO!H52+AGOSTO!H52+SEPTIEMBRE!H52+OCTUBRE!H52+NOVIEMBRE!H52+DICIEMBRE!H52</f>
        <v>0</v>
      </c>
      <c r="I52" s="989">
        <f>+ENERO!I52+FEBRERO!I52+MARZO!I52+ABRIL!I52+MAYO!I52+JUNIO!I52+JULIO!I52+AGOSTO!I52+SEPTIEMBRE!I52+OCTUBRE!I52+NOVIEMBRE!I52+DICIEMBRE!I52</f>
        <v>0</v>
      </c>
      <c r="J52" s="888" t="s">
        <v>72</v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V52" s="866"/>
      <c r="W52" s="866"/>
      <c r="X52" s="866"/>
      <c r="Y52" s="866"/>
      <c r="Z52" s="866"/>
      <c r="AA52" s="866"/>
      <c r="AB52" s="866"/>
      <c r="AC52" s="866"/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81" t="s">
        <v>72</v>
      </c>
      <c r="BB52" s="866"/>
      <c r="BC52" s="866"/>
      <c r="BD52" s="981" t="s">
        <v>72</v>
      </c>
      <c r="BE52" s="853"/>
      <c r="BF52" s="853"/>
    </row>
    <row r="53" spans="1:58" x14ac:dyDescent="0.25">
      <c r="A53" s="1037" t="s">
        <v>5</v>
      </c>
      <c r="B53" s="1038"/>
      <c r="C53" s="989">
        <f>+ENERO!C53+FEBRERO!C53+MARZO!C53+ABRIL!C53+MAYO!C53+JUNIO!C53+JULIO!C53+AGOSTO!C53+SEPTIEMBRE!C53+OCTUBRE!C53+NOVIEMBRE!C53+DICIEMBRE!C53</f>
        <v>0</v>
      </c>
      <c r="D53" s="989">
        <f>+ENERO!D53+FEBRERO!D53+MARZO!D53+ABRIL!D53+MAYO!D53+JUNIO!D53+JULIO!D53+AGOSTO!D53+SEPTIEMBRE!D53+OCTUBRE!D53+NOVIEMBRE!D53+DICIEMBRE!D53</f>
        <v>0</v>
      </c>
      <c r="E53" s="989">
        <f>+ENERO!E53+FEBRERO!E53+MARZO!E53+ABRIL!E53+MAYO!E53+JUNIO!E53+JULIO!E53+AGOSTO!E53+SEPTIEMBRE!E53+OCTUBRE!E53+NOVIEMBRE!E53+DICIEMBRE!E53</f>
        <v>0</v>
      </c>
      <c r="F53" s="989">
        <f>+ENERO!F53+FEBRERO!F53+MARZO!F53+ABRIL!F53+MAYO!F53+JUNIO!F53+JULIO!F53+AGOSTO!F53+SEPTIEMBRE!F53+OCTUBRE!F53+NOVIEMBRE!F53+DICIEMBRE!F53</f>
        <v>0</v>
      </c>
      <c r="G53" s="989">
        <f>+ENERO!G53+FEBRERO!G53+MARZO!G53+ABRIL!G53+MAYO!G53+JUNIO!G53+JULIO!G53+AGOSTO!G53+SEPTIEMBRE!G53+OCTUBRE!G53+NOVIEMBRE!G53+DICIEMBRE!G53</f>
        <v>0</v>
      </c>
      <c r="H53" s="989">
        <f>+ENERO!H53+FEBRERO!H53+MARZO!H53+ABRIL!H53+MAYO!H53+JUNIO!H53+JULIO!H53+AGOSTO!H53+SEPTIEMBRE!H53+OCTUBRE!H53+NOVIEMBRE!H53+DICIEMBRE!H53</f>
        <v>0</v>
      </c>
      <c r="I53" s="989">
        <f>+ENERO!I53+FEBRERO!I53+MARZO!I53+ABRIL!I53+MAYO!I53+JUNIO!I53+JULIO!I53+AGOSTO!I53+SEPTIEMBRE!I53+OCTUBRE!I53+NOVIEMBRE!I53+DICIEMBRE!I53</f>
        <v>0</v>
      </c>
      <c r="J53" s="888" t="s">
        <v>72</v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81" t="s">
        <v>72</v>
      </c>
      <c r="BB53" s="866"/>
      <c r="BC53" s="866"/>
      <c r="BD53" s="981" t="s">
        <v>72</v>
      </c>
      <c r="BE53" s="853"/>
      <c r="BF53" s="853"/>
    </row>
    <row r="54" spans="1:58" x14ac:dyDescent="0.25">
      <c r="A54" s="1037" t="s">
        <v>4</v>
      </c>
      <c r="B54" s="1038"/>
      <c r="C54" s="989">
        <f>+ENERO!C54+FEBRERO!C54+MARZO!C54+ABRIL!C54+MAYO!C54+JUNIO!C54+JULIO!C54+AGOSTO!C54+SEPTIEMBRE!C54+OCTUBRE!C54+NOVIEMBRE!C54+DICIEMBRE!C54</f>
        <v>0</v>
      </c>
      <c r="D54" s="989">
        <f>+ENERO!D54+FEBRERO!D54+MARZO!D54+ABRIL!D54+MAYO!D54+JUNIO!D54+JULIO!D54+AGOSTO!D54+SEPTIEMBRE!D54+OCTUBRE!D54+NOVIEMBRE!D54+DICIEMBRE!D54</f>
        <v>0</v>
      </c>
      <c r="E54" s="989">
        <f>+ENERO!E54+FEBRERO!E54+MARZO!E54+ABRIL!E54+MAYO!E54+JUNIO!E54+JULIO!E54+AGOSTO!E54+SEPTIEMBRE!E54+OCTUBRE!E54+NOVIEMBRE!E54+DICIEMBRE!E54</f>
        <v>0</v>
      </c>
      <c r="F54" s="989">
        <f>+ENERO!F54+FEBRERO!F54+MARZO!F54+ABRIL!F54+MAYO!F54+JUNIO!F54+JULIO!F54+AGOSTO!F54+SEPTIEMBRE!F54+OCTUBRE!F54+NOVIEMBRE!F54+DICIEMBRE!F54</f>
        <v>0</v>
      </c>
      <c r="G54" s="989">
        <f>+ENERO!G54+FEBRERO!G54+MARZO!G54+ABRIL!G54+MAYO!G54+JUNIO!G54+JULIO!G54+AGOSTO!G54+SEPTIEMBRE!G54+OCTUBRE!G54+NOVIEMBRE!G54+DICIEMBRE!G54</f>
        <v>0</v>
      </c>
      <c r="H54" s="989">
        <f>+ENERO!H54+FEBRERO!H54+MARZO!H54+ABRIL!H54+MAYO!H54+JUNIO!H54+JULIO!H54+AGOSTO!H54+SEPTIEMBRE!H54+OCTUBRE!H54+NOVIEMBRE!H54+DICIEMBRE!H54</f>
        <v>0</v>
      </c>
      <c r="I54" s="989">
        <f>+ENERO!I54+FEBRERO!I54+MARZO!I54+ABRIL!I54+MAYO!I54+JUNIO!I54+JULIO!I54+AGOSTO!I54+SEPTIEMBRE!I54+OCTUBRE!I54+NOVIEMBRE!I54+DICIEMBRE!I54</f>
        <v>0</v>
      </c>
      <c r="J54" s="888" t="s">
        <v>72</v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V54" s="866"/>
      <c r="W54" s="866"/>
      <c r="X54" s="866"/>
      <c r="Y54" s="866"/>
      <c r="Z54" s="866"/>
      <c r="AA54" s="866"/>
      <c r="AB54" s="866"/>
      <c r="AC54" s="866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/>
      <c r="AX54" s="866"/>
      <c r="AY54" s="866"/>
      <c r="AZ54" s="866"/>
      <c r="BA54" s="881" t="s">
        <v>72</v>
      </c>
      <c r="BB54" s="866"/>
      <c r="BC54" s="866"/>
      <c r="BD54" s="981" t="s">
        <v>72</v>
      </c>
      <c r="BE54" s="853"/>
      <c r="BF54" s="853"/>
    </row>
    <row r="55" spans="1:58" x14ac:dyDescent="0.25">
      <c r="A55" s="1037" t="s">
        <v>3</v>
      </c>
      <c r="B55" s="1038"/>
      <c r="C55" s="989">
        <f>+ENERO!C55+FEBRERO!C55+MARZO!C55+ABRIL!C55+MAYO!C55+JUNIO!C55+JULIO!C55+AGOSTO!C55+SEPTIEMBRE!C55+OCTUBRE!C55+NOVIEMBRE!C55+DICIEMBRE!C55</f>
        <v>7</v>
      </c>
      <c r="D55" s="989">
        <f>+ENERO!D55+FEBRERO!D55+MARZO!D55+ABRIL!D55+MAYO!D55+JUNIO!D55+JULIO!D55+AGOSTO!D55+SEPTIEMBRE!D55+OCTUBRE!D55+NOVIEMBRE!D55+DICIEMBRE!D55</f>
        <v>0</v>
      </c>
      <c r="E55" s="989">
        <f>+ENERO!E55+FEBRERO!E55+MARZO!E55+ABRIL!E55+MAYO!E55+JUNIO!E55+JULIO!E55+AGOSTO!E55+SEPTIEMBRE!E55+OCTUBRE!E55+NOVIEMBRE!E55+DICIEMBRE!E55</f>
        <v>0</v>
      </c>
      <c r="F55" s="989">
        <f>+ENERO!F55+FEBRERO!F55+MARZO!F55+ABRIL!F55+MAYO!F55+JUNIO!F55+JULIO!F55+AGOSTO!F55+SEPTIEMBRE!F55+OCTUBRE!F55+NOVIEMBRE!F55+DICIEMBRE!F55</f>
        <v>0</v>
      </c>
      <c r="G55" s="989">
        <f>+ENERO!G55+FEBRERO!G55+MARZO!G55+ABRIL!G55+MAYO!G55+JUNIO!G55+JULIO!G55+AGOSTO!G55+SEPTIEMBRE!G55+OCTUBRE!G55+NOVIEMBRE!G55+DICIEMBRE!G55</f>
        <v>0</v>
      </c>
      <c r="H55" s="989">
        <f>+ENERO!H55+FEBRERO!H55+MARZO!H55+ABRIL!H55+MAYO!H55+JUNIO!H55+JULIO!H55+AGOSTO!H55+SEPTIEMBRE!H55+OCTUBRE!H55+NOVIEMBRE!H55+DICIEMBRE!H55</f>
        <v>7</v>
      </c>
      <c r="I55" s="989">
        <f>+ENERO!I55+FEBRERO!I55+MARZO!I55+ABRIL!I55+MAYO!I55+JUNIO!I55+JULIO!I55+AGOSTO!I55+SEPTIEMBRE!I55+OCTUBRE!I55+NOVIEMBRE!I55+DICIEMBRE!I55</f>
        <v>0</v>
      </c>
      <c r="J55" s="888" t="s">
        <v>72</v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81" t="s">
        <v>72</v>
      </c>
      <c r="BB55" s="866"/>
      <c r="BC55" s="866"/>
      <c r="BD55" s="981" t="s">
        <v>72</v>
      </c>
      <c r="BE55" s="853"/>
      <c r="BF55" s="853"/>
    </row>
    <row r="56" spans="1:58" x14ac:dyDescent="0.25">
      <c r="A56" s="1037" t="s">
        <v>2</v>
      </c>
      <c r="B56" s="1038"/>
      <c r="C56" s="989">
        <f>+ENERO!C56+FEBRERO!C56+MARZO!C56+ABRIL!C56+MAYO!C56+JUNIO!C56+JULIO!C56+AGOSTO!C56+SEPTIEMBRE!C56+OCTUBRE!C56+NOVIEMBRE!C56+DICIEMBRE!C56</f>
        <v>0</v>
      </c>
      <c r="D56" s="989">
        <f>+ENERO!D56+FEBRERO!D56+MARZO!D56+ABRIL!D56+MAYO!D56+JUNIO!D56+JULIO!D56+AGOSTO!D56+SEPTIEMBRE!D56+OCTUBRE!D56+NOVIEMBRE!D56+DICIEMBRE!D56</f>
        <v>0</v>
      </c>
      <c r="E56" s="989">
        <f>+ENERO!E56+FEBRERO!E56+MARZO!E56+ABRIL!E56+MAYO!E56+JUNIO!E56+JULIO!E56+AGOSTO!E56+SEPTIEMBRE!E56+OCTUBRE!E56+NOVIEMBRE!E56+DICIEMBRE!E56</f>
        <v>0</v>
      </c>
      <c r="F56" s="989">
        <f>+ENERO!F56+FEBRERO!F56+MARZO!F56+ABRIL!F56+MAYO!F56+JUNIO!F56+JULIO!F56+AGOSTO!F56+SEPTIEMBRE!F56+OCTUBRE!F56+NOVIEMBRE!F56+DICIEMBRE!F56</f>
        <v>0</v>
      </c>
      <c r="G56" s="989">
        <f>+ENERO!G56+FEBRERO!G56+MARZO!G56+ABRIL!G56+MAYO!G56+JUNIO!G56+JULIO!G56+AGOSTO!G56+SEPTIEMBRE!G56+OCTUBRE!G56+NOVIEMBRE!G56+DICIEMBRE!G56</f>
        <v>0</v>
      </c>
      <c r="H56" s="989">
        <f>+ENERO!H56+FEBRERO!H56+MARZO!H56+ABRIL!H56+MAYO!H56+JUNIO!H56+JULIO!H56+AGOSTO!H56+SEPTIEMBRE!H56+OCTUBRE!H56+NOVIEMBRE!H56+DICIEMBRE!H56</f>
        <v>0</v>
      </c>
      <c r="I56" s="989">
        <f>+ENERO!I56+FEBRERO!I56+MARZO!I56+ABRIL!I56+MAYO!I56+JUNIO!I56+JULIO!I56+AGOSTO!I56+SEPTIEMBRE!I56+OCTUBRE!I56+NOVIEMBRE!I56+DICIEMBRE!I56</f>
        <v>0</v>
      </c>
      <c r="J56" s="888" t="s">
        <v>72</v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  <c r="BA56" s="881" t="s">
        <v>72</v>
      </c>
      <c r="BB56" s="866"/>
      <c r="BC56" s="866"/>
      <c r="BD56" s="981" t="s">
        <v>72</v>
      </c>
      <c r="BE56" s="853"/>
      <c r="BF56" s="853"/>
    </row>
    <row r="57" spans="1:58" x14ac:dyDescent="0.25">
      <c r="A57" s="1014" t="s">
        <v>1</v>
      </c>
      <c r="B57" s="1015"/>
      <c r="C57" s="989">
        <f>+ENERO!C57+FEBRERO!C57+MARZO!C57+ABRIL!C57+MAYO!C57+JUNIO!C57+JULIO!C57+AGOSTO!C57+SEPTIEMBRE!C57+OCTUBRE!C57+NOVIEMBRE!C57+DICIEMBRE!C57</f>
        <v>0</v>
      </c>
      <c r="D57" s="989">
        <f>+ENERO!D57+FEBRERO!D57+MARZO!D57+ABRIL!D57+MAYO!D57+JUNIO!D57+JULIO!D57+AGOSTO!D57+SEPTIEMBRE!D57+OCTUBRE!D57+NOVIEMBRE!D57+DICIEMBRE!D57</f>
        <v>0</v>
      </c>
      <c r="E57" s="989">
        <f>+ENERO!E57+FEBRERO!E57+MARZO!E57+ABRIL!E57+MAYO!E57+JUNIO!E57+JULIO!E57+AGOSTO!E57+SEPTIEMBRE!E57+OCTUBRE!E57+NOVIEMBRE!E57+DICIEMBRE!E57</f>
        <v>0</v>
      </c>
      <c r="F57" s="989">
        <f>+ENERO!F57+FEBRERO!F57+MARZO!F57+ABRIL!F57+MAYO!F57+JUNIO!F57+JULIO!F57+AGOSTO!F57+SEPTIEMBRE!F57+OCTUBRE!F57+NOVIEMBRE!F57+DICIEMBRE!F57</f>
        <v>0</v>
      </c>
      <c r="G57" s="989">
        <f>+ENERO!G57+FEBRERO!G57+MARZO!G57+ABRIL!G57+MAYO!G57+JUNIO!G57+JULIO!G57+AGOSTO!G57+SEPTIEMBRE!G57+OCTUBRE!G57+NOVIEMBRE!G57+DICIEMBRE!G57</f>
        <v>0</v>
      </c>
      <c r="H57" s="989">
        <f>+ENERO!H57+FEBRERO!H57+MARZO!H57+ABRIL!H57+MAYO!H57+JUNIO!H57+JULIO!H57+AGOSTO!H57+SEPTIEMBRE!H57+OCTUBRE!H57+NOVIEMBRE!H57+DICIEMBRE!H57</f>
        <v>0</v>
      </c>
      <c r="I57" s="989">
        <f>+ENERO!I57+FEBRERO!I57+MARZO!I57+ABRIL!I57+MAYO!I57+JUNIO!I57+JULIO!I57+AGOSTO!I57+SEPTIEMBRE!I57+OCTUBRE!I57+NOVIEMBRE!I57+DICIEMBRE!I57</f>
        <v>0</v>
      </c>
      <c r="J57" s="888" t="s">
        <v>72</v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V57" s="866"/>
      <c r="W57" s="866"/>
      <c r="X57" s="866"/>
      <c r="Y57" s="866"/>
      <c r="Z57" s="866"/>
      <c r="AA57" s="866"/>
      <c r="AB57" s="866"/>
      <c r="AC57" s="866"/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81" t="s">
        <v>72</v>
      </c>
      <c r="BB57" s="866"/>
      <c r="BC57" s="866"/>
      <c r="BD57" s="981" t="s">
        <v>72</v>
      </c>
      <c r="BE57" s="853"/>
      <c r="BF57" s="853"/>
    </row>
    <row r="58" spans="1:58" x14ac:dyDescent="0.25">
      <c r="A58" s="168" t="s">
        <v>0</v>
      </c>
      <c r="B58" s="139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6"/>
      <c r="BD58" s="866"/>
      <c r="BE58" s="853"/>
      <c r="BF58" s="853"/>
    </row>
    <row r="59" spans="1:58" x14ac:dyDescent="0.25">
      <c r="A59" s="150"/>
      <c r="B59" s="150"/>
      <c r="C59" s="869"/>
      <c r="D59" s="869"/>
      <c r="E59" s="869"/>
      <c r="F59" s="869"/>
      <c r="G59" s="869"/>
      <c r="H59" s="869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  <c r="BE59" s="853"/>
      <c r="BF59" s="853"/>
    </row>
    <row r="60" spans="1:58" x14ac:dyDescent="0.25">
      <c r="C60" s="853"/>
      <c r="D60" s="853"/>
      <c r="E60" s="853"/>
      <c r="F60" s="853"/>
      <c r="G60" s="853"/>
      <c r="H60" s="853"/>
      <c r="I60" s="853"/>
      <c r="J60" s="853"/>
      <c r="K60" s="853"/>
      <c r="L60" s="853"/>
      <c r="M60" s="853"/>
      <c r="N60" s="853"/>
      <c r="O60" s="853"/>
      <c r="P60" s="853"/>
      <c r="Q60" s="853"/>
      <c r="R60" s="853"/>
      <c r="S60" s="853"/>
      <c r="T60" s="853"/>
      <c r="U60" s="853"/>
      <c r="V60" s="853"/>
      <c r="W60" s="853"/>
      <c r="X60" s="853"/>
      <c r="Y60" s="853"/>
      <c r="Z60" s="853"/>
      <c r="AA60" s="853"/>
      <c r="AB60" s="853"/>
      <c r="AC60" s="853"/>
      <c r="AD60" s="853"/>
      <c r="AE60" s="853"/>
      <c r="AF60" s="853"/>
      <c r="AG60" s="853"/>
      <c r="AH60" s="853"/>
      <c r="AI60" s="853"/>
      <c r="AJ60" s="853"/>
      <c r="AK60" s="853"/>
      <c r="AL60" s="853"/>
      <c r="AM60" s="853"/>
      <c r="AN60" s="853"/>
      <c r="AO60" s="853"/>
      <c r="AP60" s="853"/>
      <c r="AQ60" s="853"/>
      <c r="AR60" s="853"/>
      <c r="AS60" s="853"/>
      <c r="AT60" s="853"/>
      <c r="AU60" s="853"/>
      <c r="AV60" s="853"/>
      <c r="AW60" s="853"/>
      <c r="AX60" s="853"/>
      <c r="AY60" s="853"/>
      <c r="AZ60" s="853"/>
      <c r="BA60" s="853"/>
      <c r="BB60" s="853"/>
      <c r="BC60" s="853"/>
      <c r="BD60" s="853"/>
      <c r="BE60" s="853"/>
      <c r="BF60" s="853"/>
    </row>
    <row r="61" spans="1:58" x14ac:dyDescent="0.25"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3"/>
      <c r="X61" s="853"/>
      <c r="Y61" s="853"/>
      <c r="Z61" s="853"/>
      <c r="AA61" s="853"/>
      <c r="AB61" s="853"/>
      <c r="AC61" s="853"/>
      <c r="AD61" s="853"/>
      <c r="AE61" s="853"/>
      <c r="AF61" s="853"/>
      <c r="AG61" s="853"/>
      <c r="AH61" s="853"/>
      <c r="AI61" s="853"/>
      <c r="AJ61" s="853"/>
      <c r="AK61" s="853"/>
      <c r="AL61" s="853"/>
      <c r="AM61" s="853"/>
      <c r="AN61" s="853"/>
      <c r="AO61" s="853"/>
      <c r="AP61" s="853"/>
      <c r="AQ61" s="853"/>
      <c r="AR61" s="853"/>
      <c r="AS61" s="853"/>
      <c r="AT61" s="853"/>
      <c r="AU61" s="853"/>
      <c r="AV61" s="853"/>
      <c r="AW61" s="853"/>
      <c r="AX61" s="853"/>
      <c r="AY61" s="853"/>
      <c r="AZ61" s="853"/>
      <c r="BA61" s="853"/>
      <c r="BB61" s="853"/>
      <c r="BC61" s="853"/>
      <c r="BD61" s="853"/>
      <c r="BE61" s="853"/>
      <c r="BF61" s="853"/>
    </row>
    <row r="62" spans="1:58" x14ac:dyDescent="0.25"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3"/>
      <c r="Z62" s="853"/>
      <c r="AA62" s="853"/>
      <c r="AB62" s="853"/>
      <c r="AC62" s="853"/>
      <c r="AD62" s="853"/>
      <c r="AE62" s="853"/>
      <c r="AF62" s="853"/>
      <c r="AG62" s="853"/>
      <c r="AH62" s="853"/>
      <c r="AI62" s="853"/>
      <c r="AJ62" s="853"/>
      <c r="AK62" s="853"/>
      <c r="AL62" s="853"/>
      <c r="AM62" s="853"/>
      <c r="AN62" s="853"/>
      <c r="AO62" s="853"/>
      <c r="AP62" s="853"/>
      <c r="AQ62" s="853"/>
      <c r="AR62" s="853"/>
      <c r="AS62" s="853"/>
      <c r="AT62" s="853"/>
      <c r="AU62" s="853"/>
      <c r="AV62" s="853"/>
      <c r="AW62" s="853"/>
      <c r="AX62" s="853"/>
      <c r="AY62" s="853"/>
      <c r="AZ62" s="853"/>
      <c r="BA62" s="853"/>
      <c r="BB62" s="853"/>
      <c r="BC62" s="853"/>
      <c r="BD62" s="853"/>
      <c r="BE62" s="853"/>
      <c r="BF62" s="853"/>
    </row>
    <row r="63" spans="1:58" x14ac:dyDescent="0.25">
      <c r="C63" s="853"/>
      <c r="D63" s="853"/>
      <c r="E63" s="853"/>
      <c r="F63" s="853"/>
      <c r="G63" s="853"/>
      <c r="H63" s="853"/>
      <c r="I63" s="853"/>
      <c r="J63" s="853"/>
      <c r="K63" s="853"/>
      <c r="L63" s="853"/>
      <c r="M63" s="853"/>
      <c r="N63" s="853"/>
      <c r="O63" s="853"/>
      <c r="P63" s="853"/>
      <c r="Q63" s="853"/>
      <c r="R63" s="853"/>
      <c r="S63" s="853"/>
      <c r="T63" s="853"/>
      <c r="U63" s="853"/>
      <c r="V63" s="853"/>
      <c r="W63" s="853"/>
      <c r="X63" s="853"/>
      <c r="Y63" s="853"/>
      <c r="Z63" s="853"/>
      <c r="AA63" s="853"/>
      <c r="AB63" s="853"/>
      <c r="AC63" s="853"/>
      <c r="AD63" s="853"/>
      <c r="AE63" s="853"/>
      <c r="AF63" s="853"/>
      <c r="AG63" s="853"/>
      <c r="AH63" s="853"/>
      <c r="AI63" s="853"/>
      <c r="AJ63" s="853"/>
      <c r="AK63" s="853"/>
      <c r="AL63" s="853"/>
      <c r="AM63" s="853"/>
      <c r="AN63" s="853"/>
      <c r="AO63" s="853"/>
      <c r="AP63" s="853"/>
      <c r="AQ63" s="853"/>
      <c r="AR63" s="853"/>
      <c r="AS63" s="853"/>
      <c r="AT63" s="853"/>
      <c r="AU63" s="853"/>
      <c r="AV63" s="853"/>
      <c r="AW63" s="853"/>
      <c r="AX63" s="853"/>
      <c r="AY63" s="853"/>
      <c r="AZ63" s="853"/>
      <c r="BA63" s="853"/>
      <c r="BB63" s="853"/>
      <c r="BC63" s="853"/>
      <c r="BD63" s="853"/>
      <c r="BE63" s="853"/>
      <c r="BF63" s="853"/>
    </row>
    <row r="64" spans="1:58" x14ac:dyDescent="0.25">
      <c r="C64" s="853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3"/>
      <c r="R64" s="853"/>
      <c r="S64" s="853"/>
      <c r="T64" s="853"/>
      <c r="U64" s="853"/>
      <c r="V64" s="853"/>
      <c r="W64" s="853"/>
      <c r="X64" s="853"/>
      <c r="Y64" s="853"/>
      <c r="Z64" s="853"/>
      <c r="AA64" s="853"/>
      <c r="AB64" s="853"/>
      <c r="AC64" s="853"/>
      <c r="AD64" s="853"/>
      <c r="AE64" s="853"/>
      <c r="AF64" s="853"/>
      <c r="AG64" s="853"/>
      <c r="AH64" s="853"/>
      <c r="AI64" s="853"/>
      <c r="AJ64" s="853"/>
      <c r="AK64" s="853"/>
      <c r="AL64" s="853"/>
      <c r="AM64" s="853"/>
      <c r="AN64" s="853"/>
      <c r="AO64" s="853"/>
      <c r="AP64" s="853"/>
      <c r="AQ64" s="853"/>
      <c r="AR64" s="853"/>
      <c r="AS64" s="853"/>
      <c r="AT64" s="853"/>
      <c r="AU64" s="853"/>
      <c r="AV64" s="853"/>
      <c r="AW64" s="853"/>
      <c r="AX64" s="853"/>
      <c r="AY64" s="853"/>
      <c r="AZ64" s="853"/>
      <c r="BA64" s="853"/>
      <c r="BB64" s="853"/>
      <c r="BC64" s="853"/>
      <c r="BD64" s="853"/>
      <c r="BE64" s="853"/>
      <c r="BF64" s="853"/>
    </row>
    <row r="65" spans="3:58" x14ac:dyDescent="0.25"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3"/>
      <c r="Z65" s="853"/>
      <c r="AA65" s="853"/>
      <c r="AB65" s="853"/>
      <c r="AC65" s="853"/>
      <c r="AD65" s="853"/>
      <c r="AE65" s="853"/>
      <c r="AF65" s="853"/>
      <c r="AG65" s="853"/>
      <c r="AH65" s="853"/>
      <c r="AI65" s="853"/>
      <c r="AJ65" s="853"/>
      <c r="AK65" s="853"/>
      <c r="AL65" s="853"/>
      <c r="AM65" s="853"/>
      <c r="AN65" s="853"/>
      <c r="AO65" s="853"/>
      <c r="AP65" s="853"/>
      <c r="AQ65" s="853"/>
      <c r="AR65" s="853"/>
      <c r="AS65" s="853"/>
      <c r="AT65" s="853"/>
      <c r="AU65" s="853"/>
      <c r="AV65" s="853"/>
      <c r="AW65" s="853"/>
      <c r="AX65" s="853"/>
      <c r="AY65" s="853"/>
      <c r="AZ65" s="853"/>
      <c r="BA65" s="853"/>
      <c r="BB65" s="853"/>
      <c r="BC65" s="853"/>
      <c r="BD65" s="853"/>
      <c r="BE65" s="853"/>
      <c r="BF65" s="853"/>
    </row>
    <row r="66" spans="3:58" x14ac:dyDescent="0.25"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3"/>
      <c r="Z66" s="853"/>
      <c r="AA66" s="853"/>
      <c r="AB66" s="853"/>
      <c r="AC66" s="853"/>
      <c r="AD66" s="853"/>
      <c r="AE66" s="853"/>
      <c r="AF66" s="853"/>
      <c r="AG66" s="853"/>
      <c r="AH66" s="853"/>
      <c r="AI66" s="853"/>
      <c r="AJ66" s="853"/>
      <c r="AK66" s="853"/>
      <c r="AL66" s="853"/>
      <c r="AM66" s="853"/>
      <c r="AN66" s="853"/>
      <c r="AO66" s="853"/>
      <c r="AP66" s="853"/>
      <c r="AQ66" s="853"/>
      <c r="AR66" s="853"/>
      <c r="AS66" s="853"/>
      <c r="AT66" s="853"/>
      <c r="AU66" s="853"/>
      <c r="AV66" s="853"/>
      <c r="AW66" s="853"/>
      <c r="AX66" s="853"/>
      <c r="AY66" s="853"/>
      <c r="AZ66" s="853"/>
      <c r="BA66" s="853"/>
      <c r="BB66" s="853"/>
      <c r="BC66" s="853"/>
      <c r="BD66" s="853"/>
      <c r="BE66" s="853"/>
      <c r="BF66" s="853"/>
    </row>
    <row r="67" spans="3:58" x14ac:dyDescent="0.25"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3"/>
      <c r="Z67" s="853"/>
      <c r="AA67" s="853"/>
      <c r="AB67" s="853"/>
      <c r="AC67" s="853"/>
      <c r="AD67" s="853"/>
      <c r="AE67" s="853"/>
      <c r="AF67" s="853"/>
      <c r="AG67" s="853"/>
      <c r="AH67" s="853"/>
      <c r="AI67" s="853"/>
      <c r="AJ67" s="853"/>
      <c r="AK67" s="853"/>
      <c r="AL67" s="853"/>
      <c r="AM67" s="853"/>
      <c r="AN67" s="853"/>
      <c r="AO67" s="853"/>
      <c r="AP67" s="853"/>
      <c r="AQ67" s="853"/>
      <c r="AR67" s="853"/>
      <c r="AS67" s="853"/>
      <c r="AT67" s="853"/>
      <c r="AU67" s="853"/>
      <c r="AV67" s="853"/>
      <c r="AW67" s="853"/>
      <c r="AX67" s="853"/>
      <c r="AY67" s="853"/>
      <c r="AZ67" s="853"/>
      <c r="BA67" s="853"/>
      <c r="BB67" s="853"/>
      <c r="BC67" s="853"/>
      <c r="BD67" s="853"/>
      <c r="BE67" s="853"/>
      <c r="BF67" s="853"/>
    </row>
    <row r="68" spans="3:58" x14ac:dyDescent="0.25"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3"/>
      <c r="Z68" s="853"/>
      <c r="AA68" s="853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3"/>
      <c r="AN68" s="853"/>
      <c r="AO68" s="853"/>
      <c r="AP68" s="853"/>
      <c r="AQ68" s="853"/>
      <c r="AR68" s="853"/>
      <c r="AS68" s="853"/>
      <c r="AT68" s="853"/>
      <c r="AU68" s="853"/>
      <c r="AV68" s="853"/>
      <c r="AW68" s="853"/>
      <c r="AX68" s="853"/>
      <c r="AY68" s="853"/>
      <c r="AZ68" s="853"/>
      <c r="BA68" s="853"/>
      <c r="BB68" s="853"/>
      <c r="BC68" s="853"/>
      <c r="BD68" s="853"/>
      <c r="BE68" s="853"/>
      <c r="BF68" s="853"/>
    </row>
    <row r="69" spans="3:58" x14ac:dyDescent="0.25"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853"/>
      <c r="AL69" s="853"/>
      <c r="AM69" s="853"/>
      <c r="AN69" s="853"/>
      <c r="AO69" s="853"/>
      <c r="AP69" s="853"/>
      <c r="AQ69" s="853"/>
      <c r="AR69" s="853"/>
      <c r="AS69" s="853"/>
      <c r="AT69" s="853"/>
      <c r="AU69" s="853"/>
      <c r="AV69" s="853"/>
      <c r="AW69" s="853"/>
      <c r="AX69" s="853"/>
      <c r="AY69" s="853"/>
      <c r="AZ69" s="853"/>
      <c r="BA69" s="853"/>
      <c r="BB69" s="853"/>
      <c r="BC69" s="853"/>
      <c r="BD69" s="853"/>
      <c r="BE69" s="853"/>
      <c r="BF69" s="853"/>
    </row>
    <row r="70" spans="3:58" x14ac:dyDescent="0.25">
      <c r="C70" s="853"/>
      <c r="D70" s="853"/>
      <c r="E70" s="853"/>
      <c r="F70" s="853"/>
      <c r="G70" s="853"/>
      <c r="H70" s="853"/>
      <c r="I70" s="853"/>
      <c r="J70" s="853"/>
      <c r="K70" s="853"/>
      <c r="L70" s="853"/>
      <c r="M70" s="853"/>
      <c r="N70" s="853"/>
      <c r="O70" s="853"/>
      <c r="P70" s="853"/>
      <c r="Q70" s="853"/>
      <c r="R70" s="853"/>
      <c r="S70" s="853"/>
      <c r="T70" s="853"/>
      <c r="U70" s="853"/>
      <c r="V70" s="853"/>
      <c r="W70" s="853"/>
      <c r="X70" s="853"/>
      <c r="Y70" s="853"/>
      <c r="Z70" s="853"/>
      <c r="AA70" s="853"/>
      <c r="AB70" s="853"/>
      <c r="AC70" s="853"/>
      <c r="AD70" s="853"/>
      <c r="AE70" s="853"/>
      <c r="AF70" s="853"/>
      <c r="AG70" s="853"/>
      <c r="AH70" s="853"/>
      <c r="AI70" s="853"/>
      <c r="AJ70" s="853"/>
      <c r="AK70" s="853"/>
      <c r="AL70" s="853"/>
      <c r="AM70" s="853"/>
      <c r="AN70" s="853"/>
      <c r="AO70" s="853"/>
      <c r="AP70" s="853"/>
      <c r="AQ70" s="853"/>
      <c r="AR70" s="853"/>
      <c r="AS70" s="853"/>
      <c r="AT70" s="853"/>
      <c r="AU70" s="853"/>
      <c r="AV70" s="853"/>
      <c r="AW70" s="853"/>
      <c r="AX70" s="853"/>
      <c r="AY70" s="853"/>
      <c r="AZ70" s="853"/>
      <c r="BA70" s="853"/>
      <c r="BB70" s="853"/>
      <c r="BC70" s="853"/>
      <c r="BD70" s="853"/>
      <c r="BE70" s="853"/>
      <c r="BF70" s="853"/>
    </row>
    <row r="71" spans="3:58" x14ac:dyDescent="0.25">
      <c r="C71" s="853"/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3"/>
      <c r="S71" s="853"/>
      <c r="T71" s="853"/>
      <c r="U71" s="853"/>
      <c r="V71" s="853"/>
      <c r="W71" s="853"/>
      <c r="X71" s="853"/>
      <c r="Y71" s="853"/>
      <c r="Z71" s="853"/>
      <c r="AA71" s="853"/>
      <c r="AB71" s="853"/>
      <c r="AC71" s="853"/>
      <c r="AD71" s="853"/>
      <c r="AE71" s="853"/>
      <c r="AF71" s="853"/>
      <c r="AG71" s="853"/>
      <c r="AH71" s="853"/>
      <c r="AI71" s="853"/>
      <c r="AJ71" s="853"/>
      <c r="AK71" s="853"/>
      <c r="AL71" s="853"/>
      <c r="AM71" s="853"/>
      <c r="AN71" s="853"/>
      <c r="AO71" s="853"/>
      <c r="AP71" s="853"/>
      <c r="AQ71" s="853"/>
      <c r="AR71" s="853"/>
      <c r="AS71" s="853"/>
      <c r="AT71" s="853"/>
      <c r="AU71" s="853"/>
      <c r="AV71" s="853"/>
      <c r="AW71" s="853"/>
      <c r="AX71" s="853"/>
      <c r="AY71" s="853"/>
      <c r="AZ71" s="853"/>
      <c r="BA71" s="853"/>
      <c r="BB71" s="853"/>
      <c r="BC71" s="853"/>
      <c r="BD71" s="853"/>
      <c r="BE71" s="853"/>
      <c r="BF71" s="853"/>
    </row>
    <row r="72" spans="3:58" x14ac:dyDescent="0.25">
      <c r="C72" s="853"/>
      <c r="D72" s="853"/>
      <c r="E72" s="853"/>
      <c r="F72" s="853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3"/>
      <c r="S72" s="853"/>
      <c r="T72" s="853"/>
      <c r="U72" s="853"/>
      <c r="V72" s="853"/>
      <c r="W72" s="853"/>
      <c r="X72" s="853"/>
      <c r="Y72" s="853"/>
      <c r="Z72" s="853"/>
      <c r="AA72" s="853"/>
      <c r="AB72" s="853"/>
      <c r="AC72" s="853"/>
      <c r="AD72" s="853"/>
      <c r="AE72" s="853"/>
      <c r="AF72" s="853"/>
      <c r="AG72" s="853"/>
      <c r="AH72" s="853"/>
      <c r="AI72" s="853"/>
      <c r="AJ72" s="853"/>
      <c r="AK72" s="853"/>
      <c r="AL72" s="853"/>
      <c r="AM72" s="853"/>
      <c r="AN72" s="853"/>
      <c r="AO72" s="853"/>
      <c r="AP72" s="853"/>
      <c r="AQ72" s="853"/>
      <c r="AR72" s="853"/>
      <c r="AS72" s="853"/>
      <c r="AT72" s="853"/>
      <c r="AU72" s="853"/>
      <c r="AV72" s="853"/>
      <c r="AW72" s="853"/>
      <c r="AX72" s="853"/>
      <c r="AY72" s="853"/>
      <c r="AZ72" s="853"/>
      <c r="BA72" s="853"/>
      <c r="BB72" s="853"/>
      <c r="BC72" s="853"/>
      <c r="BD72" s="853"/>
      <c r="BE72" s="853"/>
      <c r="BF72" s="853"/>
    </row>
    <row r="73" spans="3:58" x14ac:dyDescent="0.25"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3"/>
      <c r="Z73" s="853"/>
      <c r="AA73" s="853"/>
      <c r="AB73" s="853"/>
      <c r="AC73" s="853"/>
      <c r="AD73" s="853"/>
      <c r="AE73" s="853"/>
      <c r="AF73" s="853"/>
      <c r="AG73" s="853"/>
      <c r="AH73" s="853"/>
      <c r="AI73" s="853"/>
      <c r="AJ73" s="853"/>
      <c r="AK73" s="853"/>
      <c r="AL73" s="853"/>
      <c r="AM73" s="853"/>
      <c r="AN73" s="853"/>
      <c r="AO73" s="853"/>
      <c r="AP73" s="853"/>
      <c r="AQ73" s="853"/>
      <c r="AR73" s="853"/>
      <c r="AS73" s="853"/>
      <c r="AT73" s="853"/>
      <c r="AU73" s="853"/>
      <c r="AV73" s="853"/>
      <c r="AW73" s="853"/>
      <c r="AX73" s="853"/>
      <c r="AY73" s="853"/>
      <c r="AZ73" s="853"/>
      <c r="BA73" s="853"/>
      <c r="BB73" s="853"/>
      <c r="BC73" s="853"/>
      <c r="BD73" s="853"/>
      <c r="BE73" s="853"/>
      <c r="BF73" s="853"/>
    </row>
    <row r="74" spans="3:58" x14ac:dyDescent="0.25"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3"/>
      <c r="Z74" s="853"/>
      <c r="AA74" s="853"/>
      <c r="AB74" s="853"/>
      <c r="AC74" s="853"/>
      <c r="AD74" s="853"/>
      <c r="AE74" s="853"/>
      <c r="AF74" s="853"/>
      <c r="AG74" s="853"/>
      <c r="AH74" s="853"/>
      <c r="AI74" s="853"/>
      <c r="AJ74" s="853"/>
      <c r="AK74" s="853"/>
      <c r="AL74" s="853"/>
      <c r="AM74" s="853"/>
      <c r="AN74" s="853"/>
      <c r="AO74" s="853"/>
      <c r="AP74" s="853"/>
      <c r="AQ74" s="853"/>
      <c r="AR74" s="853"/>
      <c r="AS74" s="853"/>
      <c r="AT74" s="853"/>
      <c r="AU74" s="853"/>
      <c r="AV74" s="853"/>
      <c r="AW74" s="853"/>
      <c r="AX74" s="853"/>
      <c r="AY74" s="853"/>
      <c r="AZ74" s="853"/>
      <c r="BA74" s="853"/>
      <c r="BB74" s="853"/>
      <c r="BC74" s="853"/>
      <c r="BD74" s="853"/>
      <c r="BE74" s="853"/>
      <c r="BF74" s="853"/>
    </row>
    <row r="75" spans="3:58" x14ac:dyDescent="0.25"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3"/>
      <c r="Z75" s="853"/>
      <c r="AA75" s="853"/>
      <c r="AB75" s="853"/>
      <c r="AC75" s="853"/>
      <c r="AD75" s="853"/>
      <c r="AE75" s="853"/>
      <c r="AF75" s="853"/>
      <c r="AG75" s="853"/>
      <c r="AH75" s="853"/>
      <c r="AI75" s="853"/>
      <c r="AJ75" s="853"/>
      <c r="AK75" s="853"/>
      <c r="AL75" s="853"/>
      <c r="AM75" s="853"/>
      <c r="AN75" s="853"/>
      <c r="AO75" s="853"/>
      <c r="AP75" s="853"/>
      <c r="AQ75" s="853"/>
      <c r="AR75" s="853"/>
      <c r="AS75" s="853"/>
      <c r="AT75" s="853"/>
      <c r="AU75" s="853"/>
      <c r="AV75" s="853"/>
      <c r="AW75" s="853"/>
      <c r="AX75" s="853"/>
      <c r="AY75" s="853"/>
      <c r="AZ75" s="853"/>
      <c r="BA75" s="853"/>
      <c r="BB75" s="853"/>
      <c r="BC75" s="853"/>
      <c r="BD75" s="853"/>
      <c r="BE75" s="853"/>
      <c r="BF75" s="853"/>
    </row>
    <row r="76" spans="3:58" x14ac:dyDescent="0.25"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3"/>
      <c r="Z76" s="853"/>
      <c r="AA76" s="853"/>
      <c r="AB76" s="853"/>
      <c r="AC76" s="853"/>
      <c r="AD76" s="853"/>
      <c r="AE76" s="853"/>
      <c r="AF76" s="853"/>
      <c r="AG76" s="853"/>
      <c r="AH76" s="853"/>
      <c r="AI76" s="853"/>
      <c r="AJ76" s="853"/>
      <c r="AK76" s="853"/>
      <c r="AL76" s="853"/>
      <c r="AM76" s="853"/>
      <c r="AN76" s="853"/>
      <c r="AO76" s="853"/>
      <c r="AP76" s="853"/>
      <c r="AQ76" s="853"/>
      <c r="AR76" s="853"/>
      <c r="AS76" s="853"/>
      <c r="AT76" s="853"/>
      <c r="AU76" s="853"/>
      <c r="AV76" s="853"/>
      <c r="AW76" s="853"/>
      <c r="AX76" s="853"/>
      <c r="AY76" s="853"/>
      <c r="AZ76" s="853"/>
      <c r="BA76" s="853"/>
      <c r="BB76" s="853"/>
      <c r="BC76" s="853"/>
      <c r="BD76" s="853"/>
      <c r="BE76" s="853"/>
      <c r="BF76" s="853"/>
    </row>
    <row r="77" spans="3:58" x14ac:dyDescent="0.25"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3"/>
      <c r="Z77" s="853"/>
      <c r="AA77" s="853"/>
      <c r="AB77" s="853"/>
      <c r="AC77" s="853"/>
      <c r="AD77" s="853"/>
      <c r="AE77" s="853"/>
      <c r="AF77" s="853"/>
      <c r="AG77" s="853"/>
      <c r="AH77" s="853"/>
      <c r="AI77" s="853"/>
      <c r="AJ77" s="853"/>
      <c r="AK77" s="853"/>
      <c r="AL77" s="853"/>
      <c r="AM77" s="853"/>
      <c r="AN77" s="853"/>
      <c r="AO77" s="853"/>
      <c r="AP77" s="853"/>
      <c r="AQ77" s="853"/>
      <c r="AR77" s="853"/>
      <c r="AS77" s="853"/>
      <c r="AT77" s="853"/>
      <c r="AU77" s="853"/>
      <c r="AV77" s="853"/>
      <c r="AW77" s="853"/>
      <c r="AX77" s="853"/>
      <c r="AY77" s="853"/>
      <c r="AZ77" s="853"/>
      <c r="BA77" s="853"/>
      <c r="BB77" s="853"/>
      <c r="BC77" s="853"/>
      <c r="BD77" s="853"/>
      <c r="BE77" s="853"/>
      <c r="BF77" s="853"/>
    </row>
    <row r="78" spans="3:58" x14ac:dyDescent="0.25">
      <c r="C78" s="853"/>
      <c r="D78" s="853"/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53"/>
      <c r="S78" s="853"/>
      <c r="T78" s="853"/>
      <c r="U78" s="853"/>
      <c r="V78" s="853"/>
      <c r="W78" s="853"/>
      <c r="X78" s="853"/>
      <c r="Y78" s="853"/>
      <c r="Z78" s="853"/>
      <c r="AA78" s="853"/>
      <c r="AB78" s="853"/>
      <c r="AC78" s="853"/>
      <c r="AD78" s="853"/>
      <c r="AE78" s="853"/>
      <c r="AF78" s="853"/>
      <c r="AG78" s="853"/>
      <c r="AH78" s="853"/>
      <c r="AI78" s="853"/>
      <c r="AJ78" s="853"/>
      <c r="AK78" s="853"/>
      <c r="AL78" s="853"/>
      <c r="AM78" s="853"/>
      <c r="AN78" s="853"/>
      <c r="AO78" s="853"/>
      <c r="AP78" s="853"/>
      <c r="AQ78" s="853"/>
      <c r="AR78" s="853"/>
      <c r="AS78" s="853"/>
      <c r="AT78" s="853"/>
      <c r="AU78" s="853"/>
      <c r="AV78" s="853"/>
      <c r="AW78" s="853"/>
      <c r="AX78" s="853"/>
      <c r="AY78" s="853"/>
      <c r="AZ78" s="853"/>
      <c r="BA78" s="853"/>
      <c r="BB78" s="853"/>
      <c r="BC78" s="853"/>
      <c r="BD78" s="853"/>
      <c r="BE78" s="853"/>
      <c r="BF78" s="853"/>
    </row>
    <row r="79" spans="3:58" x14ac:dyDescent="0.25">
      <c r="C79" s="853"/>
      <c r="D79" s="853"/>
      <c r="E79" s="853"/>
      <c r="F79" s="853"/>
      <c r="G79" s="853"/>
      <c r="H79" s="853"/>
      <c r="I79" s="853"/>
      <c r="J79" s="853"/>
      <c r="K79" s="853"/>
      <c r="L79" s="853"/>
      <c r="M79" s="853"/>
      <c r="N79" s="853"/>
      <c r="O79" s="853"/>
      <c r="P79" s="853"/>
      <c r="Q79" s="853"/>
      <c r="R79" s="853"/>
      <c r="S79" s="853"/>
      <c r="T79" s="853"/>
      <c r="U79" s="853"/>
      <c r="V79" s="853"/>
      <c r="W79" s="853"/>
      <c r="X79" s="853"/>
      <c r="Y79" s="853"/>
      <c r="Z79" s="853"/>
      <c r="AA79" s="853"/>
      <c r="AB79" s="853"/>
      <c r="AC79" s="853"/>
      <c r="AD79" s="853"/>
      <c r="AE79" s="853"/>
      <c r="AF79" s="853"/>
      <c r="AG79" s="853"/>
      <c r="AH79" s="853"/>
      <c r="AI79" s="853"/>
      <c r="AJ79" s="853"/>
      <c r="AK79" s="853"/>
      <c r="AL79" s="853"/>
      <c r="AM79" s="853"/>
      <c r="AN79" s="853"/>
      <c r="AO79" s="853"/>
      <c r="AP79" s="853"/>
      <c r="AQ79" s="853"/>
      <c r="AR79" s="853"/>
      <c r="AS79" s="853"/>
      <c r="AT79" s="853"/>
      <c r="AU79" s="853"/>
      <c r="AV79" s="853"/>
      <c r="AW79" s="853"/>
      <c r="AX79" s="853"/>
      <c r="AY79" s="853"/>
      <c r="AZ79" s="853"/>
      <c r="BA79" s="853"/>
      <c r="BB79" s="853"/>
      <c r="BC79" s="853"/>
      <c r="BD79" s="853"/>
      <c r="BE79" s="853"/>
      <c r="BF79" s="853"/>
    </row>
    <row r="80" spans="3:58" x14ac:dyDescent="0.25">
      <c r="C80" s="853"/>
      <c r="D80" s="853"/>
      <c r="E80" s="853"/>
      <c r="F80" s="853"/>
      <c r="G80" s="853"/>
      <c r="H80" s="853"/>
      <c r="I80" s="853"/>
      <c r="J80" s="853"/>
      <c r="K80" s="853"/>
      <c r="L80" s="853"/>
      <c r="M80" s="853"/>
      <c r="N80" s="853"/>
      <c r="O80" s="853"/>
      <c r="P80" s="853"/>
      <c r="Q80" s="853"/>
      <c r="R80" s="853"/>
      <c r="S80" s="853"/>
      <c r="T80" s="853"/>
      <c r="U80" s="853"/>
      <c r="V80" s="853"/>
      <c r="W80" s="853"/>
      <c r="X80" s="853"/>
      <c r="Y80" s="853"/>
      <c r="Z80" s="853"/>
      <c r="AA80" s="853"/>
      <c r="AB80" s="853"/>
      <c r="AC80" s="853"/>
      <c r="AD80" s="853"/>
      <c r="AE80" s="853"/>
      <c r="AF80" s="853"/>
      <c r="AG80" s="853"/>
      <c r="AH80" s="853"/>
      <c r="AI80" s="853"/>
      <c r="AJ80" s="853"/>
      <c r="AK80" s="853"/>
      <c r="AL80" s="853"/>
      <c r="AM80" s="853"/>
      <c r="AN80" s="853"/>
      <c r="AO80" s="853"/>
      <c r="AP80" s="853"/>
      <c r="AQ80" s="853"/>
      <c r="AR80" s="853"/>
      <c r="AS80" s="853"/>
      <c r="AT80" s="853"/>
      <c r="AU80" s="853"/>
      <c r="AV80" s="853"/>
      <c r="AW80" s="853"/>
      <c r="AX80" s="853"/>
      <c r="AY80" s="853"/>
      <c r="AZ80" s="853"/>
      <c r="BA80" s="853"/>
      <c r="BB80" s="853"/>
      <c r="BC80" s="853"/>
      <c r="BD80" s="853"/>
      <c r="BE80" s="853"/>
      <c r="BF80" s="853"/>
    </row>
    <row r="81" spans="3:58" x14ac:dyDescent="0.25">
      <c r="C81" s="853"/>
      <c r="D81" s="853"/>
      <c r="E81" s="853"/>
      <c r="F81" s="853"/>
      <c r="G81" s="853"/>
      <c r="H81" s="853"/>
      <c r="I81" s="853"/>
      <c r="J81" s="853"/>
      <c r="K81" s="853"/>
      <c r="L81" s="853"/>
      <c r="M81" s="853"/>
      <c r="N81" s="853"/>
      <c r="O81" s="853"/>
      <c r="P81" s="853"/>
      <c r="Q81" s="853"/>
      <c r="R81" s="853"/>
      <c r="S81" s="853"/>
      <c r="T81" s="853"/>
      <c r="U81" s="853"/>
      <c r="V81" s="853"/>
      <c r="W81" s="853"/>
      <c r="X81" s="853"/>
      <c r="Y81" s="853"/>
      <c r="Z81" s="853"/>
      <c r="AA81" s="853"/>
      <c r="AB81" s="853"/>
      <c r="AC81" s="853"/>
      <c r="AD81" s="853"/>
      <c r="AE81" s="853"/>
      <c r="AF81" s="853"/>
      <c r="AG81" s="853"/>
      <c r="AH81" s="853"/>
      <c r="AI81" s="853"/>
      <c r="AJ81" s="853"/>
      <c r="AK81" s="853"/>
      <c r="AL81" s="853"/>
      <c r="AM81" s="853"/>
      <c r="AN81" s="853"/>
      <c r="AO81" s="853"/>
      <c r="AP81" s="853"/>
      <c r="AQ81" s="853"/>
      <c r="AR81" s="853"/>
      <c r="AS81" s="853"/>
      <c r="AT81" s="853"/>
      <c r="AU81" s="853"/>
      <c r="AV81" s="853"/>
      <c r="AW81" s="853"/>
      <c r="AX81" s="853"/>
      <c r="AY81" s="853"/>
      <c r="AZ81" s="853"/>
      <c r="BA81" s="853"/>
      <c r="BB81" s="853"/>
      <c r="BC81" s="853"/>
      <c r="BD81" s="853"/>
      <c r="BE81" s="853"/>
      <c r="BF81" s="853"/>
    </row>
    <row r="82" spans="3:58" x14ac:dyDescent="0.25">
      <c r="C82" s="853"/>
      <c r="D82" s="853"/>
      <c r="E82" s="853"/>
      <c r="F82" s="853"/>
      <c r="G82" s="853"/>
      <c r="H82" s="853"/>
      <c r="I82" s="853"/>
      <c r="J82" s="853"/>
      <c r="K82" s="853"/>
      <c r="L82" s="853"/>
      <c r="M82" s="853"/>
      <c r="N82" s="853"/>
      <c r="O82" s="853"/>
      <c r="P82" s="853"/>
      <c r="Q82" s="853"/>
      <c r="R82" s="853"/>
      <c r="S82" s="853"/>
      <c r="T82" s="853"/>
      <c r="U82" s="853"/>
      <c r="V82" s="853"/>
      <c r="W82" s="853"/>
      <c r="X82" s="853"/>
      <c r="Y82" s="853"/>
      <c r="Z82" s="853"/>
      <c r="AA82" s="853"/>
      <c r="AB82" s="853"/>
      <c r="AC82" s="853"/>
      <c r="AD82" s="853"/>
      <c r="AE82" s="853"/>
      <c r="AF82" s="853"/>
      <c r="AG82" s="853"/>
      <c r="AH82" s="853"/>
      <c r="AI82" s="853"/>
      <c r="AJ82" s="853"/>
      <c r="AK82" s="853"/>
      <c r="AL82" s="853"/>
      <c r="AM82" s="853"/>
      <c r="AN82" s="853"/>
      <c r="AO82" s="853"/>
      <c r="AP82" s="853"/>
      <c r="AQ82" s="853"/>
      <c r="AR82" s="853"/>
      <c r="AS82" s="853"/>
      <c r="AT82" s="853"/>
      <c r="AU82" s="853"/>
      <c r="AV82" s="853"/>
      <c r="AW82" s="853"/>
      <c r="AX82" s="853"/>
      <c r="AY82" s="853"/>
      <c r="AZ82" s="853"/>
      <c r="BA82" s="853"/>
      <c r="BB82" s="853"/>
      <c r="BC82" s="853"/>
      <c r="BD82" s="853"/>
      <c r="BE82" s="853"/>
      <c r="BF82" s="853"/>
    </row>
    <row r="83" spans="3:58" x14ac:dyDescent="0.25">
      <c r="C83" s="853"/>
      <c r="D83" s="853"/>
      <c r="E83" s="853"/>
      <c r="F83" s="853"/>
      <c r="G83" s="853"/>
      <c r="H83" s="853"/>
      <c r="I83" s="853"/>
      <c r="J83" s="853"/>
      <c r="K83" s="853"/>
      <c r="L83" s="853"/>
      <c r="M83" s="853"/>
      <c r="N83" s="853"/>
      <c r="O83" s="853"/>
      <c r="P83" s="853"/>
      <c r="Q83" s="853"/>
      <c r="R83" s="853"/>
      <c r="S83" s="853"/>
      <c r="T83" s="853"/>
      <c r="U83" s="853"/>
      <c r="V83" s="853"/>
      <c r="W83" s="853"/>
      <c r="X83" s="853"/>
      <c r="Y83" s="853"/>
      <c r="Z83" s="853"/>
      <c r="AA83" s="853"/>
      <c r="AB83" s="853"/>
      <c r="AC83" s="853"/>
      <c r="AD83" s="853"/>
      <c r="AE83" s="853"/>
      <c r="AF83" s="853"/>
      <c r="AG83" s="853"/>
      <c r="AH83" s="853"/>
      <c r="AI83" s="853"/>
      <c r="AJ83" s="853"/>
      <c r="AK83" s="853"/>
      <c r="AL83" s="853"/>
      <c r="AM83" s="853"/>
      <c r="AN83" s="853"/>
      <c r="AO83" s="853"/>
      <c r="AP83" s="853"/>
      <c r="AQ83" s="853"/>
      <c r="AR83" s="853"/>
      <c r="AS83" s="853"/>
      <c r="AT83" s="853"/>
      <c r="AU83" s="853"/>
      <c r="AV83" s="853"/>
      <c r="AW83" s="853"/>
      <c r="AX83" s="853"/>
      <c r="AY83" s="853"/>
      <c r="AZ83" s="853"/>
      <c r="BA83" s="853"/>
      <c r="BB83" s="853"/>
      <c r="BC83" s="853"/>
      <c r="BD83" s="853"/>
      <c r="BE83" s="853"/>
      <c r="BF83" s="853"/>
    </row>
    <row r="84" spans="3:58" x14ac:dyDescent="0.25">
      <c r="C84" s="853"/>
      <c r="D84" s="853"/>
      <c r="E84" s="853"/>
      <c r="F84" s="853"/>
      <c r="G84" s="853"/>
      <c r="H84" s="853"/>
      <c r="I84" s="853"/>
      <c r="J84" s="853"/>
      <c r="K84" s="853"/>
      <c r="L84" s="853"/>
      <c r="M84" s="853"/>
      <c r="N84" s="853"/>
      <c r="O84" s="853"/>
      <c r="P84" s="853"/>
      <c r="Q84" s="853"/>
      <c r="R84" s="853"/>
      <c r="S84" s="853"/>
      <c r="T84" s="853"/>
      <c r="U84" s="853"/>
      <c r="V84" s="853"/>
      <c r="W84" s="853"/>
      <c r="X84" s="853"/>
      <c r="Y84" s="853"/>
      <c r="Z84" s="853"/>
      <c r="AA84" s="853"/>
      <c r="AB84" s="853"/>
      <c r="AC84" s="853"/>
      <c r="AD84" s="853"/>
      <c r="AE84" s="853"/>
      <c r="AF84" s="853"/>
      <c r="AG84" s="853"/>
      <c r="AH84" s="853"/>
      <c r="AI84" s="853"/>
      <c r="AJ84" s="853"/>
      <c r="AK84" s="853"/>
      <c r="AL84" s="853"/>
      <c r="AM84" s="853"/>
      <c r="AN84" s="853"/>
      <c r="AO84" s="853"/>
      <c r="AP84" s="853"/>
      <c r="AQ84" s="853"/>
      <c r="AR84" s="853"/>
      <c r="AS84" s="853"/>
      <c r="AT84" s="853"/>
      <c r="AU84" s="853"/>
      <c r="AV84" s="853"/>
      <c r="AW84" s="853"/>
      <c r="AX84" s="853"/>
      <c r="AY84" s="853"/>
      <c r="AZ84" s="853"/>
      <c r="BA84" s="853"/>
      <c r="BB84" s="853"/>
      <c r="BC84" s="853"/>
      <c r="BD84" s="853"/>
      <c r="BE84" s="853"/>
      <c r="BF84" s="853"/>
    </row>
    <row r="85" spans="3:58" x14ac:dyDescent="0.25">
      <c r="C85" s="853"/>
      <c r="D85" s="853"/>
      <c r="E85" s="853"/>
      <c r="F85" s="853"/>
      <c r="G85" s="853"/>
      <c r="H85" s="853"/>
      <c r="I85" s="853"/>
      <c r="J85" s="853"/>
      <c r="K85" s="853"/>
      <c r="L85" s="853"/>
      <c r="M85" s="853"/>
      <c r="N85" s="853"/>
      <c r="O85" s="853"/>
      <c r="P85" s="853"/>
      <c r="Q85" s="853"/>
      <c r="R85" s="853"/>
      <c r="S85" s="853"/>
      <c r="T85" s="853"/>
      <c r="U85" s="853"/>
      <c r="V85" s="853"/>
      <c r="W85" s="853"/>
      <c r="X85" s="853"/>
      <c r="Y85" s="853"/>
      <c r="Z85" s="853"/>
      <c r="AA85" s="853"/>
      <c r="AB85" s="853"/>
      <c r="AC85" s="853"/>
      <c r="AD85" s="853"/>
      <c r="AE85" s="853"/>
      <c r="AF85" s="853"/>
      <c r="AG85" s="853"/>
      <c r="AH85" s="853"/>
      <c r="AI85" s="853"/>
      <c r="AJ85" s="853"/>
      <c r="AK85" s="853"/>
      <c r="AL85" s="853"/>
      <c r="AM85" s="853"/>
      <c r="AN85" s="853"/>
      <c r="AO85" s="853"/>
      <c r="AP85" s="853"/>
      <c r="AQ85" s="853"/>
      <c r="AR85" s="853"/>
      <c r="AS85" s="853"/>
      <c r="AT85" s="853"/>
      <c r="AU85" s="853"/>
      <c r="AV85" s="853"/>
      <c r="AW85" s="853"/>
      <c r="AX85" s="853"/>
      <c r="AY85" s="853"/>
      <c r="AZ85" s="853"/>
      <c r="BA85" s="853"/>
      <c r="BB85" s="853"/>
      <c r="BC85" s="853"/>
      <c r="BD85" s="853"/>
      <c r="BE85" s="853"/>
      <c r="BF85" s="853"/>
    </row>
    <row r="86" spans="3:58" x14ac:dyDescent="0.25"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853"/>
      <c r="X86" s="853"/>
      <c r="Y86" s="853"/>
      <c r="Z86" s="853"/>
      <c r="AA86" s="853"/>
      <c r="AB86" s="853"/>
      <c r="AC86" s="853"/>
      <c r="AD86" s="853"/>
      <c r="AE86" s="853"/>
      <c r="AF86" s="853"/>
      <c r="AG86" s="853"/>
      <c r="AH86" s="853"/>
      <c r="AI86" s="853"/>
      <c r="AJ86" s="853"/>
      <c r="AK86" s="853"/>
      <c r="AL86" s="853"/>
      <c r="AM86" s="853"/>
      <c r="AN86" s="853"/>
      <c r="AO86" s="853"/>
      <c r="AP86" s="853"/>
      <c r="AQ86" s="853"/>
      <c r="AR86" s="853"/>
      <c r="AS86" s="853"/>
      <c r="AT86" s="853"/>
      <c r="AU86" s="853"/>
      <c r="AV86" s="853"/>
      <c r="AW86" s="853"/>
      <c r="AX86" s="853"/>
      <c r="AY86" s="853"/>
      <c r="AZ86" s="853"/>
      <c r="BA86" s="853"/>
      <c r="BB86" s="853"/>
      <c r="BC86" s="853"/>
      <c r="BD86" s="853"/>
      <c r="BE86" s="853"/>
      <c r="BF86" s="853"/>
    </row>
    <row r="87" spans="3:58" x14ac:dyDescent="0.25"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3"/>
      <c r="Z87" s="853"/>
      <c r="AA87" s="853"/>
      <c r="AB87" s="853"/>
      <c r="AC87" s="853"/>
      <c r="AD87" s="853"/>
      <c r="AE87" s="853"/>
      <c r="AF87" s="853"/>
      <c r="AG87" s="853"/>
      <c r="AH87" s="853"/>
      <c r="AI87" s="853"/>
      <c r="AJ87" s="853"/>
      <c r="AK87" s="853"/>
      <c r="AL87" s="853"/>
      <c r="AM87" s="853"/>
      <c r="AN87" s="853"/>
      <c r="AO87" s="853"/>
      <c r="AP87" s="853"/>
      <c r="AQ87" s="853"/>
      <c r="AR87" s="853"/>
      <c r="AS87" s="853"/>
      <c r="AT87" s="853"/>
      <c r="AU87" s="853"/>
      <c r="AV87" s="853"/>
      <c r="AW87" s="853"/>
      <c r="AX87" s="853"/>
      <c r="AY87" s="853"/>
      <c r="AZ87" s="853"/>
      <c r="BA87" s="853"/>
      <c r="BB87" s="853"/>
      <c r="BC87" s="853"/>
      <c r="BD87" s="853"/>
      <c r="BE87" s="853"/>
      <c r="BF87" s="853"/>
    </row>
    <row r="88" spans="3:58" x14ac:dyDescent="0.25">
      <c r="C88" s="853"/>
      <c r="D88" s="853"/>
      <c r="E88" s="853"/>
      <c r="F88" s="853"/>
      <c r="G88" s="853"/>
      <c r="H88" s="853"/>
      <c r="I88" s="853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3"/>
      <c r="AB88" s="853"/>
      <c r="AC88" s="853"/>
      <c r="AD88" s="853"/>
      <c r="AE88" s="853"/>
      <c r="AF88" s="853"/>
      <c r="AG88" s="853"/>
      <c r="AH88" s="853"/>
      <c r="AI88" s="853"/>
      <c r="AJ88" s="853"/>
      <c r="AK88" s="853"/>
      <c r="AL88" s="853"/>
      <c r="AM88" s="853"/>
      <c r="AN88" s="853"/>
      <c r="AO88" s="853"/>
      <c r="AP88" s="853"/>
      <c r="AQ88" s="853"/>
      <c r="AR88" s="853"/>
      <c r="AS88" s="853"/>
      <c r="AT88" s="853"/>
      <c r="AU88" s="853"/>
      <c r="AV88" s="853"/>
      <c r="AW88" s="853"/>
      <c r="AX88" s="853"/>
      <c r="AY88" s="853"/>
      <c r="AZ88" s="853"/>
      <c r="BA88" s="853"/>
      <c r="BB88" s="853"/>
      <c r="BC88" s="853"/>
      <c r="BD88" s="853"/>
      <c r="BE88" s="853"/>
      <c r="BF88" s="853"/>
    </row>
    <row r="89" spans="3:58" x14ac:dyDescent="0.25">
      <c r="C89" s="853"/>
      <c r="D89" s="853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853"/>
      <c r="W89" s="853"/>
      <c r="X89" s="853"/>
      <c r="Y89" s="853"/>
      <c r="Z89" s="853"/>
      <c r="AA89" s="853"/>
      <c r="AB89" s="853"/>
      <c r="AC89" s="853"/>
      <c r="AD89" s="853"/>
      <c r="AE89" s="853"/>
      <c r="AF89" s="853"/>
      <c r="AG89" s="853"/>
      <c r="AH89" s="853"/>
      <c r="AI89" s="853"/>
      <c r="AJ89" s="853"/>
      <c r="AK89" s="853"/>
      <c r="AL89" s="853"/>
      <c r="AM89" s="853"/>
      <c r="AN89" s="853"/>
      <c r="AO89" s="853"/>
      <c r="AP89" s="853"/>
      <c r="AQ89" s="853"/>
      <c r="AR89" s="853"/>
      <c r="AS89" s="853"/>
      <c r="AT89" s="853"/>
      <c r="AU89" s="853"/>
      <c r="AV89" s="853"/>
      <c r="AW89" s="853"/>
      <c r="AX89" s="853"/>
      <c r="AY89" s="853"/>
      <c r="AZ89" s="853"/>
      <c r="BA89" s="853"/>
      <c r="BB89" s="853"/>
      <c r="BC89" s="853"/>
      <c r="BD89" s="853"/>
      <c r="BE89" s="853"/>
      <c r="BF89" s="853"/>
    </row>
    <row r="90" spans="3:58" x14ac:dyDescent="0.25"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3"/>
      <c r="AB90" s="853"/>
      <c r="AC90" s="853"/>
      <c r="AD90" s="853"/>
      <c r="AE90" s="853"/>
      <c r="AF90" s="853"/>
      <c r="AG90" s="853"/>
      <c r="AH90" s="853"/>
      <c r="AI90" s="853"/>
      <c r="AJ90" s="853"/>
      <c r="AK90" s="853"/>
      <c r="AL90" s="853"/>
      <c r="AM90" s="853"/>
      <c r="AN90" s="853"/>
      <c r="AO90" s="853"/>
      <c r="AP90" s="853"/>
      <c r="AQ90" s="853"/>
      <c r="AR90" s="853"/>
      <c r="AS90" s="853"/>
      <c r="AT90" s="853"/>
      <c r="AU90" s="853"/>
      <c r="AV90" s="853"/>
      <c r="AW90" s="853"/>
      <c r="AX90" s="853"/>
      <c r="AY90" s="853"/>
      <c r="AZ90" s="853"/>
      <c r="BA90" s="853"/>
      <c r="BB90" s="853"/>
      <c r="BC90" s="853"/>
      <c r="BD90" s="853"/>
      <c r="BE90" s="853"/>
      <c r="BF90" s="853"/>
    </row>
    <row r="91" spans="3:58" x14ac:dyDescent="0.25">
      <c r="C91" s="853"/>
      <c r="D91" s="853"/>
      <c r="E91" s="853"/>
      <c r="F91" s="853"/>
      <c r="G91" s="853"/>
      <c r="H91" s="853"/>
      <c r="I91" s="853"/>
      <c r="J91" s="853"/>
      <c r="K91" s="853"/>
      <c r="L91" s="853"/>
      <c r="M91" s="853"/>
      <c r="N91" s="853"/>
      <c r="O91" s="853"/>
      <c r="P91" s="853"/>
      <c r="Q91" s="853"/>
      <c r="R91" s="853"/>
      <c r="S91" s="853"/>
      <c r="T91" s="853"/>
      <c r="U91" s="853"/>
      <c r="V91" s="853"/>
      <c r="W91" s="853"/>
      <c r="X91" s="853"/>
      <c r="Y91" s="853"/>
      <c r="Z91" s="853"/>
      <c r="AA91" s="853"/>
      <c r="AB91" s="853"/>
      <c r="AC91" s="853"/>
      <c r="AD91" s="853"/>
      <c r="AE91" s="853"/>
      <c r="AF91" s="853"/>
      <c r="AG91" s="853"/>
      <c r="AH91" s="853"/>
      <c r="AI91" s="853"/>
      <c r="AJ91" s="853"/>
      <c r="AK91" s="853"/>
      <c r="AL91" s="853"/>
      <c r="AM91" s="853"/>
      <c r="AN91" s="853"/>
      <c r="AO91" s="853"/>
      <c r="AP91" s="853"/>
      <c r="AQ91" s="853"/>
      <c r="AR91" s="853"/>
      <c r="AS91" s="853"/>
      <c r="AT91" s="853"/>
      <c r="AU91" s="853"/>
      <c r="AV91" s="853"/>
      <c r="AW91" s="853"/>
      <c r="AX91" s="853"/>
      <c r="AY91" s="853"/>
      <c r="AZ91" s="853"/>
      <c r="BA91" s="853"/>
      <c r="BB91" s="853"/>
      <c r="BC91" s="853"/>
      <c r="BD91" s="853"/>
      <c r="BE91" s="853"/>
      <c r="BF91" s="853"/>
    </row>
    <row r="92" spans="3:58" x14ac:dyDescent="0.25">
      <c r="C92" s="853"/>
      <c r="D92" s="853"/>
      <c r="E92" s="853"/>
      <c r="F92" s="853"/>
      <c r="G92" s="853"/>
      <c r="H92" s="853"/>
      <c r="I92" s="853"/>
      <c r="J92" s="853"/>
      <c r="K92" s="853"/>
      <c r="L92" s="853"/>
      <c r="M92" s="853"/>
      <c r="N92" s="853"/>
      <c r="O92" s="853"/>
      <c r="P92" s="853"/>
      <c r="Q92" s="853"/>
      <c r="R92" s="853"/>
      <c r="S92" s="853"/>
      <c r="T92" s="853"/>
      <c r="U92" s="853"/>
      <c r="V92" s="853"/>
      <c r="W92" s="853"/>
      <c r="X92" s="853"/>
      <c r="Y92" s="853"/>
      <c r="Z92" s="853"/>
      <c r="AA92" s="853"/>
      <c r="AB92" s="853"/>
      <c r="AC92" s="853"/>
      <c r="AD92" s="853"/>
      <c r="AE92" s="853"/>
      <c r="AF92" s="853"/>
      <c r="AG92" s="853"/>
      <c r="AH92" s="853"/>
      <c r="AI92" s="853"/>
      <c r="AJ92" s="853"/>
      <c r="AK92" s="853"/>
      <c r="AL92" s="853"/>
      <c r="AM92" s="853"/>
      <c r="AN92" s="853"/>
      <c r="AO92" s="853"/>
      <c r="AP92" s="853"/>
      <c r="AQ92" s="853"/>
      <c r="AR92" s="853"/>
      <c r="AS92" s="853"/>
      <c r="AT92" s="853"/>
      <c r="AU92" s="853"/>
      <c r="AV92" s="853"/>
      <c r="AW92" s="853"/>
      <c r="AX92" s="853"/>
      <c r="AY92" s="853"/>
      <c r="AZ92" s="853"/>
      <c r="BA92" s="853"/>
      <c r="BB92" s="853"/>
      <c r="BC92" s="853"/>
      <c r="BD92" s="853"/>
      <c r="BE92" s="853"/>
      <c r="BF92" s="853"/>
    </row>
    <row r="93" spans="3:58" x14ac:dyDescent="0.25">
      <c r="C93" s="853"/>
      <c r="D93" s="853"/>
      <c r="E93" s="853"/>
      <c r="F93" s="853"/>
      <c r="G93" s="853"/>
      <c r="H93" s="853"/>
      <c r="I93" s="853"/>
      <c r="J93" s="853"/>
      <c r="K93" s="853"/>
      <c r="L93" s="853"/>
      <c r="M93" s="853"/>
      <c r="N93" s="853"/>
      <c r="O93" s="853"/>
      <c r="P93" s="853"/>
      <c r="Q93" s="853"/>
      <c r="R93" s="853"/>
      <c r="S93" s="853"/>
      <c r="T93" s="853"/>
      <c r="U93" s="853"/>
      <c r="V93" s="853"/>
      <c r="W93" s="853"/>
      <c r="X93" s="853"/>
      <c r="Y93" s="853"/>
      <c r="Z93" s="853"/>
      <c r="AA93" s="853"/>
      <c r="AB93" s="853"/>
      <c r="AC93" s="853"/>
      <c r="AD93" s="853"/>
      <c r="AE93" s="853"/>
      <c r="AF93" s="853"/>
      <c r="AG93" s="853"/>
      <c r="AH93" s="853"/>
      <c r="AI93" s="853"/>
      <c r="AJ93" s="853"/>
      <c r="AK93" s="853"/>
      <c r="AL93" s="853"/>
      <c r="AM93" s="853"/>
      <c r="AN93" s="853"/>
      <c r="AO93" s="853"/>
      <c r="AP93" s="853"/>
      <c r="AQ93" s="853"/>
      <c r="AR93" s="853"/>
      <c r="AS93" s="853"/>
      <c r="AT93" s="853"/>
      <c r="AU93" s="853"/>
      <c r="AV93" s="853"/>
      <c r="AW93" s="853"/>
      <c r="AX93" s="853"/>
      <c r="AY93" s="853"/>
      <c r="AZ93" s="853"/>
      <c r="BA93" s="853"/>
      <c r="BB93" s="853"/>
      <c r="BC93" s="853"/>
      <c r="BD93" s="853"/>
      <c r="BE93" s="853"/>
      <c r="BF93" s="853"/>
    </row>
    <row r="94" spans="3:58" x14ac:dyDescent="0.25">
      <c r="C94" s="853"/>
      <c r="D94" s="853"/>
      <c r="E94" s="853"/>
      <c r="F94" s="853"/>
      <c r="G94" s="853"/>
      <c r="H94" s="853"/>
      <c r="I94" s="853"/>
      <c r="J94" s="853"/>
      <c r="K94" s="853"/>
      <c r="L94" s="853"/>
      <c r="M94" s="853"/>
      <c r="N94" s="853"/>
      <c r="O94" s="853"/>
      <c r="P94" s="853"/>
      <c r="Q94" s="853"/>
      <c r="R94" s="853"/>
      <c r="S94" s="853"/>
      <c r="T94" s="853"/>
      <c r="U94" s="853"/>
      <c r="V94" s="853"/>
      <c r="W94" s="853"/>
      <c r="X94" s="853"/>
      <c r="Y94" s="853"/>
      <c r="Z94" s="853"/>
      <c r="AA94" s="853"/>
      <c r="AB94" s="853"/>
      <c r="AC94" s="853"/>
      <c r="AD94" s="853"/>
      <c r="AE94" s="853"/>
      <c r="AF94" s="853"/>
      <c r="AG94" s="853"/>
      <c r="AH94" s="853"/>
      <c r="AI94" s="853"/>
      <c r="AJ94" s="853"/>
      <c r="AK94" s="853"/>
      <c r="AL94" s="853"/>
      <c r="AM94" s="853"/>
      <c r="AN94" s="853"/>
      <c r="AO94" s="853"/>
      <c r="AP94" s="853"/>
      <c r="AQ94" s="853"/>
      <c r="AR94" s="853"/>
      <c r="AS94" s="853"/>
      <c r="AT94" s="853"/>
      <c r="AU94" s="853"/>
      <c r="AV94" s="853"/>
      <c r="AW94" s="853"/>
      <c r="AX94" s="853"/>
      <c r="AY94" s="853"/>
      <c r="AZ94" s="853"/>
      <c r="BA94" s="853"/>
      <c r="BB94" s="853"/>
      <c r="BC94" s="853"/>
      <c r="BD94" s="853"/>
      <c r="BE94" s="853"/>
      <c r="BF94" s="853"/>
    </row>
    <row r="95" spans="3:58" x14ac:dyDescent="0.25">
      <c r="C95" s="853"/>
      <c r="D95" s="853"/>
      <c r="E95" s="853"/>
      <c r="F95" s="853"/>
      <c r="G95" s="853"/>
      <c r="H95" s="853"/>
      <c r="I95" s="853"/>
      <c r="J95" s="853"/>
      <c r="K95" s="853"/>
      <c r="L95" s="853"/>
      <c r="M95" s="853"/>
      <c r="N95" s="853"/>
      <c r="O95" s="853"/>
      <c r="P95" s="853"/>
      <c r="Q95" s="853"/>
      <c r="R95" s="853"/>
      <c r="S95" s="853"/>
      <c r="T95" s="853"/>
      <c r="U95" s="853"/>
      <c r="V95" s="853"/>
      <c r="W95" s="853"/>
      <c r="X95" s="853"/>
      <c r="Y95" s="853"/>
      <c r="Z95" s="853"/>
      <c r="AA95" s="853"/>
      <c r="AB95" s="853"/>
      <c r="AC95" s="853"/>
      <c r="AD95" s="853"/>
      <c r="AE95" s="853"/>
      <c r="AF95" s="853"/>
      <c r="AG95" s="853"/>
      <c r="AH95" s="853"/>
      <c r="AI95" s="853"/>
      <c r="AJ95" s="853"/>
      <c r="AK95" s="853"/>
      <c r="AL95" s="853"/>
      <c r="AM95" s="853"/>
      <c r="AN95" s="853"/>
      <c r="AO95" s="853"/>
      <c r="AP95" s="853"/>
      <c r="AQ95" s="853"/>
      <c r="AR95" s="853"/>
      <c r="AS95" s="853"/>
      <c r="AT95" s="853"/>
      <c r="AU95" s="853"/>
      <c r="AV95" s="853"/>
      <c r="AW95" s="853"/>
      <c r="AX95" s="853"/>
      <c r="AY95" s="853"/>
      <c r="AZ95" s="853"/>
      <c r="BA95" s="853"/>
      <c r="BB95" s="853"/>
      <c r="BC95" s="853"/>
      <c r="BD95" s="853"/>
      <c r="BE95" s="853"/>
      <c r="BF95" s="853"/>
    </row>
    <row r="96" spans="3:58" x14ac:dyDescent="0.25">
      <c r="C96" s="853"/>
      <c r="D96" s="853"/>
      <c r="E96" s="853"/>
      <c r="F96" s="853"/>
      <c r="G96" s="853"/>
      <c r="H96" s="853"/>
      <c r="I96" s="853"/>
      <c r="J96" s="853"/>
      <c r="K96" s="853"/>
      <c r="L96" s="853"/>
      <c r="M96" s="853"/>
      <c r="N96" s="853"/>
      <c r="O96" s="853"/>
      <c r="P96" s="853"/>
      <c r="Q96" s="853"/>
      <c r="R96" s="853"/>
      <c r="S96" s="853"/>
      <c r="T96" s="853"/>
      <c r="U96" s="853"/>
      <c r="V96" s="853"/>
      <c r="W96" s="853"/>
      <c r="X96" s="853"/>
      <c r="Y96" s="853"/>
      <c r="Z96" s="853"/>
      <c r="AA96" s="853"/>
      <c r="AB96" s="853"/>
      <c r="AC96" s="853"/>
      <c r="AD96" s="853"/>
      <c r="AE96" s="853"/>
      <c r="AF96" s="853"/>
      <c r="AG96" s="853"/>
      <c r="AH96" s="853"/>
      <c r="AI96" s="853"/>
      <c r="AJ96" s="853"/>
      <c r="AK96" s="853"/>
      <c r="AL96" s="853"/>
      <c r="AM96" s="853"/>
      <c r="AN96" s="853"/>
      <c r="AO96" s="853"/>
      <c r="AP96" s="853"/>
      <c r="AQ96" s="853"/>
      <c r="AR96" s="853"/>
      <c r="AS96" s="853"/>
      <c r="AT96" s="853"/>
      <c r="AU96" s="853"/>
      <c r="AV96" s="853"/>
      <c r="AW96" s="853"/>
      <c r="AX96" s="853"/>
      <c r="AY96" s="853"/>
      <c r="AZ96" s="853"/>
      <c r="BA96" s="853"/>
      <c r="BB96" s="853"/>
      <c r="BC96" s="853"/>
      <c r="BD96" s="853"/>
      <c r="BE96" s="853"/>
      <c r="BF96" s="853"/>
    </row>
    <row r="97" spans="3:58" x14ac:dyDescent="0.25">
      <c r="C97" s="853"/>
      <c r="D97" s="853"/>
      <c r="E97" s="853"/>
      <c r="F97" s="853"/>
      <c r="G97" s="853"/>
      <c r="H97" s="853"/>
      <c r="I97" s="853"/>
      <c r="J97" s="853"/>
      <c r="K97" s="853"/>
      <c r="L97" s="853"/>
      <c r="M97" s="853"/>
      <c r="N97" s="853"/>
      <c r="O97" s="853"/>
      <c r="P97" s="853"/>
      <c r="Q97" s="853"/>
      <c r="R97" s="853"/>
      <c r="S97" s="853"/>
      <c r="T97" s="853"/>
      <c r="U97" s="853"/>
      <c r="V97" s="853"/>
      <c r="W97" s="853"/>
      <c r="X97" s="853"/>
      <c r="Y97" s="853"/>
      <c r="Z97" s="853"/>
      <c r="AA97" s="853"/>
      <c r="AB97" s="853"/>
      <c r="AC97" s="853"/>
      <c r="AD97" s="853"/>
      <c r="AE97" s="853"/>
      <c r="AF97" s="853"/>
      <c r="AG97" s="853"/>
      <c r="AH97" s="853"/>
      <c r="AI97" s="853"/>
      <c r="AJ97" s="853"/>
      <c r="AK97" s="853"/>
      <c r="AL97" s="853"/>
      <c r="AM97" s="853"/>
      <c r="AN97" s="853"/>
      <c r="AO97" s="853"/>
      <c r="AP97" s="853"/>
      <c r="AQ97" s="853"/>
      <c r="AR97" s="853"/>
      <c r="AS97" s="853"/>
      <c r="AT97" s="853"/>
      <c r="AU97" s="853"/>
      <c r="AV97" s="853"/>
      <c r="AW97" s="853"/>
      <c r="AX97" s="853"/>
      <c r="AY97" s="853"/>
      <c r="AZ97" s="853"/>
      <c r="BA97" s="853"/>
      <c r="BB97" s="853"/>
      <c r="BC97" s="853"/>
      <c r="BD97" s="853"/>
      <c r="BE97" s="853"/>
      <c r="BF97" s="853"/>
    </row>
    <row r="98" spans="3:58" x14ac:dyDescent="0.25">
      <c r="C98" s="853"/>
      <c r="D98" s="853"/>
      <c r="E98" s="853"/>
      <c r="F98" s="853"/>
      <c r="G98" s="853"/>
      <c r="H98" s="853"/>
      <c r="I98" s="853"/>
      <c r="J98" s="853"/>
      <c r="K98" s="853"/>
      <c r="L98" s="853"/>
      <c r="M98" s="853"/>
      <c r="N98" s="853"/>
      <c r="O98" s="853"/>
      <c r="P98" s="853"/>
      <c r="Q98" s="853"/>
      <c r="R98" s="853"/>
      <c r="S98" s="853"/>
      <c r="T98" s="853"/>
      <c r="U98" s="853"/>
      <c r="V98" s="853"/>
      <c r="W98" s="853"/>
      <c r="X98" s="853"/>
      <c r="Y98" s="853"/>
      <c r="Z98" s="853"/>
      <c r="AA98" s="853"/>
      <c r="AB98" s="853"/>
      <c r="AC98" s="853"/>
      <c r="AD98" s="853"/>
      <c r="AE98" s="853"/>
      <c r="AF98" s="853"/>
      <c r="AG98" s="853"/>
      <c r="AH98" s="853"/>
      <c r="AI98" s="853"/>
      <c r="AJ98" s="853"/>
      <c r="AK98" s="853"/>
      <c r="AL98" s="853"/>
      <c r="AM98" s="853"/>
      <c r="AN98" s="853"/>
      <c r="AO98" s="853"/>
      <c r="AP98" s="853"/>
      <c r="AQ98" s="853"/>
      <c r="AR98" s="853"/>
      <c r="AS98" s="853"/>
      <c r="AT98" s="853"/>
      <c r="AU98" s="853"/>
      <c r="AV98" s="853"/>
      <c r="AW98" s="853"/>
      <c r="AX98" s="853"/>
      <c r="AY98" s="853"/>
      <c r="AZ98" s="853"/>
      <c r="BA98" s="853"/>
      <c r="BB98" s="853"/>
      <c r="BC98" s="853"/>
      <c r="BD98" s="853"/>
      <c r="BE98" s="853"/>
      <c r="BF98" s="853"/>
    </row>
    <row r="99" spans="3:58" x14ac:dyDescent="0.25">
      <c r="C99" s="853"/>
      <c r="D99" s="853"/>
      <c r="E99" s="853"/>
      <c r="F99" s="853"/>
      <c r="G99" s="853"/>
      <c r="H99" s="853"/>
      <c r="I99" s="853"/>
      <c r="J99" s="853"/>
      <c r="K99" s="853"/>
      <c r="L99" s="853"/>
      <c r="M99" s="853"/>
      <c r="N99" s="853"/>
      <c r="O99" s="853"/>
      <c r="P99" s="853"/>
      <c r="Q99" s="853"/>
      <c r="R99" s="853"/>
      <c r="S99" s="853"/>
      <c r="T99" s="853"/>
      <c r="U99" s="853"/>
      <c r="V99" s="853"/>
      <c r="W99" s="853"/>
      <c r="X99" s="853"/>
      <c r="Y99" s="853"/>
      <c r="Z99" s="853"/>
      <c r="AA99" s="853"/>
      <c r="AB99" s="853"/>
      <c r="AC99" s="853"/>
      <c r="AD99" s="853"/>
      <c r="AE99" s="853"/>
      <c r="AF99" s="853"/>
      <c r="AG99" s="853"/>
      <c r="AH99" s="853"/>
      <c r="AI99" s="853"/>
      <c r="AJ99" s="853"/>
      <c r="AK99" s="853"/>
      <c r="AL99" s="853"/>
      <c r="AM99" s="853"/>
      <c r="AN99" s="853"/>
      <c r="AO99" s="853"/>
      <c r="AP99" s="853"/>
      <c r="AQ99" s="853"/>
      <c r="AR99" s="853"/>
      <c r="AS99" s="853"/>
      <c r="AT99" s="853"/>
      <c r="AU99" s="853"/>
      <c r="AV99" s="853"/>
      <c r="AW99" s="853"/>
      <c r="AX99" s="853"/>
      <c r="AY99" s="853"/>
      <c r="AZ99" s="853"/>
      <c r="BA99" s="853"/>
      <c r="BB99" s="853"/>
      <c r="BC99" s="853"/>
      <c r="BD99" s="853"/>
      <c r="BE99" s="853"/>
      <c r="BF99" s="853"/>
    </row>
    <row r="100" spans="3:58" x14ac:dyDescent="0.25">
      <c r="C100" s="853"/>
      <c r="D100" s="853"/>
      <c r="E100" s="853"/>
      <c r="F100" s="853"/>
      <c r="G100" s="853"/>
      <c r="H100" s="853"/>
      <c r="I100" s="853"/>
      <c r="J100" s="853"/>
      <c r="K100" s="853"/>
      <c r="L100" s="853"/>
      <c r="M100" s="853"/>
      <c r="N100" s="853"/>
      <c r="O100" s="853"/>
      <c r="P100" s="853"/>
      <c r="Q100" s="853"/>
      <c r="R100" s="853"/>
      <c r="S100" s="853"/>
      <c r="T100" s="853"/>
      <c r="U100" s="853"/>
      <c r="V100" s="853"/>
      <c r="W100" s="853"/>
      <c r="X100" s="853"/>
      <c r="Y100" s="853"/>
      <c r="Z100" s="853"/>
      <c r="AA100" s="853"/>
      <c r="AB100" s="853"/>
      <c r="AC100" s="853"/>
      <c r="AD100" s="853"/>
      <c r="AE100" s="853"/>
      <c r="AF100" s="853"/>
      <c r="AG100" s="853"/>
      <c r="AH100" s="853"/>
      <c r="AI100" s="853"/>
      <c r="AJ100" s="853"/>
      <c r="AK100" s="853"/>
      <c r="AL100" s="853"/>
      <c r="AM100" s="853"/>
      <c r="AN100" s="853"/>
      <c r="AO100" s="853"/>
      <c r="AP100" s="853"/>
      <c r="AQ100" s="853"/>
      <c r="AR100" s="853"/>
      <c r="AS100" s="853"/>
      <c r="AT100" s="853"/>
      <c r="AU100" s="853"/>
      <c r="AV100" s="853"/>
      <c r="AW100" s="853"/>
      <c r="AX100" s="853"/>
      <c r="AY100" s="853"/>
      <c r="AZ100" s="853"/>
      <c r="BA100" s="853"/>
      <c r="BB100" s="853"/>
      <c r="BC100" s="853"/>
      <c r="BD100" s="853"/>
      <c r="BE100" s="853"/>
      <c r="BF100" s="853"/>
    </row>
    <row r="101" spans="3:58" x14ac:dyDescent="0.25">
      <c r="C101" s="853"/>
      <c r="D101" s="853"/>
      <c r="E101" s="853"/>
      <c r="F101" s="853"/>
      <c r="G101" s="853"/>
      <c r="H101" s="853"/>
      <c r="I101" s="853"/>
      <c r="J101" s="853"/>
      <c r="K101" s="853"/>
      <c r="L101" s="853"/>
      <c r="M101" s="853"/>
      <c r="N101" s="853"/>
      <c r="O101" s="853"/>
      <c r="P101" s="853"/>
      <c r="Q101" s="853"/>
      <c r="R101" s="853"/>
      <c r="S101" s="853"/>
      <c r="T101" s="853"/>
      <c r="U101" s="853"/>
      <c r="V101" s="853"/>
      <c r="W101" s="853"/>
      <c r="X101" s="853"/>
      <c r="Y101" s="853"/>
      <c r="Z101" s="853"/>
      <c r="AA101" s="853"/>
      <c r="AB101" s="853"/>
      <c r="AC101" s="853"/>
      <c r="AD101" s="853"/>
      <c r="AE101" s="853"/>
      <c r="AF101" s="853"/>
      <c r="AG101" s="853"/>
      <c r="AH101" s="853"/>
      <c r="AI101" s="853"/>
      <c r="AJ101" s="853"/>
      <c r="AK101" s="853"/>
      <c r="AL101" s="853"/>
      <c r="AM101" s="853"/>
      <c r="AN101" s="853"/>
      <c r="AO101" s="853"/>
      <c r="AP101" s="853"/>
      <c r="AQ101" s="853"/>
      <c r="AR101" s="853"/>
      <c r="AS101" s="853"/>
      <c r="AT101" s="853"/>
      <c r="AU101" s="853"/>
      <c r="AV101" s="853"/>
      <c r="AW101" s="853"/>
      <c r="AX101" s="853"/>
      <c r="AY101" s="853"/>
      <c r="AZ101" s="853"/>
      <c r="BA101" s="853"/>
      <c r="BB101" s="853"/>
      <c r="BC101" s="853"/>
      <c r="BD101" s="853"/>
      <c r="BE101" s="853"/>
      <c r="BF101" s="853"/>
    </row>
    <row r="102" spans="3:58" x14ac:dyDescent="0.25">
      <c r="C102" s="853"/>
      <c r="D102" s="853"/>
      <c r="E102" s="853"/>
      <c r="F102" s="853"/>
      <c r="G102" s="853"/>
      <c r="H102" s="853"/>
      <c r="I102" s="853"/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3"/>
      <c r="AB102" s="853"/>
      <c r="AC102" s="853"/>
      <c r="AD102" s="853"/>
      <c r="AE102" s="853"/>
      <c r="AF102" s="853"/>
      <c r="AG102" s="853"/>
      <c r="AH102" s="853"/>
      <c r="AI102" s="853"/>
      <c r="AJ102" s="853"/>
      <c r="AK102" s="853"/>
      <c r="AL102" s="853"/>
      <c r="AM102" s="853"/>
      <c r="AN102" s="853"/>
      <c r="AO102" s="853"/>
      <c r="AP102" s="853"/>
      <c r="AQ102" s="853"/>
      <c r="AR102" s="853"/>
      <c r="AS102" s="853"/>
      <c r="AT102" s="853"/>
      <c r="AU102" s="853"/>
      <c r="AV102" s="853"/>
      <c r="AW102" s="853"/>
      <c r="AX102" s="853"/>
      <c r="AY102" s="853"/>
      <c r="AZ102" s="853"/>
      <c r="BA102" s="853"/>
      <c r="BB102" s="853"/>
      <c r="BC102" s="853"/>
      <c r="BD102" s="853"/>
      <c r="BE102" s="853"/>
      <c r="BF102" s="853"/>
    </row>
    <row r="103" spans="3:58" x14ac:dyDescent="0.25">
      <c r="C103" s="853"/>
      <c r="D103" s="853"/>
      <c r="E103" s="853"/>
      <c r="F103" s="853"/>
      <c r="G103" s="853"/>
      <c r="H103" s="853"/>
      <c r="I103" s="853"/>
      <c r="J103" s="853"/>
      <c r="K103" s="853"/>
      <c r="L103" s="853"/>
      <c r="M103" s="853"/>
      <c r="N103" s="853"/>
      <c r="O103" s="853"/>
      <c r="P103" s="853"/>
      <c r="Q103" s="853"/>
      <c r="R103" s="853"/>
      <c r="S103" s="853"/>
      <c r="T103" s="853"/>
      <c r="U103" s="853"/>
      <c r="V103" s="853"/>
      <c r="W103" s="853"/>
      <c r="X103" s="853"/>
      <c r="Y103" s="853"/>
      <c r="Z103" s="853"/>
      <c r="AA103" s="853"/>
      <c r="AB103" s="853"/>
      <c r="AC103" s="853"/>
      <c r="AD103" s="853"/>
      <c r="AE103" s="853"/>
      <c r="AF103" s="853"/>
      <c r="AG103" s="853"/>
      <c r="AH103" s="853"/>
      <c r="AI103" s="853"/>
      <c r="AJ103" s="853"/>
      <c r="AK103" s="853"/>
      <c r="AL103" s="853"/>
      <c r="AM103" s="853"/>
      <c r="AN103" s="853"/>
      <c r="AO103" s="853"/>
      <c r="AP103" s="853"/>
      <c r="AQ103" s="853"/>
      <c r="AR103" s="853"/>
      <c r="AS103" s="853"/>
      <c r="AT103" s="853"/>
      <c r="AU103" s="853"/>
      <c r="AV103" s="853"/>
      <c r="AW103" s="853"/>
      <c r="AX103" s="853"/>
      <c r="AY103" s="853"/>
      <c r="AZ103" s="853"/>
      <c r="BA103" s="853"/>
      <c r="BB103" s="853"/>
      <c r="BC103" s="853"/>
      <c r="BD103" s="853"/>
      <c r="BE103" s="853"/>
      <c r="BF103" s="853"/>
    </row>
    <row r="104" spans="3:58" x14ac:dyDescent="0.25"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3"/>
      <c r="AB104" s="853"/>
      <c r="AC104" s="853"/>
      <c r="AD104" s="853"/>
      <c r="AE104" s="853"/>
      <c r="AF104" s="853"/>
      <c r="AG104" s="853"/>
      <c r="AH104" s="853"/>
      <c r="AI104" s="853"/>
      <c r="AJ104" s="853"/>
      <c r="AK104" s="853"/>
      <c r="AL104" s="853"/>
      <c r="AM104" s="853"/>
      <c r="AN104" s="853"/>
      <c r="AO104" s="853"/>
      <c r="AP104" s="853"/>
      <c r="AQ104" s="853"/>
      <c r="AR104" s="853"/>
      <c r="AS104" s="853"/>
      <c r="AT104" s="853"/>
      <c r="AU104" s="853"/>
      <c r="AV104" s="853"/>
      <c r="AW104" s="853"/>
      <c r="AX104" s="853"/>
      <c r="AY104" s="853"/>
      <c r="AZ104" s="853"/>
      <c r="BA104" s="853"/>
      <c r="BB104" s="853"/>
      <c r="BC104" s="853"/>
      <c r="BD104" s="853"/>
      <c r="BE104" s="853"/>
      <c r="BF104" s="853"/>
    </row>
    <row r="105" spans="3:58" x14ac:dyDescent="0.25">
      <c r="C105" s="853"/>
      <c r="D105" s="853"/>
      <c r="E105" s="853"/>
      <c r="F105" s="853"/>
      <c r="G105" s="853"/>
      <c r="H105" s="853"/>
      <c r="I105" s="853"/>
      <c r="J105" s="853"/>
      <c r="K105" s="853"/>
      <c r="L105" s="853"/>
      <c r="M105" s="853"/>
      <c r="N105" s="853"/>
      <c r="O105" s="853"/>
      <c r="P105" s="853"/>
      <c r="Q105" s="853"/>
      <c r="R105" s="853"/>
      <c r="S105" s="853"/>
      <c r="T105" s="853"/>
      <c r="U105" s="853"/>
      <c r="V105" s="853"/>
      <c r="W105" s="853"/>
      <c r="X105" s="853"/>
      <c r="Y105" s="853"/>
      <c r="Z105" s="853"/>
      <c r="AA105" s="853"/>
      <c r="AB105" s="853"/>
      <c r="AC105" s="853"/>
      <c r="AD105" s="853"/>
      <c r="AE105" s="853"/>
      <c r="AF105" s="853"/>
      <c r="AG105" s="853"/>
      <c r="AH105" s="853"/>
      <c r="AI105" s="853"/>
      <c r="AJ105" s="853"/>
      <c r="AK105" s="853"/>
      <c r="AL105" s="853"/>
      <c r="AM105" s="853"/>
      <c r="AN105" s="853"/>
      <c r="AO105" s="853"/>
      <c r="AP105" s="853"/>
      <c r="AQ105" s="853"/>
      <c r="AR105" s="853"/>
      <c r="AS105" s="853"/>
      <c r="AT105" s="853"/>
      <c r="AU105" s="853"/>
      <c r="AV105" s="853"/>
      <c r="AW105" s="853"/>
      <c r="AX105" s="853"/>
      <c r="AY105" s="853"/>
      <c r="AZ105" s="853"/>
      <c r="BA105" s="853"/>
      <c r="BB105" s="853"/>
      <c r="BC105" s="853"/>
      <c r="BD105" s="853"/>
      <c r="BE105" s="853"/>
      <c r="BF105" s="853"/>
    </row>
    <row r="106" spans="3:58" x14ac:dyDescent="0.25">
      <c r="C106" s="853"/>
      <c r="D106" s="853"/>
      <c r="E106" s="853"/>
      <c r="F106" s="853"/>
      <c r="G106" s="853"/>
      <c r="H106" s="853"/>
      <c r="I106" s="853"/>
      <c r="J106" s="853"/>
      <c r="K106" s="853"/>
      <c r="L106" s="853"/>
      <c r="M106" s="853"/>
      <c r="N106" s="853"/>
      <c r="O106" s="853"/>
      <c r="P106" s="853"/>
      <c r="Q106" s="853"/>
      <c r="R106" s="853"/>
      <c r="S106" s="853"/>
      <c r="T106" s="853"/>
      <c r="U106" s="853"/>
      <c r="V106" s="853"/>
      <c r="W106" s="853"/>
      <c r="X106" s="853"/>
      <c r="Y106" s="853"/>
      <c r="Z106" s="853"/>
      <c r="AA106" s="853"/>
      <c r="AB106" s="853"/>
      <c r="AC106" s="853"/>
      <c r="AD106" s="853"/>
      <c r="AE106" s="853"/>
      <c r="AF106" s="853"/>
      <c r="AG106" s="853"/>
      <c r="AH106" s="853"/>
      <c r="AI106" s="853"/>
      <c r="AJ106" s="853"/>
      <c r="AK106" s="853"/>
      <c r="AL106" s="853"/>
      <c r="AM106" s="853"/>
      <c r="AN106" s="853"/>
      <c r="AO106" s="853"/>
      <c r="AP106" s="853"/>
      <c r="AQ106" s="853"/>
      <c r="AR106" s="853"/>
      <c r="AS106" s="853"/>
      <c r="AT106" s="853"/>
      <c r="AU106" s="853"/>
      <c r="AV106" s="853"/>
      <c r="AW106" s="853"/>
      <c r="AX106" s="853"/>
      <c r="AY106" s="853"/>
      <c r="AZ106" s="853"/>
      <c r="BA106" s="853"/>
      <c r="BB106" s="853"/>
      <c r="BC106" s="853"/>
      <c r="BD106" s="853"/>
      <c r="BE106" s="853"/>
      <c r="BF106" s="853"/>
    </row>
    <row r="107" spans="3:58" x14ac:dyDescent="0.25">
      <c r="C107" s="853"/>
      <c r="D107" s="853"/>
      <c r="E107" s="853"/>
      <c r="F107" s="853"/>
      <c r="G107" s="853"/>
      <c r="H107" s="853"/>
      <c r="I107" s="853"/>
      <c r="J107" s="853"/>
      <c r="K107" s="853"/>
      <c r="L107" s="853"/>
      <c r="M107" s="853"/>
      <c r="N107" s="853"/>
      <c r="O107" s="853"/>
      <c r="P107" s="853"/>
      <c r="Q107" s="853"/>
      <c r="R107" s="853"/>
      <c r="S107" s="853"/>
      <c r="T107" s="853"/>
      <c r="U107" s="853"/>
      <c r="V107" s="853"/>
      <c r="W107" s="853"/>
      <c r="X107" s="853"/>
      <c r="Y107" s="853"/>
      <c r="Z107" s="853"/>
      <c r="AA107" s="853"/>
      <c r="AB107" s="853"/>
      <c r="AC107" s="853"/>
      <c r="AD107" s="853"/>
      <c r="AE107" s="853"/>
      <c r="AF107" s="853"/>
      <c r="AG107" s="853"/>
      <c r="AH107" s="853"/>
      <c r="AI107" s="853"/>
      <c r="AJ107" s="853"/>
      <c r="AK107" s="853"/>
      <c r="AL107" s="853"/>
      <c r="AM107" s="853"/>
      <c r="AN107" s="853"/>
      <c r="AO107" s="853"/>
      <c r="AP107" s="853"/>
      <c r="AQ107" s="853"/>
      <c r="AR107" s="853"/>
      <c r="AS107" s="853"/>
      <c r="AT107" s="853"/>
      <c r="AU107" s="853"/>
      <c r="AV107" s="853"/>
      <c r="AW107" s="853"/>
      <c r="AX107" s="853"/>
      <c r="AY107" s="853"/>
      <c r="AZ107" s="853"/>
      <c r="BA107" s="853"/>
      <c r="BB107" s="853"/>
      <c r="BC107" s="853"/>
      <c r="BD107" s="853"/>
      <c r="BE107" s="853"/>
      <c r="BF107" s="853"/>
    </row>
    <row r="108" spans="3:58" x14ac:dyDescent="0.25">
      <c r="C108" s="853"/>
      <c r="D108" s="853"/>
      <c r="E108" s="853"/>
      <c r="F108" s="853"/>
      <c r="G108" s="853"/>
      <c r="H108" s="853"/>
      <c r="I108" s="853"/>
      <c r="J108" s="853"/>
      <c r="K108" s="853"/>
      <c r="L108" s="853"/>
      <c r="M108" s="853"/>
      <c r="N108" s="853"/>
      <c r="O108" s="853"/>
      <c r="P108" s="853"/>
      <c r="Q108" s="853"/>
      <c r="R108" s="853"/>
      <c r="S108" s="853"/>
      <c r="T108" s="853"/>
      <c r="U108" s="853"/>
      <c r="V108" s="853"/>
      <c r="W108" s="853"/>
      <c r="X108" s="853"/>
      <c r="Y108" s="853"/>
      <c r="Z108" s="853"/>
      <c r="AA108" s="853"/>
      <c r="AB108" s="853"/>
      <c r="AC108" s="853"/>
      <c r="AD108" s="853"/>
      <c r="AE108" s="853"/>
      <c r="AF108" s="853"/>
      <c r="AG108" s="853"/>
      <c r="AH108" s="853"/>
      <c r="AI108" s="853"/>
      <c r="AJ108" s="853"/>
      <c r="AK108" s="853"/>
      <c r="AL108" s="853"/>
      <c r="AM108" s="853"/>
      <c r="AN108" s="853"/>
      <c r="AO108" s="853"/>
      <c r="AP108" s="853"/>
      <c r="AQ108" s="853"/>
      <c r="AR108" s="853"/>
      <c r="AS108" s="853"/>
      <c r="AT108" s="853"/>
      <c r="AU108" s="853"/>
      <c r="AV108" s="853"/>
      <c r="AW108" s="853"/>
      <c r="AX108" s="853"/>
      <c r="AY108" s="853"/>
      <c r="AZ108" s="853"/>
      <c r="BA108" s="853"/>
      <c r="BB108" s="853"/>
      <c r="BC108" s="853"/>
      <c r="BD108" s="853"/>
      <c r="BE108" s="853"/>
      <c r="BF108" s="853"/>
    </row>
    <row r="109" spans="3:58" x14ac:dyDescent="0.25">
      <c r="C109" s="853"/>
      <c r="D109" s="853"/>
      <c r="E109" s="853"/>
      <c r="F109" s="853"/>
      <c r="G109" s="853"/>
      <c r="H109" s="853"/>
      <c r="I109" s="853"/>
      <c r="J109" s="853"/>
      <c r="K109" s="853"/>
      <c r="L109" s="853"/>
      <c r="M109" s="853"/>
      <c r="N109" s="853"/>
      <c r="O109" s="853"/>
      <c r="P109" s="853"/>
      <c r="Q109" s="853"/>
      <c r="R109" s="853"/>
      <c r="S109" s="853"/>
      <c r="T109" s="853"/>
      <c r="U109" s="853"/>
      <c r="V109" s="853"/>
      <c r="W109" s="853"/>
      <c r="X109" s="853"/>
      <c r="Y109" s="853"/>
      <c r="Z109" s="853"/>
      <c r="AA109" s="853"/>
      <c r="AB109" s="853"/>
      <c r="AC109" s="853"/>
      <c r="AD109" s="853"/>
      <c r="AE109" s="853"/>
      <c r="AF109" s="853"/>
      <c r="AG109" s="853"/>
      <c r="AH109" s="853"/>
      <c r="AI109" s="853"/>
      <c r="AJ109" s="853"/>
      <c r="AK109" s="853"/>
      <c r="AL109" s="853"/>
      <c r="AM109" s="853"/>
      <c r="AN109" s="853"/>
      <c r="AO109" s="853"/>
      <c r="AP109" s="853"/>
      <c r="AQ109" s="853"/>
      <c r="AR109" s="853"/>
      <c r="AS109" s="853"/>
      <c r="AT109" s="853"/>
      <c r="AU109" s="853"/>
      <c r="AV109" s="853"/>
      <c r="AW109" s="853"/>
      <c r="AX109" s="853"/>
      <c r="AY109" s="853"/>
      <c r="AZ109" s="853"/>
      <c r="BA109" s="853"/>
      <c r="BB109" s="853"/>
      <c r="BC109" s="853"/>
      <c r="BD109" s="853"/>
      <c r="BE109" s="853"/>
      <c r="BF109" s="853"/>
    </row>
    <row r="110" spans="3:58" x14ac:dyDescent="0.25">
      <c r="C110" s="853"/>
      <c r="D110" s="853"/>
      <c r="E110" s="853"/>
      <c r="F110" s="853"/>
      <c r="G110" s="853"/>
      <c r="H110" s="853"/>
      <c r="I110" s="853"/>
      <c r="J110" s="853"/>
      <c r="K110" s="853"/>
      <c r="L110" s="853"/>
      <c r="M110" s="853"/>
      <c r="N110" s="853"/>
      <c r="O110" s="853"/>
      <c r="P110" s="853"/>
      <c r="Q110" s="853"/>
      <c r="R110" s="853"/>
      <c r="S110" s="853"/>
      <c r="T110" s="853"/>
      <c r="U110" s="853"/>
      <c r="V110" s="853"/>
      <c r="W110" s="853"/>
      <c r="X110" s="853"/>
      <c r="Y110" s="853"/>
      <c r="Z110" s="853"/>
      <c r="AA110" s="853"/>
      <c r="AB110" s="853"/>
      <c r="AC110" s="853"/>
      <c r="AD110" s="853"/>
      <c r="AE110" s="853"/>
      <c r="AF110" s="853"/>
      <c r="AG110" s="853"/>
      <c r="AH110" s="853"/>
      <c r="AI110" s="853"/>
      <c r="AJ110" s="853"/>
      <c r="AK110" s="853"/>
      <c r="AL110" s="853"/>
      <c r="AM110" s="853"/>
      <c r="AN110" s="853"/>
      <c r="AO110" s="853"/>
      <c r="AP110" s="853"/>
      <c r="AQ110" s="853"/>
      <c r="AR110" s="853"/>
      <c r="AS110" s="853"/>
      <c r="AT110" s="853"/>
      <c r="AU110" s="853"/>
      <c r="AV110" s="853"/>
      <c r="AW110" s="853"/>
      <c r="AX110" s="853"/>
      <c r="AY110" s="853"/>
      <c r="AZ110" s="853"/>
      <c r="BA110" s="853"/>
      <c r="BB110" s="853"/>
      <c r="BC110" s="853"/>
      <c r="BD110" s="853"/>
      <c r="BE110" s="853"/>
      <c r="BF110" s="853"/>
    </row>
    <row r="111" spans="3:58" x14ac:dyDescent="0.25">
      <c r="C111" s="853"/>
      <c r="D111" s="853"/>
      <c r="E111" s="853"/>
      <c r="F111" s="853"/>
      <c r="G111" s="853"/>
      <c r="H111" s="853"/>
      <c r="I111" s="853"/>
      <c r="J111" s="853"/>
      <c r="K111" s="853"/>
      <c r="L111" s="853"/>
      <c r="M111" s="853"/>
      <c r="N111" s="853"/>
      <c r="O111" s="853"/>
      <c r="P111" s="853"/>
      <c r="Q111" s="853"/>
      <c r="R111" s="853"/>
      <c r="S111" s="853"/>
      <c r="T111" s="853"/>
      <c r="U111" s="853"/>
      <c r="V111" s="853"/>
      <c r="W111" s="853"/>
      <c r="X111" s="853"/>
      <c r="Y111" s="853"/>
      <c r="Z111" s="853"/>
      <c r="AA111" s="853"/>
      <c r="AB111" s="853"/>
      <c r="AC111" s="853"/>
      <c r="AD111" s="853"/>
      <c r="AE111" s="853"/>
      <c r="AF111" s="853"/>
      <c r="AG111" s="853"/>
      <c r="AH111" s="853"/>
      <c r="AI111" s="853"/>
      <c r="AJ111" s="853"/>
      <c r="AK111" s="853"/>
      <c r="AL111" s="853"/>
      <c r="AM111" s="853"/>
      <c r="AN111" s="853"/>
      <c r="AO111" s="853"/>
      <c r="AP111" s="853"/>
      <c r="AQ111" s="853"/>
      <c r="AR111" s="853"/>
      <c r="AS111" s="853"/>
      <c r="AT111" s="853"/>
      <c r="AU111" s="853"/>
      <c r="AV111" s="853"/>
      <c r="AW111" s="853"/>
      <c r="AX111" s="853"/>
      <c r="AY111" s="853"/>
      <c r="AZ111" s="853"/>
      <c r="BA111" s="853"/>
      <c r="BB111" s="853"/>
      <c r="BC111" s="853"/>
      <c r="BD111" s="853"/>
      <c r="BE111" s="853"/>
      <c r="BF111" s="853"/>
    </row>
    <row r="112" spans="3:58" x14ac:dyDescent="0.25">
      <c r="C112" s="853"/>
      <c r="D112" s="853"/>
      <c r="E112" s="853"/>
      <c r="F112" s="853"/>
      <c r="G112" s="853"/>
      <c r="H112" s="853"/>
      <c r="I112" s="853"/>
      <c r="J112" s="853"/>
      <c r="K112" s="853"/>
      <c r="L112" s="853"/>
      <c r="M112" s="853"/>
      <c r="N112" s="853"/>
      <c r="O112" s="853"/>
      <c r="P112" s="853"/>
      <c r="Q112" s="853"/>
      <c r="R112" s="853"/>
      <c r="S112" s="853"/>
      <c r="T112" s="853"/>
      <c r="U112" s="853"/>
      <c r="V112" s="853"/>
      <c r="W112" s="853"/>
      <c r="X112" s="853"/>
      <c r="Y112" s="853"/>
      <c r="Z112" s="853"/>
      <c r="AA112" s="853"/>
      <c r="AB112" s="853"/>
      <c r="AC112" s="853"/>
      <c r="AD112" s="853"/>
      <c r="AE112" s="853"/>
      <c r="AF112" s="853"/>
      <c r="AG112" s="853"/>
      <c r="AH112" s="853"/>
      <c r="AI112" s="853"/>
      <c r="AJ112" s="853"/>
      <c r="AK112" s="853"/>
      <c r="AL112" s="853"/>
      <c r="AM112" s="853"/>
      <c r="AN112" s="853"/>
      <c r="AO112" s="853"/>
      <c r="AP112" s="853"/>
      <c r="AQ112" s="853"/>
      <c r="AR112" s="853"/>
      <c r="AS112" s="853"/>
      <c r="AT112" s="853"/>
      <c r="AU112" s="853"/>
      <c r="AV112" s="853"/>
      <c r="AW112" s="853"/>
      <c r="AX112" s="853"/>
      <c r="AY112" s="853"/>
      <c r="AZ112" s="853"/>
      <c r="BA112" s="853"/>
      <c r="BB112" s="853"/>
      <c r="BC112" s="853"/>
      <c r="BD112" s="853"/>
      <c r="BE112" s="853"/>
      <c r="BF112" s="853"/>
    </row>
    <row r="113" spans="3:58" x14ac:dyDescent="0.25">
      <c r="C113" s="853"/>
      <c r="D113" s="853"/>
      <c r="E113" s="853"/>
      <c r="F113" s="853"/>
      <c r="G113" s="853"/>
      <c r="H113" s="853"/>
      <c r="I113" s="853"/>
      <c r="J113" s="853"/>
      <c r="K113" s="853"/>
      <c r="L113" s="853"/>
      <c r="M113" s="853"/>
      <c r="N113" s="853"/>
      <c r="O113" s="853"/>
      <c r="P113" s="853"/>
      <c r="Q113" s="853"/>
      <c r="R113" s="853"/>
      <c r="S113" s="853"/>
      <c r="T113" s="853"/>
      <c r="U113" s="853"/>
      <c r="V113" s="853"/>
      <c r="W113" s="853"/>
      <c r="X113" s="853"/>
      <c r="Y113" s="853"/>
      <c r="Z113" s="853"/>
      <c r="AA113" s="853"/>
      <c r="AB113" s="853"/>
      <c r="AC113" s="853"/>
      <c r="AD113" s="853"/>
      <c r="AE113" s="853"/>
      <c r="AF113" s="853"/>
      <c r="AG113" s="853"/>
      <c r="AH113" s="853"/>
      <c r="AI113" s="853"/>
      <c r="AJ113" s="853"/>
      <c r="AK113" s="853"/>
      <c r="AL113" s="853"/>
      <c r="AM113" s="853"/>
      <c r="AN113" s="853"/>
      <c r="AO113" s="853"/>
      <c r="AP113" s="853"/>
      <c r="AQ113" s="853"/>
      <c r="AR113" s="853"/>
      <c r="AS113" s="853"/>
      <c r="AT113" s="853"/>
      <c r="AU113" s="853"/>
      <c r="AV113" s="853"/>
      <c r="AW113" s="853"/>
      <c r="AX113" s="853"/>
      <c r="AY113" s="853"/>
      <c r="AZ113" s="853"/>
      <c r="BA113" s="853"/>
      <c r="BB113" s="853"/>
      <c r="BC113" s="853"/>
      <c r="BD113" s="853"/>
      <c r="BE113" s="853"/>
      <c r="BF113" s="853"/>
    </row>
    <row r="114" spans="3:58" x14ac:dyDescent="0.25">
      <c r="C114" s="853"/>
      <c r="D114" s="853"/>
      <c r="E114" s="853"/>
      <c r="F114" s="853"/>
      <c r="G114" s="853"/>
      <c r="H114" s="853"/>
      <c r="I114" s="853"/>
      <c r="J114" s="853"/>
      <c r="K114" s="853"/>
      <c r="L114" s="853"/>
      <c r="M114" s="853"/>
      <c r="N114" s="853"/>
      <c r="O114" s="853"/>
      <c r="P114" s="853"/>
      <c r="Q114" s="853"/>
      <c r="R114" s="853"/>
      <c r="S114" s="853"/>
      <c r="T114" s="853"/>
      <c r="U114" s="853"/>
      <c r="V114" s="853"/>
      <c r="W114" s="853"/>
      <c r="X114" s="853"/>
      <c r="Y114" s="853"/>
      <c r="Z114" s="853"/>
      <c r="AA114" s="853"/>
      <c r="AB114" s="853"/>
      <c r="AC114" s="853"/>
      <c r="AD114" s="853"/>
      <c r="AE114" s="853"/>
      <c r="AF114" s="853"/>
      <c r="AG114" s="853"/>
      <c r="AH114" s="853"/>
      <c r="AI114" s="853"/>
      <c r="AJ114" s="853"/>
      <c r="AK114" s="853"/>
      <c r="AL114" s="853"/>
      <c r="AM114" s="853"/>
      <c r="AN114" s="853"/>
      <c r="AO114" s="853"/>
      <c r="AP114" s="853"/>
      <c r="AQ114" s="853"/>
      <c r="AR114" s="853"/>
      <c r="AS114" s="853"/>
      <c r="AT114" s="853"/>
      <c r="AU114" s="853"/>
      <c r="AV114" s="853"/>
      <c r="AW114" s="853"/>
      <c r="AX114" s="853"/>
      <c r="AY114" s="853"/>
      <c r="AZ114" s="853"/>
      <c r="BA114" s="853"/>
      <c r="BB114" s="853"/>
      <c r="BC114" s="853"/>
      <c r="BD114" s="853"/>
      <c r="BE114" s="853"/>
      <c r="BF114" s="853"/>
    </row>
    <row r="115" spans="3:58" x14ac:dyDescent="0.25">
      <c r="C115" s="853"/>
      <c r="D115" s="853"/>
      <c r="E115" s="853"/>
      <c r="F115" s="853"/>
      <c r="G115" s="853"/>
      <c r="H115" s="853"/>
      <c r="I115" s="853"/>
      <c r="J115" s="853"/>
      <c r="K115" s="853"/>
      <c r="L115" s="853"/>
      <c r="M115" s="853"/>
      <c r="N115" s="853"/>
      <c r="O115" s="853"/>
      <c r="P115" s="853"/>
      <c r="Q115" s="853"/>
      <c r="R115" s="853"/>
      <c r="S115" s="853"/>
      <c r="T115" s="853"/>
      <c r="U115" s="853"/>
      <c r="V115" s="853"/>
      <c r="W115" s="853"/>
      <c r="X115" s="853"/>
      <c r="Y115" s="853"/>
      <c r="Z115" s="853"/>
      <c r="AA115" s="853"/>
      <c r="AB115" s="853"/>
      <c r="AC115" s="853"/>
      <c r="AD115" s="853"/>
      <c r="AE115" s="853"/>
      <c r="AF115" s="853"/>
      <c r="AG115" s="853"/>
      <c r="AH115" s="853"/>
      <c r="AI115" s="853"/>
      <c r="AJ115" s="853"/>
      <c r="AK115" s="853"/>
      <c r="AL115" s="853"/>
      <c r="AM115" s="853"/>
      <c r="AN115" s="853"/>
      <c r="AO115" s="853"/>
      <c r="AP115" s="853"/>
      <c r="AQ115" s="853"/>
      <c r="AR115" s="853"/>
      <c r="AS115" s="853"/>
      <c r="AT115" s="853"/>
      <c r="AU115" s="853"/>
      <c r="AV115" s="853"/>
      <c r="AW115" s="853"/>
      <c r="AX115" s="853"/>
      <c r="AY115" s="853"/>
      <c r="AZ115" s="853"/>
      <c r="BA115" s="853"/>
      <c r="BB115" s="853"/>
      <c r="BC115" s="853"/>
      <c r="BD115" s="853"/>
      <c r="BE115" s="853"/>
      <c r="BF115" s="853"/>
    </row>
    <row r="116" spans="3:58" x14ac:dyDescent="0.25">
      <c r="C116" s="853"/>
      <c r="D116" s="853"/>
      <c r="E116" s="853"/>
      <c r="F116" s="853"/>
      <c r="G116" s="853"/>
      <c r="H116" s="853"/>
      <c r="I116" s="853"/>
      <c r="J116" s="853"/>
      <c r="K116" s="853"/>
      <c r="L116" s="853"/>
      <c r="M116" s="853"/>
      <c r="N116" s="853"/>
      <c r="O116" s="853"/>
      <c r="P116" s="853"/>
      <c r="Q116" s="853"/>
      <c r="R116" s="853"/>
      <c r="S116" s="853"/>
      <c r="T116" s="853"/>
      <c r="U116" s="853"/>
      <c r="V116" s="853"/>
      <c r="W116" s="853"/>
      <c r="X116" s="853"/>
      <c r="Y116" s="853"/>
      <c r="Z116" s="853"/>
      <c r="AA116" s="853"/>
      <c r="AB116" s="853"/>
      <c r="AC116" s="853"/>
      <c r="AD116" s="853"/>
      <c r="AE116" s="853"/>
      <c r="AF116" s="853"/>
      <c r="AG116" s="853"/>
      <c r="AH116" s="853"/>
      <c r="AI116" s="853"/>
      <c r="AJ116" s="853"/>
      <c r="AK116" s="853"/>
      <c r="AL116" s="853"/>
      <c r="AM116" s="853"/>
      <c r="AN116" s="853"/>
      <c r="AO116" s="853"/>
      <c r="AP116" s="853"/>
      <c r="AQ116" s="853"/>
      <c r="AR116" s="853"/>
      <c r="AS116" s="853"/>
      <c r="AT116" s="853"/>
      <c r="AU116" s="853"/>
      <c r="AV116" s="853"/>
      <c r="AW116" s="853"/>
      <c r="AX116" s="853"/>
      <c r="AY116" s="853"/>
      <c r="AZ116" s="853"/>
      <c r="BA116" s="853"/>
      <c r="BB116" s="853"/>
      <c r="BC116" s="853"/>
      <c r="BD116" s="853"/>
      <c r="BE116" s="853"/>
      <c r="BF116" s="853"/>
    </row>
    <row r="117" spans="3:58" x14ac:dyDescent="0.25">
      <c r="C117" s="853"/>
      <c r="D117" s="853"/>
      <c r="E117" s="853"/>
      <c r="F117" s="853"/>
      <c r="G117" s="853"/>
      <c r="H117" s="853"/>
      <c r="I117" s="853"/>
      <c r="J117" s="853"/>
      <c r="K117" s="853"/>
      <c r="L117" s="853"/>
      <c r="M117" s="853"/>
      <c r="N117" s="853"/>
      <c r="O117" s="853"/>
      <c r="P117" s="853"/>
      <c r="Q117" s="853"/>
      <c r="R117" s="853"/>
      <c r="S117" s="853"/>
      <c r="T117" s="853"/>
      <c r="U117" s="853"/>
      <c r="V117" s="853"/>
      <c r="W117" s="853"/>
      <c r="X117" s="853"/>
      <c r="Y117" s="853"/>
      <c r="Z117" s="853"/>
      <c r="AA117" s="853"/>
      <c r="AB117" s="853"/>
      <c r="AC117" s="853"/>
      <c r="AD117" s="853"/>
      <c r="AE117" s="853"/>
      <c r="AF117" s="853"/>
      <c r="AG117" s="853"/>
      <c r="AH117" s="853"/>
      <c r="AI117" s="853"/>
      <c r="AJ117" s="853"/>
      <c r="AK117" s="853"/>
      <c r="AL117" s="853"/>
      <c r="AM117" s="853"/>
      <c r="AN117" s="853"/>
      <c r="AO117" s="853"/>
      <c r="AP117" s="853"/>
      <c r="AQ117" s="853"/>
      <c r="AR117" s="853"/>
      <c r="AS117" s="853"/>
      <c r="AT117" s="853"/>
      <c r="AU117" s="853"/>
      <c r="AV117" s="853"/>
      <c r="AW117" s="853"/>
      <c r="AX117" s="853"/>
      <c r="AY117" s="853"/>
      <c r="AZ117" s="853"/>
      <c r="BA117" s="853"/>
      <c r="BB117" s="853"/>
      <c r="BC117" s="853"/>
      <c r="BD117" s="853"/>
      <c r="BE117" s="853"/>
      <c r="BF117" s="853"/>
    </row>
    <row r="118" spans="3:58" x14ac:dyDescent="0.25">
      <c r="C118" s="853"/>
      <c r="D118" s="853"/>
      <c r="E118" s="853"/>
      <c r="F118" s="853"/>
      <c r="G118" s="853"/>
      <c r="H118" s="853"/>
      <c r="I118" s="853"/>
      <c r="J118" s="853"/>
      <c r="K118" s="853"/>
      <c r="L118" s="853"/>
      <c r="M118" s="853"/>
      <c r="N118" s="853"/>
      <c r="O118" s="853"/>
      <c r="P118" s="853"/>
      <c r="Q118" s="853"/>
      <c r="R118" s="853"/>
      <c r="S118" s="853"/>
      <c r="T118" s="853"/>
      <c r="U118" s="853"/>
      <c r="V118" s="853"/>
      <c r="W118" s="853"/>
      <c r="X118" s="853"/>
      <c r="Y118" s="853"/>
      <c r="Z118" s="853"/>
      <c r="AA118" s="853"/>
      <c r="AB118" s="853"/>
      <c r="AC118" s="853"/>
      <c r="AD118" s="853"/>
      <c r="AE118" s="853"/>
      <c r="AF118" s="853"/>
      <c r="AG118" s="853"/>
      <c r="AH118" s="853"/>
      <c r="AI118" s="853"/>
      <c r="AJ118" s="853"/>
      <c r="AK118" s="853"/>
      <c r="AL118" s="853"/>
      <c r="AM118" s="853"/>
      <c r="AN118" s="853"/>
      <c r="AO118" s="853"/>
      <c r="AP118" s="853"/>
      <c r="AQ118" s="853"/>
      <c r="AR118" s="853"/>
      <c r="AS118" s="853"/>
      <c r="AT118" s="853"/>
      <c r="AU118" s="853"/>
      <c r="AV118" s="853"/>
      <c r="AW118" s="853"/>
      <c r="AX118" s="853"/>
      <c r="AY118" s="853"/>
      <c r="AZ118" s="853"/>
      <c r="BA118" s="853"/>
      <c r="BB118" s="853"/>
      <c r="BC118" s="853"/>
      <c r="BD118" s="853"/>
      <c r="BE118" s="853"/>
      <c r="BF118" s="853"/>
    </row>
    <row r="119" spans="3:58" x14ac:dyDescent="0.25">
      <c r="C119" s="853"/>
      <c r="D119" s="853"/>
      <c r="E119" s="853"/>
      <c r="F119" s="853"/>
      <c r="G119" s="853"/>
      <c r="H119" s="853"/>
      <c r="I119" s="853"/>
      <c r="J119" s="853"/>
      <c r="K119" s="853"/>
      <c r="L119" s="853"/>
      <c r="M119" s="853"/>
      <c r="N119" s="853"/>
      <c r="O119" s="853"/>
      <c r="P119" s="853"/>
      <c r="Q119" s="853"/>
      <c r="R119" s="853"/>
      <c r="S119" s="853"/>
      <c r="T119" s="853"/>
      <c r="U119" s="853"/>
      <c r="V119" s="853"/>
      <c r="W119" s="853"/>
      <c r="X119" s="853"/>
      <c r="Y119" s="853"/>
      <c r="Z119" s="853"/>
      <c r="AA119" s="853"/>
      <c r="AB119" s="853"/>
      <c r="AC119" s="853"/>
      <c r="AD119" s="853"/>
      <c r="AE119" s="853"/>
      <c r="AF119" s="853"/>
      <c r="AG119" s="853"/>
      <c r="AH119" s="853"/>
      <c r="AI119" s="853"/>
      <c r="AJ119" s="853"/>
      <c r="AK119" s="853"/>
      <c r="AL119" s="853"/>
      <c r="AM119" s="853"/>
      <c r="AN119" s="853"/>
      <c r="AO119" s="853"/>
      <c r="AP119" s="853"/>
      <c r="AQ119" s="853"/>
      <c r="AR119" s="853"/>
      <c r="AS119" s="853"/>
      <c r="AT119" s="853"/>
      <c r="AU119" s="853"/>
      <c r="AV119" s="853"/>
      <c r="AW119" s="853"/>
      <c r="AX119" s="853"/>
      <c r="AY119" s="853"/>
      <c r="AZ119" s="853"/>
      <c r="BA119" s="853"/>
      <c r="BB119" s="853"/>
      <c r="BC119" s="853"/>
      <c r="BD119" s="853"/>
      <c r="BE119" s="853"/>
      <c r="BF119" s="853"/>
    </row>
    <row r="120" spans="3:58" x14ac:dyDescent="0.25">
      <c r="C120" s="853"/>
      <c r="D120" s="853"/>
      <c r="E120" s="853"/>
      <c r="F120" s="853"/>
      <c r="G120" s="853"/>
      <c r="H120" s="853"/>
      <c r="I120" s="853"/>
      <c r="J120" s="853"/>
      <c r="K120" s="853"/>
      <c r="L120" s="853"/>
      <c r="M120" s="853"/>
      <c r="N120" s="853"/>
      <c r="O120" s="853"/>
      <c r="P120" s="853"/>
      <c r="Q120" s="853"/>
      <c r="R120" s="853"/>
      <c r="S120" s="853"/>
      <c r="T120" s="853"/>
      <c r="U120" s="853"/>
      <c r="V120" s="853"/>
      <c r="W120" s="853"/>
      <c r="X120" s="853"/>
      <c r="Y120" s="853"/>
      <c r="Z120" s="853"/>
      <c r="AA120" s="853"/>
      <c r="AB120" s="853"/>
      <c r="AC120" s="853"/>
      <c r="AD120" s="853"/>
      <c r="AE120" s="853"/>
      <c r="AF120" s="853"/>
      <c r="AG120" s="853"/>
      <c r="AH120" s="853"/>
      <c r="AI120" s="853"/>
      <c r="AJ120" s="853"/>
      <c r="AK120" s="853"/>
      <c r="AL120" s="853"/>
      <c r="AM120" s="853"/>
      <c r="AN120" s="853"/>
      <c r="AO120" s="853"/>
      <c r="AP120" s="853"/>
      <c r="AQ120" s="853"/>
      <c r="AR120" s="853"/>
      <c r="AS120" s="853"/>
      <c r="AT120" s="853"/>
      <c r="AU120" s="853"/>
      <c r="AV120" s="853"/>
      <c r="AW120" s="853"/>
      <c r="AX120" s="853"/>
      <c r="AY120" s="853"/>
      <c r="AZ120" s="853"/>
      <c r="BA120" s="853"/>
      <c r="BB120" s="853"/>
      <c r="BC120" s="853"/>
      <c r="BD120" s="853"/>
      <c r="BE120" s="853"/>
      <c r="BF120" s="853"/>
    </row>
    <row r="121" spans="3:58" x14ac:dyDescent="0.25">
      <c r="C121" s="853"/>
      <c r="D121" s="853"/>
      <c r="E121" s="853"/>
      <c r="F121" s="853"/>
      <c r="G121" s="853"/>
      <c r="H121" s="853"/>
      <c r="I121" s="853"/>
      <c r="J121" s="853"/>
      <c r="K121" s="853"/>
      <c r="L121" s="853"/>
      <c r="M121" s="853"/>
      <c r="N121" s="853"/>
      <c r="O121" s="853"/>
      <c r="P121" s="853"/>
      <c r="Q121" s="853"/>
      <c r="R121" s="853"/>
      <c r="S121" s="853"/>
      <c r="T121" s="853"/>
      <c r="U121" s="853"/>
      <c r="V121" s="853"/>
      <c r="W121" s="853"/>
      <c r="X121" s="853"/>
      <c r="Y121" s="853"/>
      <c r="Z121" s="853"/>
      <c r="AA121" s="853"/>
      <c r="AB121" s="853"/>
      <c r="AC121" s="853"/>
      <c r="AD121" s="853"/>
      <c r="AE121" s="853"/>
      <c r="AF121" s="853"/>
      <c r="AG121" s="853"/>
      <c r="AH121" s="853"/>
      <c r="AI121" s="853"/>
      <c r="AJ121" s="853"/>
      <c r="AK121" s="853"/>
      <c r="AL121" s="853"/>
      <c r="AM121" s="853"/>
      <c r="AN121" s="853"/>
      <c r="AO121" s="853"/>
      <c r="AP121" s="853"/>
      <c r="AQ121" s="853"/>
      <c r="AR121" s="853"/>
      <c r="AS121" s="853"/>
      <c r="AT121" s="853"/>
      <c r="AU121" s="853"/>
      <c r="AV121" s="853"/>
      <c r="AW121" s="853"/>
      <c r="AX121" s="853"/>
      <c r="AY121" s="853"/>
      <c r="AZ121" s="853"/>
      <c r="BA121" s="853"/>
      <c r="BB121" s="853"/>
      <c r="BC121" s="853"/>
      <c r="BD121" s="853"/>
      <c r="BE121" s="853"/>
      <c r="BF121" s="853"/>
    </row>
    <row r="122" spans="3:58" x14ac:dyDescent="0.25">
      <c r="C122" s="853"/>
      <c r="D122" s="853"/>
      <c r="E122" s="853"/>
      <c r="F122" s="853"/>
      <c r="G122" s="853"/>
      <c r="H122" s="853"/>
      <c r="I122" s="853"/>
      <c r="J122" s="853"/>
      <c r="K122" s="853"/>
      <c r="L122" s="853"/>
      <c r="M122" s="853"/>
      <c r="N122" s="853"/>
      <c r="O122" s="853"/>
      <c r="P122" s="853"/>
      <c r="Q122" s="853"/>
      <c r="R122" s="853"/>
      <c r="S122" s="853"/>
      <c r="T122" s="853"/>
      <c r="U122" s="853"/>
      <c r="V122" s="853"/>
      <c r="W122" s="853"/>
      <c r="X122" s="853"/>
      <c r="Y122" s="853"/>
      <c r="Z122" s="853"/>
      <c r="AA122" s="853"/>
      <c r="AB122" s="853"/>
      <c r="AC122" s="853"/>
      <c r="AD122" s="853"/>
      <c r="AE122" s="853"/>
      <c r="AF122" s="853"/>
      <c r="AG122" s="853"/>
      <c r="AH122" s="853"/>
      <c r="AI122" s="853"/>
      <c r="AJ122" s="853"/>
      <c r="AK122" s="853"/>
      <c r="AL122" s="853"/>
      <c r="AM122" s="853"/>
      <c r="AN122" s="853"/>
      <c r="AO122" s="853"/>
      <c r="AP122" s="853"/>
      <c r="AQ122" s="853"/>
      <c r="AR122" s="853"/>
      <c r="AS122" s="853"/>
      <c r="AT122" s="853"/>
      <c r="AU122" s="853"/>
      <c r="AV122" s="853"/>
      <c r="AW122" s="853"/>
      <c r="AX122" s="853"/>
      <c r="AY122" s="853"/>
      <c r="AZ122" s="853"/>
      <c r="BA122" s="853"/>
      <c r="BB122" s="853"/>
      <c r="BC122" s="853"/>
      <c r="BD122" s="853"/>
      <c r="BE122" s="853"/>
      <c r="BF122" s="853"/>
    </row>
    <row r="123" spans="3:58" x14ac:dyDescent="0.25">
      <c r="C123" s="853"/>
      <c r="D123" s="853"/>
      <c r="E123" s="853"/>
      <c r="F123" s="853"/>
      <c r="G123" s="853"/>
      <c r="H123" s="853"/>
      <c r="I123" s="853"/>
      <c r="J123" s="853"/>
      <c r="K123" s="853"/>
      <c r="L123" s="853"/>
      <c r="M123" s="853"/>
      <c r="N123" s="853"/>
      <c r="O123" s="853"/>
      <c r="P123" s="853"/>
      <c r="Q123" s="853"/>
      <c r="R123" s="853"/>
      <c r="S123" s="853"/>
      <c r="T123" s="853"/>
      <c r="U123" s="853"/>
      <c r="V123" s="853"/>
      <c r="W123" s="853"/>
      <c r="X123" s="853"/>
      <c r="Y123" s="853"/>
      <c r="Z123" s="853"/>
      <c r="AA123" s="853"/>
      <c r="AB123" s="853"/>
      <c r="AC123" s="853"/>
      <c r="AD123" s="853"/>
      <c r="AE123" s="853"/>
      <c r="AF123" s="853"/>
      <c r="AG123" s="853"/>
      <c r="AH123" s="853"/>
      <c r="AI123" s="853"/>
      <c r="AJ123" s="853"/>
      <c r="AK123" s="853"/>
      <c r="AL123" s="853"/>
      <c r="AM123" s="853"/>
      <c r="AN123" s="853"/>
      <c r="AO123" s="853"/>
      <c r="AP123" s="853"/>
      <c r="AQ123" s="853"/>
      <c r="AR123" s="853"/>
      <c r="AS123" s="853"/>
      <c r="AT123" s="853"/>
      <c r="AU123" s="853"/>
      <c r="AV123" s="853"/>
      <c r="AW123" s="853"/>
      <c r="AX123" s="853"/>
      <c r="AY123" s="853"/>
      <c r="AZ123" s="853"/>
      <c r="BA123" s="853"/>
      <c r="BB123" s="853"/>
      <c r="BC123" s="853"/>
      <c r="BD123" s="853"/>
      <c r="BE123" s="853"/>
      <c r="BF123" s="853"/>
    </row>
    <row r="124" spans="3:58" x14ac:dyDescent="0.25">
      <c r="C124" s="853"/>
      <c r="D124" s="853"/>
      <c r="E124" s="853"/>
      <c r="F124" s="853"/>
      <c r="G124" s="853"/>
      <c r="H124" s="853"/>
      <c r="I124" s="853"/>
      <c r="J124" s="853"/>
      <c r="K124" s="853"/>
      <c r="L124" s="853"/>
      <c r="M124" s="853"/>
      <c r="N124" s="853"/>
      <c r="O124" s="853"/>
      <c r="P124" s="853"/>
      <c r="Q124" s="853"/>
      <c r="R124" s="853"/>
      <c r="S124" s="853"/>
      <c r="T124" s="853"/>
      <c r="U124" s="853"/>
      <c r="V124" s="853"/>
      <c r="W124" s="853"/>
      <c r="X124" s="853"/>
      <c r="Y124" s="853"/>
      <c r="Z124" s="853"/>
      <c r="AA124" s="853"/>
      <c r="AB124" s="853"/>
      <c r="AC124" s="853"/>
      <c r="AD124" s="853"/>
      <c r="AE124" s="853"/>
      <c r="AF124" s="853"/>
      <c r="AG124" s="853"/>
      <c r="AH124" s="853"/>
      <c r="AI124" s="853"/>
      <c r="AJ124" s="853"/>
      <c r="AK124" s="853"/>
      <c r="AL124" s="853"/>
      <c r="AM124" s="853"/>
      <c r="AN124" s="853"/>
      <c r="AO124" s="853"/>
      <c r="AP124" s="853"/>
      <c r="AQ124" s="853"/>
      <c r="AR124" s="853"/>
      <c r="AS124" s="853"/>
      <c r="AT124" s="853"/>
      <c r="AU124" s="853"/>
      <c r="AV124" s="853"/>
      <c r="AW124" s="853"/>
      <c r="AX124" s="853"/>
      <c r="AY124" s="853"/>
      <c r="AZ124" s="853"/>
      <c r="BA124" s="853"/>
      <c r="BB124" s="853"/>
      <c r="BC124" s="853"/>
      <c r="BD124" s="853"/>
      <c r="BE124" s="853"/>
      <c r="BF124" s="853"/>
    </row>
    <row r="125" spans="3:58" x14ac:dyDescent="0.25">
      <c r="C125" s="853"/>
      <c r="D125" s="853"/>
      <c r="E125" s="853"/>
      <c r="F125" s="853"/>
      <c r="G125" s="853"/>
      <c r="H125" s="853"/>
      <c r="I125" s="853"/>
      <c r="J125" s="853"/>
      <c r="K125" s="853"/>
      <c r="L125" s="853"/>
      <c r="M125" s="853"/>
      <c r="N125" s="853"/>
      <c r="O125" s="853"/>
      <c r="P125" s="853"/>
      <c r="Q125" s="853"/>
      <c r="R125" s="853"/>
      <c r="S125" s="853"/>
      <c r="T125" s="853"/>
      <c r="U125" s="853"/>
      <c r="V125" s="853"/>
      <c r="W125" s="853"/>
      <c r="X125" s="853"/>
      <c r="Y125" s="853"/>
      <c r="Z125" s="853"/>
      <c r="AA125" s="853"/>
      <c r="AB125" s="853"/>
      <c r="AC125" s="853"/>
      <c r="AD125" s="853"/>
      <c r="AE125" s="853"/>
      <c r="AF125" s="853"/>
      <c r="AG125" s="853"/>
      <c r="AH125" s="853"/>
      <c r="AI125" s="853"/>
      <c r="AJ125" s="853"/>
      <c r="AK125" s="853"/>
      <c r="AL125" s="853"/>
      <c r="AM125" s="853"/>
      <c r="AN125" s="853"/>
      <c r="AO125" s="853"/>
      <c r="AP125" s="853"/>
      <c r="AQ125" s="853"/>
      <c r="AR125" s="853"/>
      <c r="AS125" s="853"/>
      <c r="AT125" s="853"/>
      <c r="AU125" s="853"/>
      <c r="AV125" s="853"/>
      <c r="AW125" s="853"/>
      <c r="AX125" s="853"/>
      <c r="AY125" s="853"/>
      <c r="AZ125" s="853"/>
      <c r="BA125" s="853"/>
      <c r="BB125" s="853"/>
      <c r="BC125" s="853"/>
      <c r="BD125" s="853"/>
      <c r="BE125" s="853"/>
      <c r="BF125" s="853"/>
    </row>
    <row r="126" spans="3:58" x14ac:dyDescent="0.25">
      <c r="C126" s="853"/>
      <c r="D126" s="853"/>
      <c r="E126" s="853"/>
      <c r="F126" s="853"/>
      <c r="G126" s="853"/>
      <c r="H126" s="853"/>
      <c r="I126" s="853"/>
      <c r="J126" s="853"/>
      <c r="K126" s="853"/>
      <c r="L126" s="853"/>
      <c r="M126" s="853"/>
      <c r="N126" s="853"/>
      <c r="O126" s="853"/>
      <c r="P126" s="853"/>
      <c r="Q126" s="853"/>
      <c r="R126" s="853"/>
      <c r="S126" s="853"/>
      <c r="T126" s="853"/>
      <c r="U126" s="853"/>
      <c r="V126" s="853"/>
      <c r="W126" s="853"/>
      <c r="X126" s="853"/>
      <c r="Y126" s="853"/>
      <c r="Z126" s="853"/>
      <c r="AA126" s="853"/>
      <c r="AB126" s="853"/>
      <c r="AC126" s="853"/>
      <c r="AD126" s="853"/>
      <c r="AE126" s="853"/>
      <c r="AF126" s="853"/>
      <c r="AG126" s="853"/>
      <c r="AH126" s="853"/>
      <c r="AI126" s="853"/>
      <c r="AJ126" s="853"/>
      <c r="AK126" s="853"/>
      <c r="AL126" s="853"/>
      <c r="AM126" s="853"/>
      <c r="AN126" s="853"/>
      <c r="AO126" s="853"/>
      <c r="AP126" s="853"/>
      <c r="AQ126" s="853"/>
      <c r="AR126" s="853"/>
      <c r="AS126" s="853"/>
      <c r="AT126" s="853"/>
      <c r="AU126" s="853"/>
      <c r="AV126" s="853"/>
      <c r="AW126" s="853"/>
      <c r="AX126" s="853"/>
      <c r="AY126" s="853"/>
      <c r="AZ126" s="853"/>
      <c r="BA126" s="853"/>
      <c r="BB126" s="853"/>
      <c r="BC126" s="853"/>
      <c r="BD126" s="853"/>
      <c r="BE126" s="853"/>
      <c r="BF126" s="853"/>
    </row>
    <row r="127" spans="3:58" x14ac:dyDescent="0.25">
      <c r="C127" s="853"/>
      <c r="D127" s="853"/>
      <c r="E127" s="853"/>
      <c r="F127" s="853"/>
      <c r="G127" s="853"/>
      <c r="H127" s="853"/>
      <c r="I127" s="853"/>
      <c r="J127" s="853"/>
      <c r="K127" s="853"/>
      <c r="L127" s="853"/>
      <c r="M127" s="853"/>
      <c r="N127" s="853"/>
      <c r="O127" s="853"/>
      <c r="P127" s="853"/>
      <c r="Q127" s="853"/>
      <c r="R127" s="853"/>
      <c r="S127" s="853"/>
      <c r="T127" s="853"/>
      <c r="U127" s="853"/>
      <c r="V127" s="853"/>
      <c r="W127" s="853"/>
      <c r="X127" s="853"/>
      <c r="Y127" s="853"/>
      <c r="Z127" s="853"/>
      <c r="AA127" s="853"/>
      <c r="AB127" s="853"/>
      <c r="AC127" s="853"/>
      <c r="AD127" s="853"/>
      <c r="AE127" s="853"/>
      <c r="AF127" s="853"/>
      <c r="AG127" s="853"/>
      <c r="AH127" s="853"/>
      <c r="AI127" s="853"/>
      <c r="AJ127" s="853"/>
      <c r="AK127" s="853"/>
      <c r="AL127" s="853"/>
      <c r="AM127" s="853"/>
      <c r="AN127" s="853"/>
      <c r="AO127" s="853"/>
      <c r="AP127" s="853"/>
      <c r="AQ127" s="853"/>
      <c r="AR127" s="853"/>
      <c r="AS127" s="853"/>
      <c r="AT127" s="853"/>
      <c r="AU127" s="853"/>
      <c r="AV127" s="853"/>
      <c r="AW127" s="853"/>
      <c r="AX127" s="853"/>
      <c r="AY127" s="853"/>
      <c r="AZ127" s="853"/>
      <c r="BA127" s="853"/>
      <c r="BB127" s="853"/>
      <c r="BC127" s="853"/>
      <c r="BD127" s="853"/>
      <c r="BE127" s="853"/>
      <c r="BF127" s="853"/>
    </row>
    <row r="128" spans="3:58" x14ac:dyDescent="0.25">
      <c r="C128" s="853"/>
      <c r="D128" s="853"/>
      <c r="E128" s="853"/>
      <c r="F128" s="853"/>
      <c r="G128" s="853"/>
      <c r="H128" s="853"/>
      <c r="I128" s="853"/>
      <c r="J128" s="853"/>
      <c r="K128" s="853"/>
      <c r="L128" s="853"/>
      <c r="M128" s="853"/>
      <c r="N128" s="853"/>
      <c r="O128" s="853"/>
      <c r="P128" s="853"/>
      <c r="Q128" s="853"/>
      <c r="R128" s="853"/>
      <c r="S128" s="853"/>
      <c r="T128" s="853"/>
      <c r="U128" s="853"/>
      <c r="V128" s="853"/>
      <c r="W128" s="853"/>
      <c r="X128" s="853"/>
      <c r="Y128" s="853"/>
      <c r="Z128" s="853"/>
      <c r="AA128" s="853"/>
      <c r="AB128" s="853"/>
      <c r="AC128" s="853"/>
      <c r="AD128" s="853"/>
      <c r="AE128" s="853"/>
      <c r="AF128" s="853"/>
      <c r="AG128" s="853"/>
      <c r="AH128" s="853"/>
      <c r="AI128" s="853"/>
      <c r="AJ128" s="853"/>
      <c r="AK128" s="853"/>
      <c r="AL128" s="853"/>
      <c r="AM128" s="853"/>
      <c r="AN128" s="853"/>
      <c r="AO128" s="853"/>
      <c r="AP128" s="853"/>
      <c r="AQ128" s="853"/>
      <c r="AR128" s="853"/>
      <c r="AS128" s="853"/>
      <c r="AT128" s="853"/>
      <c r="AU128" s="853"/>
      <c r="AV128" s="853"/>
      <c r="AW128" s="853"/>
      <c r="AX128" s="853"/>
      <c r="AY128" s="853"/>
      <c r="AZ128" s="853"/>
      <c r="BA128" s="853"/>
      <c r="BB128" s="853"/>
      <c r="BC128" s="853"/>
      <c r="BD128" s="853"/>
      <c r="BE128" s="853"/>
      <c r="BF128" s="853"/>
    </row>
    <row r="129" spans="3:58" x14ac:dyDescent="0.25">
      <c r="C129" s="853"/>
      <c r="D129" s="853"/>
      <c r="E129" s="853"/>
      <c r="F129" s="853"/>
      <c r="G129" s="853"/>
      <c r="H129" s="853"/>
      <c r="I129" s="853"/>
      <c r="J129" s="853"/>
      <c r="K129" s="853"/>
      <c r="L129" s="853"/>
      <c r="M129" s="853"/>
      <c r="N129" s="853"/>
      <c r="O129" s="853"/>
      <c r="P129" s="853"/>
      <c r="Q129" s="853"/>
      <c r="R129" s="853"/>
      <c r="S129" s="853"/>
      <c r="T129" s="853"/>
      <c r="U129" s="853"/>
      <c r="V129" s="853"/>
      <c r="W129" s="853"/>
      <c r="X129" s="853"/>
      <c r="Y129" s="853"/>
      <c r="Z129" s="853"/>
      <c r="AA129" s="853"/>
      <c r="AB129" s="853"/>
      <c r="AC129" s="853"/>
      <c r="AD129" s="853"/>
      <c r="AE129" s="853"/>
      <c r="AF129" s="853"/>
      <c r="AG129" s="853"/>
      <c r="AH129" s="853"/>
      <c r="AI129" s="853"/>
      <c r="AJ129" s="853"/>
      <c r="AK129" s="853"/>
      <c r="AL129" s="853"/>
      <c r="AM129" s="853"/>
      <c r="AN129" s="853"/>
      <c r="AO129" s="853"/>
      <c r="AP129" s="853"/>
      <c r="AQ129" s="853"/>
      <c r="AR129" s="853"/>
      <c r="AS129" s="853"/>
      <c r="AT129" s="853"/>
      <c r="AU129" s="853"/>
      <c r="AV129" s="853"/>
      <c r="AW129" s="853"/>
      <c r="AX129" s="853"/>
      <c r="AY129" s="853"/>
      <c r="AZ129" s="853"/>
      <c r="BA129" s="853"/>
      <c r="BB129" s="853"/>
      <c r="BC129" s="853"/>
      <c r="BD129" s="853"/>
      <c r="BE129" s="853"/>
      <c r="BF129" s="853"/>
    </row>
    <row r="130" spans="3:58" x14ac:dyDescent="0.25">
      <c r="C130" s="853"/>
      <c r="D130" s="853"/>
      <c r="E130" s="853"/>
      <c r="F130" s="853"/>
      <c r="G130" s="853"/>
      <c r="H130" s="853"/>
      <c r="I130" s="853"/>
      <c r="J130" s="853"/>
      <c r="K130" s="853"/>
      <c r="L130" s="853"/>
      <c r="M130" s="853"/>
      <c r="N130" s="853"/>
      <c r="O130" s="853"/>
      <c r="P130" s="853"/>
      <c r="Q130" s="853"/>
      <c r="R130" s="853"/>
      <c r="S130" s="853"/>
      <c r="T130" s="853"/>
      <c r="U130" s="853"/>
      <c r="V130" s="853"/>
      <c r="W130" s="853"/>
      <c r="X130" s="853"/>
      <c r="Y130" s="853"/>
      <c r="Z130" s="853"/>
      <c r="AA130" s="853"/>
      <c r="AB130" s="853"/>
      <c r="AC130" s="853"/>
      <c r="AD130" s="853"/>
      <c r="AE130" s="853"/>
      <c r="AF130" s="853"/>
      <c r="AG130" s="853"/>
      <c r="AH130" s="853"/>
      <c r="AI130" s="853"/>
      <c r="AJ130" s="853"/>
      <c r="AK130" s="853"/>
      <c r="AL130" s="853"/>
      <c r="AM130" s="853"/>
      <c r="AN130" s="853"/>
      <c r="AO130" s="853"/>
      <c r="AP130" s="853"/>
      <c r="AQ130" s="853"/>
      <c r="AR130" s="853"/>
      <c r="AS130" s="853"/>
      <c r="AT130" s="853"/>
      <c r="AU130" s="853"/>
      <c r="AV130" s="853"/>
      <c r="AW130" s="853"/>
      <c r="AX130" s="853"/>
      <c r="AY130" s="853"/>
      <c r="AZ130" s="853"/>
      <c r="BA130" s="853"/>
      <c r="BB130" s="853"/>
      <c r="BC130" s="853"/>
      <c r="BD130" s="853"/>
      <c r="BE130" s="853"/>
      <c r="BF130" s="853"/>
    </row>
    <row r="131" spans="3:58" x14ac:dyDescent="0.25">
      <c r="C131" s="853"/>
      <c r="D131" s="853"/>
      <c r="E131" s="853"/>
      <c r="F131" s="853"/>
      <c r="G131" s="853"/>
      <c r="H131" s="853"/>
      <c r="I131" s="853"/>
      <c r="J131" s="853"/>
      <c r="K131" s="853"/>
      <c r="L131" s="853"/>
      <c r="M131" s="853"/>
      <c r="N131" s="853"/>
      <c r="O131" s="853"/>
      <c r="P131" s="853"/>
      <c r="Q131" s="853"/>
      <c r="R131" s="853"/>
      <c r="S131" s="853"/>
      <c r="T131" s="853"/>
      <c r="U131" s="853"/>
      <c r="V131" s="853"/>
      <c r="W131" s="853"/>
      <c r="X131" s="853"/>
      <c r="Y131" s="853"/>
      <c r="Z131" s="853"/>
      <c r="AA131" s="853"/>
      <c r="AB131" s="853"/>
      <c r="AC131" s="853"/>
      <c r="AD131" s="853"/>
      <c r="AE131" s="853"/>
      <c r="AF131" s="853"/>
      <c r="AG131" s="853"/>
      <c r="AH131" s="853"/>
      <c r="AI131" s="853"/>
      <c r="AJ131" s="853"/>
      <c r="AK131" s="853"/>
      <c r="AL131" s="853"/>
      <c r="AM131" s="853"/>
      <c r="AN131" s="853"/>
      <c r="AO131" s="853"/>
      <c r="AP131" s="853"/>
      <c r="AQ131" s="853"/>
      <c r="AR131" s="853"/>
      <c r="AS131" s="853"/>
      <c r="AT131" s="853"/>
      <c r="AU131" s="853"/>
      <c r="AV131" s="853"/>
      <c r="AW131" s="853"/>
      <c r="AX131" s="853"/>
      <c r="AY131" s="853"/>
      <c r="AZ131" s="853"/>
      <c r="BA131" s="853"/>
      <c r="BB131" s="853"/>
      <c r="BC131" s="853"/>
      <c r="BD131" s="853"/>
      <c r="BE131" s="853"/>
      <c r="BF131" s="853"/>
    </row>
    <row r="132" spans="3:58" x14ac:dyDescent="0.25">
      <c r="C132" s="853"/>
      <c r="D132" s="853"/>
      <c r="E132" s="853"/>
      <c r="F132" s="853"/>
      <c r="G132" s="853"/>
      <c r="H132" s="853"/>
      <c r="I132" s="853"/>
      <c r="J132" s="853"/>
      <c r="K132" s="853"/>
      <c r="L132" s="853"/>
      <c r="M132" s="853"/>
      <c r="N132" s="853"/>
      <c r="O132" s="853"/>
      <c r="P132" s="853"/>
      <c r="Q132" s="853"/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3"/>
      <c r="AC132" s="853"/>
      <c r="AD132" s="853"/>
      <c r="AE132" s="853"/>
      <c r="AF132" s="853"/>
      <c r="AG132" s="853"/>
      <c r="AH132" s="853"/>
      <c r="AI132" s="853"/>
      <c r="AJ132" s="853"/>
      <c r="AK132" s="853"/>
      <c r="AL132" s="853"/>
      <c r="AM132" s="853"/>
      <c r="AN132" s="853"/>
      <c r="AO132" s="853"/>
      <c r="AP132" s="853"/>
      <c r="AQ132" s="853"/>
      <c r="AR132" s="853"/>
      <c r="AS132" s="853"/>
      <c r="AT132" s="853"/>
      <c r="AU132" s="853"/>
      <c r="AV132" s="853"/>
      <c r="AW132" s="853"/>
      <c r="AX132" s="853"/>
      <c r="AY132" s="853"/>
      <c r="AZ132" s="853"/>
      <c r="BA132" s="853"/>
      <c r="BB132" s="853"/>
      <c r="BC132" s="853"/>
      <c r="BD132" s="853"/>
      <c r="BE132" s="853"/>
      <c r="BF132" s="853"/>
    </row>
    <row r="133" spans="3:58" x14ac:dyDescent="0.25">
      <c r="C133" s="853"/>
      <c r="D133" s="853"/>
      <c r="E133" s="853"/>
      <c r="F133" s="853"/>
      <c r="G133" s="853"/>
      <c r="H133" s="853"/>
      <c r="I133" s="853"/>
      <c r="J133" s="853"/>
      <c r="K133" s="853"/>
      <c r="L133" s="853"/>
      <c r="M133" s="853"/>
      <c r="N133" s="853"/>
      <c r="O133" s="853"/>
      <c r="P133" s="853"/>
      <c r="Q133" s="853"/>
      <c r="R133" s="853"/>
      <c r="S133" s="853"/>
      <c r="T133" s="853"/>
      <c r="U133" s="853"/>
      <c r="V133" s="853"/>
      <c r="W133" s="853"/>
      <c r="X133" s="853"/>
      <c r="Y133" s="853"/>
      <c r="Z133" s="853"/>
      <c r="AA133" s="853"/>
      <c r="AB133" s="853"/>
      <c r="AC133" s="853"/>
      <c r="AD133" s="853"/>
      <c r="AE133" s="853"/>
      <c r="AF133" s="853"/>
      <c r="AG133" s="853"/>
      <c r="AH133" s="853"/>
      <c r="AI133" s="853"/>
      <c r="AJ133" s="853"/>
      <c r="AK133" s="853"/>
      <c r="AL133" s="853"/>
      <c r="AM133" s="853"/>
      <c r="AN133" s="853"/>
      <c r="AO133" s="853"/>
      <c r="AP133" s="853"/>
      <c r="AQ133" s="853"/>
      <c r="AR133" s="853"/>
      <c r="AS133" s="853"/>
      <c r="AT133" s="853"/>
      <c r="AU133" s="853"/>
      <c r="AV133" s="853"/>
      <c r="AW133" s="853"/>
      <c r="AX133" s="853"/>
      <c r="AY133" s="853"/>
      <c r="AZ133" s="853"/>
      <c r="BA133" s="853"/>
      <c r="BB133" s="853"/>
      <c r="BC133" s="853"/>
      <c r="BD133" s="853"/>
      <c r="BE133" s="853"/>
      <c r="BF133" s="853"/>
    </row>
    <row r="134" spans="3:58" x14ac:dyDescent="0.25">
      <c r="C134" s="853"/>
      <c r="D134" s="853"/>
      <c r="E134" s="853"/>
      <c r="F134" s="853"/>
      <c r="G134" s="853"/>
      <c r="H134" s="853"/>
      <c r="I134" s="853"/>
      <c r="J134" s="853"/>
      <c r="K134" s="853"/>
      <c r="L134" s="853"/>
      <c r="M134" s="853"/>
      <c r="N134" s="853"/>
      <c r="O134" s="853"/>
      <c r="P134" s="853"/>
      <c r="Q134" s="853"/>
      <c r="R134" s="853"/>
      <c r="S134" s="853"/>
      <c r="T134" s="853"/>
      <c r="U134" s="853"/>
      <c r="V134" s="853"/>
      <c r="W134" s="853"/>
      <c r="X134" s="853"/>
      <c r="Y134" s="853"/>
      <c r="Z134" s="853"/>
      <c r="AA134" s="853"/>
      <c r="AB134" s="853"/>
      <c r="AC134" s="853"/>
      <c r="AD134" s="853"/>
      <c r="AE134" s="853"/>
      <c r="AF134" s="853"/>
      <c r="AG134" s="853"/>
      <c r="AH134" s="853"/>
      <c r="AI134" s="853"/>
      <c r="AJ134" s="853"/>
      <c r="AK134" s="853"/>
      <c r="AL134" s="853"/>
      <c r="AM134" s="853"/>
      <c r="AN134" s="853"/>
      <c r="AO134" s="853"/>
      <c r="AP134" s="853"/>
      <c r="AQ134" s="853"/>
      <c r="AR134" s="853"/>
      <c r="AS134" s="853"/>
      <c r="AT134" s="853"/>
      <c r="AU134" s="853"/>
      <c r="AV134" s="853"/>
      <c r="AW134" s="853"/>
      <c r="AX134" s="853"/>
      <c r="AY134" s="853"/>
      <c r="AZ134" s="853"/>
      <c r="BA134" s="853"/>
      <c r="BB134" s="853"/>
      <c r="BC134" s="853"/>
      <c r="BD134" s="853"/>
      <c r="BE134" s="853"/>
      <c r="BF134" s="853"/>
    </row>
    <row r="135" spans="3:58" x14ac:dyDescent="0.25">
      <c r="C135" s="853"/>
      <c r="D135" s="853"/>
      <c r="E135" s="853"/>
      <c r="F135" s="853"/>
      <c r="G135" s="853"/>
      <c r="H135" s="853"/>
      <c r="I135" s="853"/>
      <c r="J135" s="853"/>
      <c r="K135" s="853"/>
      <c r="L135" s="853"/>
      <c r="M135" s="853"/>
      <c r="N135" s="853"/>
      <c r="O135" s="853"/>
      <c r="P135" s="853"/>
      <c r="Q135" s="853"/>
      <c r="R135" s="853"/>
      <c r="S135" s="853"/>
      <c r="T135" s="853"/>
      <c r="U135" s="853"/>
      <c r="V135" s="853"/>
      <c r="W135" s="853"/>
      <c r="X135" s="853"/>
      <c r="Y135" s="853"/>
      <c r="Z135" s="853"/>
      <c r="AA135" s="853"/>
      <c r="AB135" s="853"/>
      <c r="AC135" s="853"/>
      <c r="AD135" s="853"/>
      <c r="AE135" s="853"/>
      <c r="AF135" s="853"/>
      <c r="AG135" s="853"/>
      <c r="AH135" s="853"/>
      <c r="AI135" s="853"/>
      <c r="AJ135" s="853"/>
      <c r="AK135" s="853"/>
      <c r="AL135" s="853"/>
      <c r="AM135" s="853"/>
      <c r="AN135" s="853"/>
      <c r="AO135" s="853"/>
      <c r="AP135" s="853"/>
      <c r="AQ135" s="853"/>
      <c r="AR135" s="853"/>
      <c r="AS135" s="853"/>
      <c r="AT135" s="853"/>
      <c r="AU135" s="853"/>
      <c r="AV135" s="853"/>
      <c r="AW135" s="853"/>
      <c r="AX135" s="853"/>
      <c r="AY135" s="853"/>
      <c r="AZ135" s="853"/>
      <c r="BA135" s="853"/>
      <c r="BB135" s="853"/>
      <c r="BC135" s="853"/>
      <c r="BD135" s="853"/>
      <c r="BE135" s="853"/>
      <c r="BF135" s="853"/>
    </row>
    <row r="136" spans="3:58" x14ac:dyDescent="0.25">
      <c r="C136" s="853"/>
      <c r="D136" s="853"/>
      <c r="E136" s="853"/>
      <c r="F136" s="853"/>
      <c r="G136" s="853"/>
      <c r="H136" s="853"/>
      <c r="I136" s="853"/>
      <c r="J136" s="853"/>
      <c r="K136" s="853"/>
      <c r="L136" s="853"/>
      <c r="M136" s="853"/>
      <c r="N136" s="853"/>
      <c r="O136" s="853"/>
      <c r="P136" s="853"/>
      <c r="Q136" s="853"/>
      <c r="R136" s="853"/>
      <c r="S136" s="853"/>
      <c r="T136" s="853"/>
      <c r="U136" s="853"/>
      <c r="V136" s="853"/>
      <c r="W136" s="853"/>
      <c r="X136" s="853"/>
      <c r="Y136" s="853"/>
      <c r="Z136" s="853"/>
      <c r="AA136" s="853"/>
      <c r="AB136" s="853"/>
      <c r="AC136" s="853"/>
      <c r="AD136" s="853"/>
      <c r="AE136" s="853"/>
      <c r="AF136" s="853"/>
      <c r="AG136" s="853"/>
      <c r="AH136" s="853"/>
      <c r="AI136" s="853"/>
      <c r="AJ136" s="853"/>
      <c r="AK136" s="853"/>
      <c r="AL136" s="853"/>
      <c r="AM136" s="853"/>
      <c r="AN136" s="853"/>
      <c r="AO136" s="853"/>
      <c r="AP136" s="853"/>
      <c r="AQ136" s="853"/>
      <c r="AR136" s="853"/>
      <c r="AS136" s="853"/>
      <c r="AT136" s="853"/>
      <c r="AU136" s="853"/>
      <c r="AV136" s="853"/>
      <c r="AW136" s="853"/>
      <c r="AX136" s="853"/>
      <c r="AY136" s="853"/>
      <c r="AZ136" s="853"/>
      <c r="BA136" s="853"/>
      <c r="BB136" s="853"/>
      <c r="BC136" s="853"/>
      <c r="BD136" s="853"/>
      <c r="BE136" s="853"/>
      <c r="BF136" s="853"/>
    </row>
    <row r="137" spans="3:58" x14ac:dyDescent="0.25">
      <c r="C137" s="853"/>
      <c r="D137" s="853"/>
      <c r="E137" s="853"/>
      <c r="F137" s="853"/>
      <c r="G137" s="853"/>
      <c r="H137" s="853"/>
      <c r="I137" s="853"/>
      <c r="J137" s="853"/>
      <c r="K137" s="853"/>
      <c r="L137" s="853"/>
      <c r="M137" s="853"/>
      <c r="N137" s="853"/>
      <c r="O137" s="853"/>
      <c r="P137" s="853"/>
      <c r="Q137" s="853"/>
      <c r="R137" s="853"/>
      <c r="S137" s="853"/>
      <c r="T137" s="853"/>
      <c r="U137" s="853"/>
      <c r="V137" s="853"/>
      <c r="W137" s="853"/>
      <c r="X137" s="853"/>
      <c r="Y137" s="853"/>
      <c r="Z137" s="853"/>
      <c r="AA137" s="853"/>
      <c r="AB137" s="853"/>
      <c r="AC137" s="853"/>
      <c r="AD137" s="853"/>
      <c r="AE137" s="853"/>
      <c r="AF137" s="853"/>
      <c r="AG137" s="853"/>
      <c r="AH137" s="853"/>
      <c r="AI137" s="853"/>
      <c r="AJ137" s="853"/>
      <c r="AK137" s="853"/>
      <c r="AL137" s="853"/>
      <c r="AM137" s="853"/>
      <c r="AN137" s="853"/>
      <c r="AO137" s="853"/>
      <c r="AP137" s="853"/>
      <c r="AQ137" s="853"/>
      <c r="AR137" s="853"/>
      <c r="AS137" s="853"/>
      <c r="AT137" s="853"/>
      <c r="AU137" s="853"/>
      <c r="AV137" s="853"/>
      <c r="AW137" s="853"/>
      <c r="AX137" s="853"/>
      <c r="AY137" s="853"/>
      <c r="AZ137" s="853"/>
      <c r="BA137" s="853"/>
      <c r="BB137" s="853"/>
      <c r="BC137" s="853"/>
      <c r="BD137" s="853"/>
      <c r="BE137" s="853"/>
      <c r="BF137" s="853"/>
    </row>
    <row r="138" spans="3:58" x14ac:dyDescent="0.25">
      <c r="C138" s="853"/>
      <c r="D138" s="853"/>
      <c r="E138" s="853"/>
      <c r="F138" s="853"/>
      <c r="G138" s="853"/>
      <c r="H138" s="853"/>
      <c r="I138" s="853"/>
      <c r="J138" s="853"/>
      <c r="K138" s="853"/>
      <c r="L138" s="853"/>
      <c r="M138" s="853"/>
      <c r="N138" s="853"/>
      <c r="O138" s="853"/>
      <c r="P138" s="853"/>
      <c r="Q138" s="853"/>
      <c r="R138" s="853"/>
      <c r="S138" s="853"/>
      <c r="T138" s="853"/>
      <c r="U138" s="853"/>
      <c r="V138" s="853"/>
      <c r="W138" s="853"/>
      <c r="X138" s="853"/>
      <c r="Y138" s="853"/>
      <c r="Z138" s="853"/>
      <c r="AA138" s="853"/>
      <c r="AB138" s="853"/>
      <c r="AC138" s="853"/>
      <c r="AD138" s="853"/>
      <c r="AE138" s="853"/>
      <c r="AF138" s="853"/>
      <c r="AG138" s="853"/>
      <c r="AH138" s="853"/>
      <c r="AI138" s="853"/>
      <c r="AJ138" s="853"/>
      <c r="AK138" s="853"/>
      <c r="AL138" s="853"/>
      <c r="AM138" s="853"/>
      <c r="AN138" s="853"/>
      <c r="AO138" s="853"/>
      <c r="AP138" s="853"/>
      <c r="AQ138" s="853"/>
      <c r="AR138" s="853"/>
      <c r="AS138" s="853"/>
      <c r="AT138" s="853"/>
      <c r="AU138" s="853"/>
      <c r="AV138" s="853"/>
      <c r="AW138" s="853"/>
      <c r="AX138" s="853"/>
      <c r="AY138" s="853"/>
      <c r="AZ138" s="853"/>
      <c r="BA138" s="853"/>
      <c r="BB138" s="853"/>
      <c r="BC138" s="853"/>
      <c r="BD138" s="853"/>
      <c r="BE138" s="853"/>
      <c r="BF138" s="853"/>
    </row>
    <row r="139" spans="3:58" x14ac:dyDescent="0.25">
      <c r="C139" s="853"/>
      <c r="D139" s="853"/>
      <c r="E139" s="853"/>
      <c r="F139" s="853"/>
      <c r="G139" s="853"/>
      <c r="H139" s="853"/>
      <c r="I139" s="853"/>
      <c r="J139" s="853"/>
      <c r="K139" s="853"/>
      <c r="L139" s="853"/>
      <c r="M139" s="853"/>
      <c r="N139" s="853"/>
      <c r="O139" s="853"/>
      <c r="P139" s="853"/>
      <c r="Q139" s="853"/>
      <c r="R139" s="853"/>
      <c r="S139" s="853"/>
      <c r="T139" s="853"/>
      <c r="U139" s="853"/>
      <c r="V139" s="853"/>
      <c r="W139" s="853"/>
      <c r="X139" s="853"/>
      <c r="Y139" s="853"/>
      <c r="Z139" s="853"/>
      <c r="AA139" s="853"/>
      <c r="AB139" s="853"/>
      <c r="AC139" s="853"/>
      <c r="AD139" s="853"/>
      <c r="AE139" s="853"/>
      <c r="AF139" s="853"/>
      <c r="AG139" s="853"/>
      <c r="AH139" s="853"/>
      <c r="AI139" s="853"/>
      <c r="AJ139" s="853"/>
      <c r="AK139" s="853"/>
      <c r="AL139" s="853"/>
      <c r="AM139" s="853"/>
      <c r="AN139" s="853"/>
      <c r="AO139" s="853"/>
      <c r="AP139" s="853"/>
      <c r="AQ139" s="853"/>
      <c r="AR139" s="853"/>
      <c r="AS139" s="853"/>
      <c r="AT139" s="853"/>
      <c r="AU139" s="853"/>
      <c r="AV139" s="853"/>
      <c r="AW139" s="853"/>
      <c r="AX139" s="853"/>
      <c r="AY139" s="853"/>
      <c r="AZ139" s="853"/>
      <c r="BA139" s="853"/>
      <c r="BB139" s="853"/>
      <c r="BC139" s="853"/>
      <c r="BD139" s="853"/>
      <c r="BE139" s="853"/>
      <c r="BF139" s="853"/>
    </row>
    <row r="140" spans="3:58" x14ac:dyDescent="0.25">
      <c r="C140" s="853"/>
      <c r="D140" s="853"/>
      <c r="E140" s="853"/>
      <c r="F140" s="853"/>
      <c r="G140" s="853"/>
      <c r="H140" s="853"/>
      <c r="I140" s="853"/>
      <c r="J140" s="853"/>
      <c r="K140" s="853"/>
      <c r="L140" s="853"/>
      <c r="M140" s="853"/>
      <c r="N140" s="853"/>
      <c r="O140" s="853"/>
      <c r="P140" s="853"/>
      <c r="Q140" s="853"/>
      <c r="R140" s="853"/>
      <c r="S140" s="853"/>
      <c r="T140" s="853"/>
      <c r="U140" s="853"/>
      <c r="V140" s="853"/>
      <c r="W140" s="853"/>
      <c r="X140" s="853"/>
      <c r="Y140" s="853"/>
      <c r="Z140" s="853"/>
      <c r="AA140" s="853"/>
      <c r="AB140" s="853"/>
      <c r="AC140" s="853"/>
      <c r="AD140" s="853"/>
      <c r="AE140" s="853"/>
      <c r="AF140" s="853"/>
      <c r="AG140" s="853"/>
      <c r="AH140" s="853"/>
      <c r="AI140" s="853"/>
      <c r="AJ140" s="853"/>
      <c r="AK140" s="853"/>
      <c r="AL140" s="853"/>
      <c r="AM140" s="853"/>
      <c r="AN140" s="853"/>
      <c r="AO140" s="853"/>
      <c r="AP140" s="853"/>
      <c r="AQ140" s="853"/>
      <c r="AR140" s="853"/>
      <c r="AS140" s="853"/>
      <c r="AT140" s="853"/>
      <c r="AU140" s="853"/>
      <c r="AV140" s="853"/>
      <c r="AW140" s="853"/>
      <c r="AX140" s="853"/>
      <c r="AY140" s="853"/>
      <c r="AZ140" s="853"/>
      <c r="BA140" s="853"/>
      <c r="BB140" s="853"/>
      <c r="BC140" s="853"/>
      <c r="BD140" s="853"/>
      <c r="BE140" s="853"/>
      <c r="BF140" s="853"/>
    </row>
    <row r="141" spans="3:58" x14ac:dyDescent="0.25">
      <c r="C141" s="853"/>
      <c r="D141" s="853"/>
      <c r="E141" s="853"/>
      <c r="F141" s="853"/>
      <c r="G141" s="853"/>
      <c r="H141" s="853"/>
      <c r="I141" s="853"/>
      <c r="J141" s="853"/>
      <c r="K141" s="853"/>
      <c r="L141" s="853"/>
      <c r="M141" s="853"/>
      <c r="N141" s="853"/>
      <c r="O141" s="853"/>
      <c r="P141" s="853"/>
      <c r="Q141" s="853"/>
      <c r="R141" s="853"/>
      <c r="S141" s="853"/>
      <c r="T141" s="853"/>
      <c r="U141" s="853"/>
      <c r="V141" s="853"/>
      <c r="W141" s="853"/>
      <c r="X141" s="853"/>
      <c r="Y141" s="853"/>
      <c r="Z141" s="853"/>
      <c r="AA141" s="853"/>
      <c r="AB141" s="853"/>
      <c r="AC141" s="853"/>
      <c r="AD141" s="853"/>
      <c r="AE141" s="853"/>
      <c r="AF141" s="853"/>
      <c r="AG141" s="853"/>
      <c r="AH141" s="853"/>
      <c r="AI141" s="853"/>
      <c r="AJ141" s="853"/>
      <c r="AK141" s="853"/>
      <c r="AL141" s="853"/>
      <c r="AM141" s="853"/>
      <c r="AN141" s="853"/>
      <c r="AO141" s="853"/>
      <c r="AP141" s="853"/>
      <c r="AQ141" s="853"/>
      <c r="AR141" s="853"/>
      <c r="AS141" s="853"/>
      <c r="AT141" s="853"/>
      <c r="AU141" s="853"/>
      <c r="AV141" s="853"/>
      <c r="AW141" s="853"/>
      <c r="AX141" s="853"/>
      <c r="AY141" s="853"/>
      <c r="AZ141" s="853"/>
      <c r="BA141" s="853"/>
      <c r="BB141" s="853"/>
      <c r="BC141" s="853"/>
      <c r="BD141" s="853"/>
      <c r="BE141" s="853"/>
      <c r="BF141" s="853"/>
    </row>
    <row r="142" spans="3:58" x14ac:dyDescent="0.25">
      <c r="C142" s="853"/>
      <c r="D142" s="853"/>
      <c r="E142" s="853"/>
      <c r="F142" s="853"/>
      <c r="G142" s="853"/>
      <c r="H142" s="853"/>
      <c r="I142" s="853"/>
      <c r="J142" s="853"/>
      <c r="K142" s="853"/>
      <c r="L142" s="853"/>
      <c r="M142" s="853"/>
      <c r="N142" s="853"/>
      <c r="O142" s="853"/>
      <c r="P142" s="853"/>
      <c r="Q142" s="853"/>
      <c r="R142" s="853"/>
      <c r="S142" s="853"/>
      <c r="T142" s="853"/>
      <c r="U142" s="853"/>
      <c r="V142" s="853"/>
      <c r="W142" s="853"/>
      <c r="X142" s="853"/>
      <c r="Y142" s="853"/>
      <c r="Z142" s="853"/>
      <c r="AA142" s="853"/>
      <c r="AB142" s="853"/>
      <c r="AC142" s="853"/>
      <c r="AD142" s="853"/>
      <c r="AE142" s="853"/>
      <c r="AF142" s="853"/>
      <c r="AG142" s="853"/>
      <c r="AH142" s="853"/>
      <c r="AI142" s="853"/>
      <c r="AJ142" s="853"/>
      <c r="AK142" s="853"/>
      <c r="AL142" s="853"/>
      <c r="AM142" s="853"/>
      <c r="AN142" s="853"/>
      <c r="AO142" s="853"/>
      <c r="AP142" s="853"/>
      <c r="AQ142" s="853"/>
      <c r="AR142" s="853"/>
      <c r="AS142" s="853"/>
      <c r="AT142" s="853"/>
      <c r="AU142" s="853"/>
      <c r="AV142" s="853"/>
      <c r="AW142" s="853"/>
      <c r="AX142" s="853"/>
      <c r="AY142" s="853"/>
      <c r="AZ142" s="853"/>
      <c r="BA142" s="853"/>
      <c r="BB142" s="853"/>
      <c r="BC142" s="853"/>
      <c r="BD142" s="853"/>
      <c r="BE142" s="853"/>
      <c r="BF142" s="853"/>
    </row>
    <row r="143" spans="3:58" x14ac:dyDescent="0.25">
      <c r="C143" s="853"/>
      <c r="D143" s="853"/>
      <c r="E143" s="853"/>
      <c r="F143" s="853"/>
      <c r="G143" s="853"/>
      <c r="H143" s="853"/>
      <c r="I143" s="853"/>
      <c r="J143" s="853"/>
      <c r="K143" s="853"/>
      <c r="L143" s="853"/>
      <c r="M143" s="853"/>
      <c r="N143" s="853"/>
      <c r="O143" s="853"/>
      <c r="P143" s="853"/>
      <c r="Q143" s="853"/>
      <c r="R143" s="853"/>
      <c r="S143" s="853"/>
      <c r="T143" s="853"/>
      <c r="U143" s="853"/>
      <c r="V143" s="853"/>
      <c r="W143" s="853"/>
      <c r="X143" s="853"/>
      <c r="Y143" s="853"/>
      <c r="Z143" s="853"/>
      <c r="AA143" s="853"/>
      <c r="AB143" s="853"/>
      <c r="AC143" s="853"/>
      <c r="AD143" s="853"/>
      <c r="AE143" s="853"/>
      <c r="AF143" s="853"/>
      <c r="AG143" s="853"/>
      <c r="AH143" s="853"/>
      <c r="AI143" s="853"/>
      <c r="AJ143" s="853"/>
      <c r="AK143" s="853"/>
      <c r="AL143" s="853"/>
      <c r="AM143" s="853"/>
      <c r="AN143" s="853"/>
      <c r="AO143" s="853"/>
      <c r="AP143" s="853"/>
      <c r="AQ143" s="853"/>
      <c r="AR143" s="853"/>
      <c r="AS143" s="853"/>
      <c r="AT143" s="853"/>
      <c r="AU143" s="853"/>
      <c r="AV143" s="853"/>
      <c r="AW143" s="853"/>
      <c r="AX143" s="853"/>
      <c r="AY143" s="853"/>
      <c r="AZ143" s="853"/>
      <c r="BA143" s="853"/>
      <c r="BB143" s="853"/>
      <c r="BC143" s="853"/>
      <c r="BD143" s="853"/>
      <c r="BE143" s="853"/>
      <c r="BF143" s="853"/>
    </row>
    <row r="144" spans="3:58" x14ac:dyDescent="0.25">
      <c r="C144" s="853"/>
      <c r="D144" s="853"/>
      <c r="E144" s="853"/>
      <c r="F144" s="853"/>
      <c r="G144" s="853"/>
      <c r="H144" s="853"/>
      <c r="I144" s="853"/>
      <c r="J144" s="853"/>
      <c r="K144" s="853"/>
      <c r="L144" s="853"/>
      <c r="M144" s="853"/>
      <c r="N144" s="853"/>
      <c r="O144" s="853"/>
      <c r="P144" s="853"/>
      <c r="Q144" s="853"/>
      <c r="R144" s="853"/>
      <c r="S144" s="853"/>
      <c r="T144" s="853"/>
      <c r="U144" s="853"/>
      <c r="V144" s="853"/>
      <c r="W144" s="853"/>
      <c r="X144" s="853"/>
      <c r="Y144" s="853"/>
      <c r="Z144" s="853"/>
      <c r="AA144" s="853"/>
      <c r="AB144" s="853"/>
      <c r="AC144" s="853"/>
      <c r="AD144" s="853"/>
      <c r="AE144" s="853"/>
      <c r="AF144" s="853"/>
      <c r="AG144" s="853"/>
      <c r="AH144" s="853"/>
      <c r="AI144" s="853"/>
      <c r="AJ144" s="853"/>
      <c r="AK144" s="853"/>
      <c r="AL144" s="853"/>
      <c r="AM144" s="853"/>
      <c r="AN144" s="853"/>
      <c r="AO144" s="853"/>
      <c r="AP144" s="853"/>
      <c r="AQ144" s="853"/>
      <c r="AR144" s="853"/>
      <c r="AS144" s="853"/>
      <c r="AT144" s="853"/>
      <c r="AU144" s="853"/>
      <c r="AV144" s="853"/>
      <c r="AW144" s="853"/>
      <c r="AX144" s="853"/>
      <c r="AY144" s="853"/>
      <c r="AZ144" s="853"/>
      <c r="BA144" s="853"/>
      <c r="BB144" s="853"/>
      <c r="BC144" s="853"/>
      <c r="BD144" s="853"/>
      <c r="BE144" s="853"/>
      <c r="BF144" s="853"/>
    </row>
    <row r="145" spans="3:58" x14ac:dyDescent="0.25">
      <c r="C145" s="853"/>
      <c r="D145" s="853"/>
      <c r="E145" s="853"/>
      <c r="F145" s="853"/>
      <c r="G145" s="853"/>
      <c r="H145" s="853"/>
      <c r="I145" s="853"/>
      <c r="J145" s="853"/>
      <c r="K145" s="853"/>
      <c r="L145" s="853"/>
      <c r="M145" s="853"/>
      <c r="N145" s="853"/>
      <c r="O145" s="853"/>
      <c r="P145" s="853"/>
      <c r="Q145" s="853"/>
      <c r="R145" s="853"/>
      <c r="S145" s="853"/>
      <c r="T145" s="853"/>
      <c r="U145" s="853"/>
      <c r="V145" s="853"/>
      <c r="W145" s="853"/>
      <c r="X145" s="853"/>
      <c r="Y145" s="853"/>
      <c r="Z145" s="853"/>
      <c r="AA145" s="853"/>
      <c r="AB145" s="853"/>
      <c r="AC145" s="853"/>
      <c r="AD145" s="853"/>
      <c r="AE145" s="853"/>
      <c r="AF145" s="853"/>
      <c r="AG145" s="853"/>
      <c r="AH145" s="853"/>
      <c r="AI145" s="853"/>
      <c r="AJ145" s="853"/>
      <c r="AK145" s="853"/>
      <c r="AL145" s="853"/>
      <c r="AM145" s="853"/>
      <c r="AN145" s="853"/>
      <c r="AO145" s="853"/>
      <c r="AP145" s="853"/>
      <c r="AQ145" s="853"/>
      <c r="AR145" s="853"/>
      <c r="AS145" s="853"/>
      <c r="AT145" s="853"/>
      <c r="AU145" s="853"/>
      <c r="AV145" s="853"/>
      <c r="AW145" s="853"/>
      <c r="AX145" s="853"/>
      <c r="AY145" s="853"/>
      <c r="AZ145" s="853"/>
      <c r="BA145" s="853"/>
      <c r="BB145" s="853"/>
      <c r="BC145" s="853"/>
      <c r="BD145" s="853"/>
      <c r="BE145" s="853"/>
      <c r="BF145" s="853"/>
    </row>
    <row r="146" spans="3:58" x14ac:dyDescent="0.25">
      <c r="C146" s="853"/>
      <c r="D146" s="853"/>
      <c r="E146" s="853"/>
      <c r="F146" s="853"/>
      <c r="G146" s="853"/>
      <c r="H146" s="853"/>
      <c r="I146" s="853"/>
      <c r="J146" s="853"/>
      <c r="K146" s="853"/>
      <c r="L146" s="853"/>
      <c r="M146" s="853"/>
      <c r="N146" s="853"/>
      <c r="O146" s="853"/>
      <c r="P146" s="853"/>
      <c r="Q146" s="853"/>
      <c r="R146" s="853"/>
      <c r="S146" s="853"/>
      <c r="T146" s="853"/>
      <c r="U146" s="853"/>
      <c r="V146" s="853"/>
      <c r="W146" s="853"/>
      <c r="X146" s="853"/>
      <c r="Y146" s="853"/>
      <c r="Z146" s="853"/>
      <c r="AA146" s="853"/>
      <c r="AB146" s="853"/>
      <c r="AC146" s="853"/>
      <c r="AD146" s="853"/>
      <c r="AE146" s="853"/>
      <c r="AF146" s="853"/>
      <c r="AG146" s="853"/>
      <c r="AH146" s="853"/>
      <c r="AI146" s="853"/>
      <c r="AJ146" s="853"/>
      <c r="AK146" s="853"/>
      <c r="AL146" s="853"/>
      <c r="AM146" s="853"/>
      <c r="AN146" s="853"/>
      <c r="AO146" s="853"/>
      <c r="AP146" s="853"/>
      <c r="AQ146" s="853"/>
      <c r="AR146" s="853"/>
      <c r="AS146" s="853"/>
      <c r="AT146" s="853"/>
      <c r="AU146" s="853"/>
      <c r="AV146" s="853"/>
      <c r="AW146" s="853"/>
      <c r="AX146" s="853"/>
      <c r="AY146" s="853"/>
      <c r="AZ146" s="853"/>
      <c r="BA146" s="853"/>
      <c r="BB146" s="853"/>
      <c r="BC146" s="853"/>
      <c r="BD146" s="853"/>
      <c r="BE146" s="853"/>
      <c r="BF146" s="853"/>
    </row>
    <row r="147" spans="3:58" x14ac:dyDescent="0.25">
      <c r="C147" s="853"/>
      <c r="D147" s="853"/>
      <c r="E147" s="853"/>
      <c r="F147" s="853"/>
      <c r="G147" s="853"/>
      <c r="H147" s="853"/>
      <c r="I147" s="853"/>
      <c r="J147" s="853"/>
      <c r="K147" s="853"/>
      <c r="L147" s="853"/>
      <c r="M147" s="853"/>
      <c r="N147" s="853"/>
      <c r="O147" s="853"/>
      <c r="P147" s="853"/>
      <c r="Q147" s="853"/>
      <c r="R147" s="853"/>
      <c r="S147" s="853"/>
      <c r="T147" s="853"/>
      <c r="U147" s="853"/>
      <c r="V147" s="853"/>
      <c r="W147" s="853"/>
      <c r="X147" s="853"/>
      <c r="Y147" s="853"/>
      <c r="Z147" s="853"/>
      <c r="AA147" s="853"/>
      <c r="AB147" s="853"/>
      <c r="AC147" s="853"/>
      <c r="AD147" s="853"/>
      <c r="AE147" s="853"/>
      <c r="AF147" s="853"/>
      <c r="AG147" s="853"/>
      <c r="AH147" s="853"/>
      <c r="AI147" s="853"/>
      <c r="AJ147" s="853"/>
      <c r="AK147" s="853"/>
      <c r="AL147" s="853"/>
      <c r="AM147" s="853"/>
      <c r="AN147" s="853"/>
      <c r="AO147" s="853"/>
      <c r="AP147" s="853"/>
      <c r="AQ147" s="853"/>
      <c r="AR147" s="853"/>
      <c r="AS147" s="853"/>
      <c r="AT147" s="853"/>
      <c r="AU147" s="853"/>
      <c r="AV147" s="853"/>
      <c r="AW147" s="853"/>
      <c r="AX147" s="853"/>
      <c r="AY147" s="853"/>
      <c r="AZ147" s="853"/>
      <c r="BA147" s="853"/>
      <c r="BB147" s="853"/>
      <c r="BC147" s="853"/>
      <c r="BD147" s="853"/>
      <c r="BE147" s="853"/>
      <c r="BF147" s="853"/>
    </row>
    <row r="148" spans="3:58" x14ac:dyDescent="0.25">
      <c r="C148" s="853"/>
      <c r="D148" s="853"/>
      <c r="E148" s="853"/>
      <c r="F148" s="853"/>
      <c r="G148" s="853"/>
      <c r="H148" s="853"/>
      <c r="I148" s="853"/>
      <c r="J148" s="853"/>
      <c r="K148" s="853"/>
      <c r="L148" s="853"/>
      <c r="M148" s="853"/>
      <c r="N148" s="853"/>
      <c r="O148" s="853"/>
      <c r="P148" s="853"/>
      <c r="Q148" s="853"/>
      <c r="R148" s="853"/>
      <c r="S148" s="853"/>
      <c r="T148" s="853"/>
      <c r="U148" s="853"/>
      <c r="V148" s="853"/>
      <c r="W148" s="853"/>
      <c r="X148" s="853"/>
      <c r="Y148" s="853"/>
      <c r="Z148" s="853"/>
      <c r="AA148" s="853"/>
      <c r="AB148" s="853"/>
      <c r="AC148" s="853"/>
      <c r="AD148" s="853"/>
      <c r="AE148" s="853"/>
      <c r="AF148" s="853"/>
      <c r="AG148" s="853"/>
      <c r="AH148" s="853"/>
      <c r="AI148" s="853"/>
      <c r="AJ148" s="853"/>
      <c r="AK148" s="853"/>
      <c r="AL148" s="853"/>
      <c r="AM148" s="853"/>
      <c r="AN148" s="853"/>
      <c r="AO148" s="853"/>
      <c r="AP148" s="853"/>
      <c r="AQ148" s="853"/>
      <c r="AR148" s="853"/>
      <c r="AS148" s="853"/>
      <c r="AT148" s="853"/>
      <c r="AU148" s="853"/>
      <c r="AV148" s="853"/>
      <c r="AW148" s="853"/>
      <c r="AX148" s="853"/>
      <c r="AY148" s="853"/>
      <c r="AZ148" s="853"/>
      <c r="BA148" s="853"/>
      <c r="BB148" s="853"/>
      <c r="BC148" s="853"/>
      <c r="BD148" s="853"/>
      <c r="BE148" s="853"/>
      <c r="BF148" s="853"/>
    </row>
    <row r="149" spans="3:58" x14ac:dyDescent="0.25">
      <c r="C149" s="853"/>
      <c r="D149" s="853"/>
      <c r="E149" s="853"/>
      <c r="F149" s="853"/>
      <c r="G149" s="853"/>
      <c r="H149" s="853"/>
      <c r="I149" s="853"/>
      <c r="J149" s="853"/>
      <c r="K149" s="853"/>
      <c r="L149" s="853"/>
      <c r="M149" s="853"/>
      <c r="N149" s="853"/>
      <c r="O149" s="853"/>
      <c r="P149" s="853"/>
      <c r="Q149" s="853"/>
      <c r="R149" s="853"/>
      <c r="S149" s="853"/>
      <c r="T149" s="853"/>
      <c r="U149" s="853"/>
      <c r="V149" s="853"/>
      <c r="W149" s="853"/>
      <c r="X149" s="853"/>
      <c r="Y149" s="853"/>
      <c r="Z149" s="853"/>
      <c r="AA149" s="853"/>
      <c r="AB149" s="853"/>
      <c r="AC149" s="853"/>
      <c r="AD149" s="853"/>
      <c r="AE149" s="853"/>
      <c r="AF149" s="853"/>
      <c r="AG149" s="853"/>
      <c r="AH149" s="853"/>
      <c r="AI149" s="853"/>
      <c r="AJ149" s="853"/>
      <c r="AK149" s="853"/>
      <c r="AL149" s="853"/>
      <c r="AM149" s="853"/>
      <c r="AN149" s="853"/>
      <c r="AO149" s="853"/>
      <c r="AP149" s="853"/>
      <c r="AQ149" s="853"/>
      <c r="AR149" s="853"/>
      <c r="AS149" s="853"/>
      <c r="AT149" s="853"/>
      <c r="AU149" s="853"/>
      <c r="AV149" s="853"/>
      <c r="AW149" s="853"/>
      <c r="AX149" s="853"/>
      <c r="AY149" s="853"/>
      <c r="AZ149" s="853"/>
      <c r="BA149" s="853"/>
      <c r="BB149" s="853"/>
      <c r="BC149" s="853"/>
      <c r="BD149" s="853"/>
      <c r="BE149" s="853"/>
      <c r="BF149" s="853"/>
    </row>
    <row r="150" spans="3:58" x14ac:dyDescent="0.25">
      <c r="C150" s="853"/>
      <c r="D150" s="853"/>
      <c r="E150" s="853"/>
      <c r="F150" s="853"/>
      <c r="G150" s="853"/>
      <c r="H150" s="853"/>
      <c r="I150" s="853"/>
      <c r="J150" s="853"/>
      <c r="K150" s="853"/>
      <c r="L150" s="853"/>
      <c r="M150" s="853"/>
      <c r="N150" s="853"/>
      <c r="O150" s="853"/>
      <c r="P150" s="853"/>
      <c r="Q150" s="853"/>
      <c r="R150" s="853"/>
      <c r="S150" s="853"/>
      <c r="T150" s="853"/>
      <c r="U150" s="853"/>
      <c r="V150" s="853"/>
      <c r="W150" s="853"/>
      <c r="X150" s="853"/>
      <c r="Y150" s="853"/>
      <c r="Z150" s="853"/>
      <c r="AA150" s="853"/>
      <c r="AB150" s="853"/>
      <c r="AC150" s="853"/>
      <c r="AD150" s="853"/>
      <c r="AE150" s="853"/>
      <c r="AF150" s="853"/>
      <c r="AG150" s="853"/>
      <c r="AH150" s="853"/>
      <c r="AI150" s="853"/>
      <c r="AJ150" s="853"/>
      <c r="AK150" s="853"/>
      <c r="AL150" s="853"/>
      <c r="AM150" s="853"/>
      <c r="AN150" s="853"/>
      <c r="AO150" s="853"/>
      <c r="AP150" s="853"/>
      <c r="AQ150" s="853"/>
      <c r="AR150" s="853"/>
      <c r="AS150" s="853"/>
      <c r="AT150" s="853"/>
      <c r="AU150" s="853"/>
      <c r="AV150" s="853"/>
      <c r="AW150" s="853"/>
      <c r="AX150" s="853"/>
      <c r="AY150" s="853"/>
      <c r="AZ150" s="853"/>
      <c r="BA150" s="853"/>
      <c r="BB150" s="853"/>
      <c r="BC150" s="853"/>
      <c r="BD150" s="853"/>
      <c r="BE150" s="853"/>
      <c r="BF150" s="853"/>
    </row>
    <row r="151" spans="3:58" x14ac:dyDescent="0.25">
      <c r="C151" s="853"/>
      <c r="D151" s="853"/>
      <c r="E151" s="853"/>
      <c r="F151" s="853"/>
      <c r="G151" s="853"/>
      <c r="H151" s="853"/>
      <c r="I151" s="853"/>
      <c r="J151" s="853"/>
      <c r="K151" s="853"/>
      <c r="L151" s="853"/>
      <c r="M151" s="853"/>
      <c r="N151" s="853"/>
      <c r="O151" s="853"/>
      <c r="P151" s="853"/>
      <c r="Q151" s="853"/>
      <c r="R151" s="853"/>
      <c r="S151" s="853"/>
      <c r="T151" s="853"/>
      <c r="U151" s="853"/>
      <c r="V151" s="853"/>
      <c r="W151" s="853"/>
      <c r="X151" s="853"/>
      <c r="Y151" s="853"/>
      <c r="Z151" s="853"/>
      <c r="AA151" s="853"/>
      <c r="AB151" s="853"/>
      <c r="AC151" s="853"/>
      <c r="AD151" s="853"/>
      <c r="AE151" s="853"/>
      <c r="AF151" s="853"/>
      <c r="AG151" s="853"/>
      <c r="AH151" s="853"/>
      <c r="AI151" s="853"/>
      <c r="AJ151" s="853"/>
      <c r="AK151" s="853"/>
      <c r="AL151" s="853"/>
      <c r="AM151" s="853"/>
      <c r="AN151" s="853"/>
      <c r="AO151" s="853"/>
      <c r="AP151" s="853"/>
      <c r="AQ151" s="853"/>
      <c r="AR151" s="853"/>
      <c r="AS151" s="853"/>
      <c r="AT151" s="853"/>
      <c r="AU151" s="853"/>
      <c r="AV151" s="853"/>
      <c r="AW151" s="853"/>
      <c r="AX151" s="853"/>
      <c r="AY151" s="853"/>
      <c r="AZ151" s="853"/>
      <c r="BA151" s="853"/>
      <c r="BB151" s="853"/>
      <c r="BC151" s="853"/>
      <c r="BD151" s="853"/>
      <c r="BE151" s="853"/>
      <c r="BF151" s="853"/>
    </row>
    <row r="152" spans="3:58" x14ac:dyDescent="0.25">
      <c r="C152" s="853"/>
      <c r="D152" s="853"/>
      <c r="E152" s="853"/>
      <c r="F152" s="853"/>
      <c r="G152" s="853"/>
      <c r="H152" s="853"/>
      <c r="I152" s="853"/>
      <c r="J152" s="853"/>
      <c r="K152" s="853"/>
      <c r="L152" s="853"/>
      <c r="M152" s="853"/>
      <c r="N152" s="853"/>
      <c r="O152" s="853"/>
      <c r="P152" s="853"/>
      <c r="Q152" s="853"/>
      <c r="R152" s="853"/>
      <c r="S152" s="853"/>
      <c r="T152" s="853"/>
      <c r="U152" s="853"/>
      <c r="V152" s="853"/>
      <c r="W152" s="853"/>
      <c r="X152" s="853"/>
      <c r="Y152" s="853"/>
      <c r="Z152" s="853"/>
      <c r="AA152" s="853"/>
      <c r="AB152" s="853"/>
      <c r="AC152" s="853"/>
      <c r="AD152" s="853"/>
      <c r="AE152" s="853"/>
      <c r="AF152" s="853"/>
      <c r="AG152" s="853"/>
      <c r="AH152" s="853"/>
      <c r="AI152" s="853"/>
      <c r="AJ152" s="853"/>
      <c r="AK152" s="853"/>
      <c r="AL152" s="853"/>
      <c r="AM152" s="853"/>
      <c r="AN152" s="853"/>
      <c r="AO152" s="853"/>
      <c r="AP152" s="853"/>
      <c r="AQ152" s="853"/>
      <c r="AR152" s="853"/>
      <c r="AS152" s="853"/>
      <c r="AT152" s="853"/>
      <c r="AU152" s="853"/>
      <c r="AV152" s="853"/>
      <c r="AW152" s="853"/>
      <c r="AX152" s="853"/>
      <c r="AY152" s="853"/>
      <c r="AZ152" s="853"/>
      <c r="BA152" s="853"/>
      <c r="BB152" s="853"/>
      <c r="BC152" s="853"/>
      <c r="BD152" s="853"/>
      <c r="BE152" s="853"/>
      <c r="BF152" s="853"/>
    </row>
    <row r="153" spans="3:58" x14ac:dyDescent="0.25">
      <c r="C153" s="853"/>
      <c r="D153" s="853"/>
      <c r="E153" s="853"/>
      <c r="F153" s="853"/>
      <c r="G153" s="853"/>
      <c r="H153" s="853"/>
      <c r="I153" s="853"/>
      <c r="J153" s="853"/>
      <c r="K153" s="853"/>
      <c r="L153" s="853"/>
      <c r="M153" s="853"/>
      <c r="N153" s="853"/>
      <c r="O153" s="853"/>
      <c r="P153" s="853"/>
      <c r="Q153" s="853"/>
      <c r="R153" s="853"/>
      <c r="S153" s="853"/>
      <c r="T153" s="853"/>
      <c r="U153" s="853"/>
      <c r="V153" s="853"/>
      <c r="W153" s="853"/>
      <c r="X153" s="853"/>
      <c r="Y153" s="853"/>
      <c r="Z153" s="853"/>
      <c r="AA153" s="853"/>
      <c r="AB153" s="853"/>
      <c r="AC153" s="853"/>
      <c r="AD153" s="853"/>
      <c r="AE153" s="853"/>
      <c r="AF153" s="853"/>
      <c r="AG153" s="853"/>
      <c r="AH153" s="853"/>
      <c r="AI153" s="853"/>
      <c r="AJ153" s="853"/>
      <c r="AK153" s="853"/>
      <c r="AL153" s="853"/>
      <c r="AM153" s="853"/>
      <c r="AN153" s="853"/>
      <c r="AO153" s="853"/>
      <c r="AP153" s="853"/>
      <c r="AQ153" s="853"/>
      <c r="AR153" s="853"/>
      <c r="AS153" s="853"/>
      <c r="AT153" s="853"/>
      <c r="AU153" s="853"/>
      <c r="AV153" s="853"/>
      <c r="AW153" s="853"/>
      <c r="AX153" s="853"/>
      <c r="AY153" s="853"/>
      <c r="AZ153" s="853"/>
      <c r="BA153" s="853"/>
      <c r="BB153" s="853"/>
      <c r="BC153" s="853"/>
      <c r="BD153" s="853"/>
      <c r="BE153" s="853"/>
      <c r="BF153" s="853"/>
    </row>
    <row r="154" spans="3:58" x14ac:dyDescent="0.25">
      <c r="C154" s="853"/>
      <c r="D154" s="853"/>
      <c r="E154" s="853"/>
      <c r="F154" s="853"/>
      <c r="G154" s="853"/>
      <c r="H154" s="853"/>
      <c r="I154" s="853"/>
      <c r="J154" s="853"/>
      <c r="K154" s="853"/>
      <c r="L154" s="853"/>
      <c r="M154" s="853"/>
      <c r="N154" s="853"/>
      <c r="O154" s="853"/>
      <c r="P154" s="853"/>
      <c r="Q154" s="853"/>
      <c r="R154" s="853"/>
      <c r="S154" s="853"/>
      <c r="T154" s="853"/>
      <c r="U154" s="853"/>
      <c r="V154" s="853"/>
      <c r="W154" s="853"/>
      <c r="X154" s="853"/>
      <c r="Y154" s="853"/>
      <c r="Z154" s="853"/>
      <c r="AA154" s="853"/>
      <c r="AB154" s="853"/>
      <c r="AC154" s="853"/>
      <c r="AD154" s="853"/>
      <c r="AE154" s="853"/>
      <c r="AF154" s="853"/>
      <c r="AG154" s="853"/>
      <c r="AH154" s="853"/>
      <c r="AI154" s="853"/>
      <c r="AJ154" s="853"/>
      <c r="AK154" s="853"/>
      <c r="AL154" s="853"/>
      <c r="AM154" s="853"/>
      <c r="AN154" s="853"/>
      <c r="AO154" s="853"/>
      <c r="AP154" s="853"/>
      <c r="AQ154" s="853"/>
      <c r="AR154" s="853"/>
      <c r="AS154" s="853"/>
      <c r="AT154" s="853"/>
      <c r="AU154" s="853"/>
      <c r="AV154" s="853"/>
      <c r="AW154" s="853"/>
      <c r="AX154" s="853"/>
      <c r="AY154" s="853"/>
      <c r="AZ154" s="853"/>
      <c r="BA154" s="853"/>
      <c r="BB154" s="853"/>
      <c r="BC154" s="853"/>
      <c r="BD154" s="853"/>
      <c r="BE154" s="853"/>
      <c r="BF154" s="853"/>
    </row>
    <row r="155" spans="3:58" x14ac:dyDescent="0.25">
      <c r="C155" s="853"/>
      <c r="D155" s="853"/>
      <c r="E155" s="853"/>
      <c r="F155" s="853"/>
      <c r="G155" s="853"/>
      <c r="H155" s="853"/>
      <c r="I155" s="853"/>
      <c r="J155" s="853"/>
      <c r="K155" s="853"/>
      <c r="L155" s="853"/>
      <c r="M155" s="853"/>
      <c r="N155" s="853"/>
      <c r="O155" s="853"/>
      <c r="P155" s="853"/>
      <c r="Q155" s="853"/>
      <c r="R155" s="853"/>
      <c r="S155" s="853"/>
      <c r="T155" s="853"/>
      <c r="U155" s="853"/>
      <c r="V155" s="853"/>
      <c r="W155" s="853"/>
      <c r="X155" s="853"/>
      <c r="Y155" s="853"/>
      <c r="Z155" s="853"/>
      <c r="AA155" s="853"/>
      <c r="AB155" s="853"/>
      <c r="AC155" s="853"/>
      <c r="AD155" s="853"/>
      <c r="AE155" s="853"/>
      <c r="AF155" s="853"/>
      <c r="AG155" s="853"/>
      <c r="AH155" s="853"/>
      <c r="AI155" s="853"/>
      <c r="AJ155" s="853"/>
      <c r="AK155" s="853"/>
      <c r="AL155" s="853"/>
      <c r="AM155" s="853"/>
      <c r="AN155" s="853"/>
      <c r="AO155" s="853"/>
      <c r="AP155" s="853"/>
      <c r="AQ155" s="853"/>
      <c r="AR155" s="853"/>
      <c r="AS155" s="853"/>
      <c r="AT155" s="853"/>
      <c r="AU155" s="853"/>
      <c r="AV155" s="853"/>
      <c r="AW155" s="853"/>
      <c r="AX155" s="853"/>
      <c r="AY155" s="853"/>
      <c r="AZ155" s="853"/>
      <c r="BA155" s="853"/>
      <c r="BB155" s="853"/>
      <c r="BC155" s="853"/>
      <c r="BD155" s="853"/>
      <c r="BE155" s="853"/>
      <c r="BF155" s="853"/>
    </row>
    <row r="156" spans="3:58" x14ac:dyDescent="0.25">
      <c r="C156" s="853"/>
      <c r="D156" s="853"/>
      <c r="E156" s="853"/>
      <c r="F156" s="853"/>
      <c r="G156" s="853"/>
      <c r="H156" s="853"/>
      <c r="I156" s="853"/>
      <c r="J156" s="853"/>
      <c r="K156" s="853"/>
      <c r="L156" s="853"/>
      <c r="M156" s="853"/>
      <c r="N156" s="853"/>
      <c r="O156" s="853"/>
      <c r="P156" s="853"/>
      <c r="Q156" s="853"/>
      <c r="R156" s="853"/>
      <c r="S156" s="853"/>
      <c r="T156" s="853"/>
      <c r="U156" s="853"/>
      <c r="V156" s="853"/>
      <c r="W156" s="853"/>
      <c r="X156" s="853"/>
      <c r="Y156" s="853"/>
      <c r="Z156" s="853"/>
      <c r="AA156" s="853"/>
      <c r="AB156" s="853"/>
      <c r="AC156" s="853"/>
      <c r="AD156" s="853"/>
      <c r="AE156" s="853"/>
      <c r="AF156" s="853"/>
      <c r="AG156" s="853"/>
      <c r="AH156" s="853"/>
      <c r="AI156" s="853"/>
      <c r="AJ156" s="853"/>
      <c r="AK156" s="853"/>
      <c r="AL156" s="853"/>
      <c r="AM156" s="853"/>
      <c r="AN156" s="853"/>
      <c r="AO156" s="853"/>
      <c r="AP156" s="853"/>
      <c r="AQ156" s="853"/>
      <c r="AR156" s="853"/>
      <c r="AS156" s="853"/>
      <c r="AT156" s="853"/>
      <c r="AU156" s="853"/>
      <c r="AV156" s="853"/>
      <c r="AW156" s="853"/>
      <c r="AX156" s="853"/>
      <c r="AY156" s="853"/>
      <c r="AZ156" s="853"/>
      <c r="BA156" s="853"/>
      <c r="BB156" s="853"/>
      <c r="BC156" s="853"/>
      <c r="BD156" s="853"/>
      <c r="BE156" s="853"/>
      <c r="BF156" s="853"/>
    </row>
    <row r="157" spans="3:58" x14ac:dyDescent="0.25">
      <c r="C157" s="853"/>
      <c r="D157" s="853"/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853"/>
      <c r="P157" s="853"/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  <c r="AA157" s="853"/>
      <c r="AB157" s="853"/>
      <c r="AC157" s="853"/>
      <c r="AD157" s="853"/>
      <c r="AE157" s="853"/>
      <c r="AF157" s="853"/>
      <c r="AG157" s="853"/>
      <c r="AH157" s="853"/>
      <c r="AI157" s="853"/>
      <c r="AJ157" s="853"/>
      <c r="AK157" s="853"/>
      <c r="AL157" s="853"/>
      <c r="AM157" s="853"/>
      <c r="AN157" s="853"/>
      <c r="AO157" s="853"/>
      <c r="AP157" s="853"/>
      <c r="AQ157" s="853"/>
      <c r="AR157" s="853"/>
      <c r="AS157" s="853"/>
      <c r="AT157" s="853"/>
      <c r="AU157" s="853"/>
      <c r="AV157" s="853"/>
      <c r="AW157" s="853"/>
      <c r="AX157" s="853"/>
      <c r="AY157" s="853"/>
      <c r="AZ157" s="853"/>
      <c r="BA157" s="853"/>
      <c r="BB157" s="853"/>
      <c r="BC157" s="853"/>
      <c r="BD157" s="853"/>
      <c r="BE157" s="853"/>
      <c r="BF157" s="853"/>
    </row>
    <row r="158" spans="3:58" x14ac:dyDescent="0.25">
      <c r="C158" s="853"/>
      <c r="D158" s="853"/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853"/>
      <c r="P158" s="853"/>
      <c r="Q158" s="853"/>
      <c r="R158" s="853"/>
      <c r="S158" s="853"/>
      <c r="T158" s="853"/>
      <c r="U158" s="853"/>
      <c r="V158" s="853"/>
      <c r="W158" s="853"/>
      <c r="X158" s="853"/>
      <c r="Y158" s="853"/>
      <c r="Z158" s="853"/>
      <c r="AA158" s="853"/>
      <c r="AB158" s="853"/>
      <c r="AC158" s="853"/>
      <c r="AD158" s="853"/>
      <c r="AE158" s="853"/>
      <c r="AF158" s="853"/>
      <c r="AG158" s="853"/>
      <c r="AH158" s="853"/>
      <c r="AI158" s="853"/>
      <c r="AJ158" s="853"/>
      <c r="AK158" s="853"/>
      <c r="AL158" s="853"/>
      <c r="AM158" s="853"/>
      <c r="AN158" s="853"/>
      <c r="AO158" s="853"/>
      <c r="AP158" s="853"/>
      <c r="AQ158" s="853"/>
      <c r="AR158" s="853"/>
      <c r="AS158" s="853"/>
      <c r="AT158" s="853"/>
      <c r="AU158" s="853"/>
      <c r="AV158" s="853"/>
      <c r="AW158" s="853"/>
      <c r="AX158" s="853"/>
      <c r="AY158" s="853"/>
      <c r="AZ158" s="853"/>
      <c r="BA158" s="853"/>
      <c r="BB158" s="853"/>
      <c r="BC158" s="853"/>
      <c r="BD158" s="853"/>
      <c r="BE158" s="853"/>
      <c r="BF158" s="853"/>
    </row>
    <row r="159" spans="3:58" x14ac:dyDescent="0.25">
      <c r="C159" s="853"/>
      <c r="D159" s="853"/>
      <c r="E159" s="853"/>
      <c r="F159" s="853"/>
      <c r="G159" s="853"/>
      <c r="H159" s="853"/>
      <c r="I159" s="853"/>
      <c r="J159" s="853"/>
      <c r="K159" s="853"/>
      <c r="L159" s="853"/>
      <c r="M159" s="853"/>
      <c r="N159" s="853"/>
      <c r="O159" s="853"/>
      <c r="P159" s="853"/>
      <c r="Q159" s="853"/>
      <c r="R159" s="853"/>
      <c r="S159" s="853"/>
      <c r="T159" s="853"/>
      <c r="U159" s="853"/>
      <c r="V159" s="853"/>
      <c r="W159" s="853"/>
      <c r="X159" s="853"/>
      <c r="Y159" s="853"/>
      <c r="Z159" s="853"/>
      <c r="AA159" s="853"/>
      <c r="AB159" s="853"/>
      <c r="AC159" s="853"/>
      <c r="AD159" s="853"/>
      <c r="AE159" s="853"/>
      <c r="AF159" s="853"/>
      <c r="AG159" s="853"/>
      <c r="AH159" s="853"/>
      <c r="AI159" s="853"/>
      <c r="AJ159" s="853"/>
      <c r="AK159" s="853"/>
      <c r="AL159" s="853"/>
      <c r="AM159" s="853"/>
      <c r="AN159" s="853"/>
      <c r="AO159" s="853"/>
      <c r="AP159" s="853"/>
      <c r="AQ159" s="853"/>
      <c r="AR159" s="853"/>
      <c r="AS159" s="853"/>
      <c r="AT159" s="853"/>
      <c r="AU159" s="853"/>
      <c r="AV159" s="853"/>
      <c r="AW159" s="853"/>
      <c r="AX159" s="853"/>
      <c r="AY159" s="853"/>
      <c r="AZ159" s="853"/>
      <c r="BA159" s="853"/>
      <c r="BB159" s="853"/>
      <c r="BC159" s="853"/>
      <c r="BD159" s="853"/>
      <c r="BE159" s="853"/>
      <c r="BF159" s="853"/>
    </row>
    <row r="160" spans="3:58" x14ac:dyDescent="0.25">
      <c r="C160" s="853"/>
      <c r="D160" s="853"/>
      <c r="E160" s="853"/>
      <c r="F160" s="853"/>
      <c r="G160" s="853"/>
      <c r="H160" s="853"/>
      <c r="I160" s="853"/>
      <c r="J160" s="853"/>
      <c r="K160" s="853"/>
      <c r="L160" s="853"/>
      <c r="M160" s="853"/>
      <c r="N160" s="853"/>
      <c r="O160" s="853"/>
      <c r="P160" s="853"/>
      <c r="Q160" s="853"/>
      <c r="R160" s="853"/>
      <c r="S160" s="853"/>
      <c r="T160" s="853"/>
      <c r="U160" s="853"/>
      <c r="V160" s="853"/>
      <c r="W160" s="853"/>
      <c r="X160" s="853"/>
      <c r="Y160" s="853"/>
      <c r="Z160" s="853"/>
      <c r="AA160" s="853"/>
      <c r="AB160" s="853"/>
      <c r="AC160" s="853"/>
      <c r="AD160" s="853"/>
      <c r="AE160" s="853"/>
      <c r="AF160" s="853"/>
      <c r="AG160" s="853"/>
      <c r="AH160" s="853"/>
      <c r="AI160" s="853"/>
      <c r="AJ160" s="853"/>
      <c r="AK160" s="853"/>
      <c r="AL160" s="853"/>
      <c r="AM160" s="853"/>
      <c r="AN160" s="853"/>
      <c r="AO160" s="853"/>
      <c r="AP160" s="853"/>
      <c r="AQ160" s="853"/>
      <c r="AR160" s="853"/>
      <c r="AS160" s="853"/>
      <c r="AT160" s="853"/>
      <c r="AU160" s="853"/>
      <c r="AV160" s="853"/>
      <c r="AW160" s="853"/>
      <c r="AX160" s="853"/>
      <c r="AY160" s="853"/>
      <c r="AZ160" s="853"/>
      <c r="BA160" s="853"/>
      <c r="BB160" s="853"/>
      <c r="BC160" s="853"/>
      <c r="BD160" s="853"/>
      <c r="BE160" s="853"/>
      <c r="BF160" s="853"/>
    </row>
    <row r="161" spans="3:58" x14ac:dyDescent="0.25">
      <c r="C161" s="853"/>
      <c r="D161" s="853"/>
      <c r="E161" s="853"/>
      <c r="F161" s="853"/>
      <c r="G161" s="853"/>
      <c r="H161" s="853"/>
      <c r="I161" s="853"/>
      <c r="J161" s="853"/>
      <c r="K161" s="853"/>
      <c r="L161" s="853"/>
      <c r="M161" s="853"/>
      <c r="N161" s="853"/>
      <c r="O161" s="853"/>
      <c r="P161" s="853"/>
      <c r="Q161" s="853"/>
      <c r="R161" s="853"/>
      <c r="S161" s="853"/>
      <c r="T161" s="853"/>
      <c r="U161" s="853"/>
      <c r="V161" s="853"/>
      <c r="W161" s="853"/>
      <c r="X161" s="853"/>
      <c r="Y161" s="853"/>
      <c r="Z161" s="853"/>
      <c r="AA161" s="853"/>
      <c r="AB161" s="853"/>
      <c r="AC161" s="853"/>
      <c r="AD161" s="853"/>
      <c r="AE161" s="853"/>
      <c r="AF161" s="853"/>
      <c r="AG161" s="853"/>
      <c r="AH161" s="853"/>
      <c r="AI161" s="853"/>
      <c r="AJ161" s="853"/>
      <c r="AK161" s="853"/>
      <c r="AL161" s="853"/>
      <c r="AM161" s="853"/>
      <c r="AN161" s="853"/>
      <c r="AO161" s="853"/>
      <c r="AP161" s="853"/>
      <c r="AQ161" s="853"/>
      <c r="AR161" s="853"/>
      <c r="AS161" s="853"/>
      <c r="AT161" s="853"/>
      <c r="AU161" s="853"/>
      <c r="AV161" s="853"/>
      <c r="AW161" s="853"/>
      <c r="AX161" s="853"/>
      <c r="AY161" s="853"/>
      <c r="AZ161" s="853"/>
      <c r="BA161" s="853"/>
      <c r="BB161" s="853"/>
      <c r="BC161" s="853"/>
      <c r="BD161" s="853"/>
      <c r="BE161" s="853"/>
      <c r="BF161" s="853"/>
    </row>
    <row r="162" spans="3:58" x14ac:dyDescent="0.25">
      <c r="C162" s="853"/>
      <c r="D162" s="853"/>
      <c r="E162" s="853"/>
      <c r="F162" s="853"/>
      <c r="G162" s="853"/>
      <c r="H162" s="853"/>
      <c r="I162" s="853"/>
      <c r="J162" s="853"/>
      <c r="K162" s="853"/>
      <c r="L162" s="853"/>
      <c r="M162" s="853"/>
      <c r="N162" s="853"/>
      <c r="O162" s="853"/>
      <c r="P162" s="853"/>
      <c r="Q162" s="853"/>
      <c r="R162" s="853"/>
      <c r="S162" s="853"/>
      <c r="T162" s="853"/>
      <c r="U162" s="853"/>
      <c r="V162" s="853"/>
      <c r="W162" s="853"/>
      <c r="X162" s="853"/>
      <c r="Y162" s="853"/>
      <c r="Z162" s="853"/>
      <c r="AA162" s="853"/>
      <c r="AB162" s="853"/>
      <c r="AC162" s="853"/>
      <c r="AD162" s="853"/>
      <c r="AE162" s="853"/>
      <c r="AF162" s="853"/>
      <c r="AG162" s="853"/>
      <c r="AH162" s="853"/>
      <c r="AI162" s="853"/>
      <c r="AJ162" s="853"/>
      <c r="AK162" s="853"/>
      <c r="AL162" s="853"/>
      <c r="AM162" s="853"/>
      <c r="AN162" s="853"/>
      <c r="AO162" s="853"/>
      <c r="AP162" s="853"/>
      <c r="AQ162" s="853"/>
      <c r="AR162" s="853"/>
      <c r="AS162" s="853"/>
      <c r="AT162" s="853"/>
      <c r="AU162" s="853"/>
      <c r="AV162" s="853"/>
      <c r="AW162" s="853"/>
      <c r="AX162" s="853"/>
      <c r="AY162" s="853"/>
      <c r="AZ162" s="853"/>
      <c r="BA162" s="853"/>
      <c r="BB162" s="853"/>
      <c r="BC162" s="853"/>
      <c r="BD162" s="853"/>
      <c r="BE162" s="853"/>
      <c r="BF162" s="853"/>
    </row>
    <row r="163" spans="3:58" x14ac:dyDescent="0.25">
      <c r="C163" s="853"/>
      <c r="D163" s="853"/>
      <c r="E163" s="853"/>
      <c r="F163" s="853"/>
      <c r="G163" s="853"/>
      <c r="H163" s="853"/>
      <c r="I163" s="853"/>
      <c r="J163" s="853"/>
      <c r="K163" s="853"/>
      <c r="L163" s="853"/>
      <c r="M163" s="853"/>
      <c r="N163" s="853"/>
      <c r="O163" s="853"/>
      <c r="P163" s="853"/>
      <c r="Q163" s="853"/>
      <c r="R163" s="853"/>
      <c r="S163" s="853"/>
      <c r="T163" s="853"/>
      <c r="U163" s="853"/>
      <c r="V163" s="853"/>
      <c r="W163" s="853"/>
      <c r="X163" s="853"/>
      <c r="Y163" s="853"/>
      <c r="Z163" s="853"/>
      <c r="AA163" s="853"/>
      <c r="AB163" s="853"/>
      <c r="AC163" s="853"/>
      <c r="AD163" s="853"/>
      <c r="AE163" s="853"/>
      <c r="AF163" s="853"/>
      <c r="AG163" s="853"/>
      <c r="AH163" s="853"/>
      <c r="AI163" s="853"/>
      <c r="AJ163" s="853"/>
      <c r="AK163" s="853"/>
      <c r="AL163" s="853"/>
      <c r="AM163" s="853"/>
      <c r="AN163" s="853"/>
      <c r="AO163" s="853"/>
      <c r="AP163" s="853"/>
      <c r="AQ163" s="853"/>
      <c r="AR163" s="853"/>
      <c r="AS163" s="853"/>
      <c r="AT163" s="853"/>
      <c r="AU163" s="853"/>
      <c r="AV163" s="853"/>
      <c r="AW163" s="853"/>
      <c r="AX163" s="853"/>
      <c r="AY163" s="853"/>
      <c r="AZ163" s="853"/>
      <c r="BA163" s="853"/>
      <c r="BB163" s="853"/>
      <c r="BC163" s="853"/>
      <c r="BD163" s="853"/>
      <c r="BE163" s="853"/>
      <c r="BF163" s="853"/>
    </row>
    <row r="164" spans="3:58" x14ac:dyDescent="0.25">
      <c r="C164" s="853"/>
      <c r="D164" s="853"/>
      <c r="E164" s="853"/>
      <c r="F164" s="853"/>
      <c r="G164" s="853"/>
      <c r="H164" s="853"/>
      <c r="I164" s="853"/>
      <c r="J164" s="853"/>
      <c r="K164" s="853"/>
      <c r="L164" s="853"/>
      <c r="M164" s="853"/>
      <c r="N164" s="853"/>
      <c r="O164" s="853"/>
      <c r="P164" s="853"/>
      <c r="Q164" s="853"/>
      <c r="R164" s="853"/>
      <c r="S164" s="853"/>
      <c r="T164" s="853"/>
      <c r="U164" s="853"/>
      <c r="V164" s="853"/>
      <c r="W164" s="853"/>
      <c r="X164" s="853"/>
      <c r="Y164" s="853"/>
      <c r="Z164" s="853"/>
      <c r="AA164" s="853"/>
      <c r="AB164" s="853"/>
      <c r="AC164" s="853"/>
      <c r="AD164" s="853"/>
      <c r="AE164" s="853"/>
      <c r="AF164" s="853"/>
      <c r="AG164" s="853"/>
      <c r="AH164" s="853"/>
      <c r="AI164" s="853"/>
      <c r="AJ164" s="853"/>
      <c r="AK164" s="853"/>
      <c r="AL164" s="853"/>
      <c r="AM164" s="853"/>
      <c r="AN164" s="853"/>
      <c r="AO164" s="853"/>
      <c r="AP164" s="853"/>
      <c r="AQ164" s="853"/>
      <c r="AR164" s="853"/>
      <c r="AS164" s="853"/>
      <c r="AT164" s="853"/>
      <c r="AU164" s="853"/>
      <c r="AV164" s="853"/>
      <c r="AW164" s="853"/>
      <c r="AX164" s="853"/>
      <c r="AY164" s="853"/>
      <c r="AZ164" s="853"/>
      <c r="BA164" s="853"/>
      <c r="BB164" s="853"/>
      <c r="BC164" s="853"/>
      <c r="BD164" s="853"/>
      <c r="BE164" s="853"/>
      <c r="BF164" s="853"/>
    </row>
    <row r="165" spans="3:58" x14ac:dyDescent="0.25">
      <c r="C165" s="853"/>
      <c r="D165" s="853"/>
      <c r="E165" s="853"/>
      <c r="F165" s="853"/>
      <c r="G165" s="853"/>
      <c r="H165" s="853"/>
      <c r="I165" s="853"/>
      <c r="J165" s="853"/>
      <c r="K165" s="853"/>
      <c r="L165" s="853"/>
      <c r="M165" s="853"/>
      <c r="N165" s="853"/>
      <c r="O165" s="853"/>
      <c r="P165" s="853"/>
      <c r="Q165" s="853"/>
      <c r="R165" s="853"/>
      <c r="S165" s="853"/>
      <c r="T165" s="853"/>
      <c r="U165" s="853"/>
      <c r="V165" s="853"/>
      <c r="W165" s="853"/>
      <c r="X165" s="853"/>
      <c r="Y165" s="853"/>
      <c r="Z165" s="853"/>
      <c r="AA165" s="853"/>
      <c r="AB165" s="853"/>
      <c r="AC165" s="853"/>
      <c r="AD165" s="853"/>
      <c r="AE165" s="853"/>
      <c r="AF165" s="853"/>
      <c r="AG165" s="853"/>
      <c r="AH165" s="853"/>
      <c r="AI165" s="853"/>
      <c r="AJ165" s="853"/>
      <c r="AK165" s="853"/>
      <c r="AL165" s="853"/>
      <c r="AM165" s="853"/>
      <c r="AN165" s="853"/>
      <c r="AO165" s="853"/>
      <c r="AP165" s="853"/>
      <c r="AQ165" s="853"/>
      <c r="AR165" s="853"/>
      <c r="AS165" s="853"/>
      <c r="AT165" s="853"/>
      <c r="AU165" s="853"/>
      <c r="AV165" s="853"/>
      <c r="AW165" s="853"/>
      <c r="AX165" s="853"/>
      <c r="AY165" s="853"/>
      <c r="AZ165" s="853"/>
      <c r="BA165" s="853"/>
      <c r="BB165" s="853"/>
      <c r="BC165" s="853"/>
      <c r="BD165" s="853"/>
      <c r="BE165" s="853"/>
      <c r="BF165" s="853"/>
    </row>
    <row r="166" spans="3:58" x14ac:dyDescent="0.25">
      <c r="C166" s="853"/>
      <c r="D166" s="853"/>
      <c r="E166" s="853"/>
      <c r="F166" s="853"/>
      <c r="G166" s="853"/>
      <c r="H166" s="853"/>
      <c r="I166" s="853"/>
      <c r="J166" s="853"/>
      <c r="K166" s="853"/>
      <c r="L166" s="853"/>
      <c r="M166" s="853"/>
      <c r="N166" s="853"/>
      <c r="O166" s="853"/>
      <c r="P166" s="853"/>
      <c r="Q166" s="853"/>
      <c r="R166" s="853"/>
      <c r="S166" s="853"/>
      <c r="T166" s="853"/>
      <c r="U166" s="853"/>
      <c r="V166" s="853"/>
      <c r="W166" s="853"/>
      <c r="X166" s="853"/>
      <c r="Y166" s="853"/>
      <c r="Z166" s="853"/>
      <c r="AA166" s="853"/>
      <c r="AB166" s="853"/>
      <c r="AC166" s="853"/>
      <c r="AD166" s="853"/>
      <c r="AE166" s="853"/>
      <c r="AF166" s="853"/>
      <c r="AG166" s="853"/>
      <c r="AH166" s="853"/>
      <c r="AI166" s="853"/>
      <c r="AJ166" s="853"/>
      <c r="AK166" s="853"/>
      <c r="AL166" s="853"/>
      <c r="AM166" s="853"/>
      <c r="AN166" s="853"/>
      <c r="AO166" s="853"/>
      <c r="AP166" s="853"/>
      <c r="AQ166" s="853"/>
      <c r="AR166" s="853"/>
      <c r="AS166" s="853"/>
      <c r="AT166" s="853"/>
      <c r="AU166" s="853"/>
      <c r="AV166" s="853"/>
      <c r="AW166" s="853"/>
      <c r="AX166" s="853"/>
      <c r="AY166" s="853"/>
      <c r="AZ166" s="853"/>
      <c r="BA166" s="853"/>
      <c r="BB166" s="853"/>
      <c r="BC166" s="853"/>
      <c r="BD166" s="853"/>
      <c r="BE166" s="853"/>
      <c r="BF166" s="853"/>
    </row>
    <row r="167" spans="3:58" x14ac:dyDescent="0.25">
      <c r="C167" s="853"/>
      <c r="D167" s="853"/>
      <c r="E167" s="853"/>
      <c r="F167" s="853"/>
      <c r="G167" s="853"/>
      <c r="H167" s="853"/>
      <c r="I167" s="853"/>
      <c r="J167" s="853"/>
      <c r="K167" s="853"/>
      <c r="L167" s="853"/>
      <c r="M167" s="853"/>
      <c r="N167" s="853"/>
      <c r="O167" s="853"/>
      <c r="P167" s="853"/>
      <c r="Q167" s="853"/>
      <c r="R167" s="853"/>
      <c r="S167" s="853"/>
      <c r="T167" s="853"/>
      <c r="U167" s="853"/>
      <c r="V167" s="853"/>
      <c r="W167" s="853"/>
      <c r="X167" s="853"/>
      <c r="Y167" s="853"/>
      <c r="Z167" s="853"/>
      <c r="AA167" s="853"/>
      <c r="AB167" s="853"/>
      <c r="AC167" s="853"/>
      <c r="AD167" s="853"/>
      <c r="AE167" s="853"/>
      <c r="AF167" s="853"/>
      <c r="AG167" s="853"/>
      <c r="AH167" s="853"/>
      <c r="AI167" s="853"/>
      <c r="AJ167" s="853"/>
      <c r="AK167" s="853"/>
      <c r="AL167" s="853"/>
      <c r="AM167" s="853"/>
      <c r="AN167" s="853"/>
      <c r="AO167" s="853"/>
      <c r="AP167" s="853"/>
      <c r="AQ167" s="853"/>
      <c r="AR167" s="853"/>
      <c r="AS167" s="853"/>
      <c r="AT167" s="853"/>
      <c r="AU167" s="853"/>
      <c r="AV167" s="853"/>
      <c r="AW167" s="853"/>
      <c r="AX167" s="853"/>
      <c r="AY167" s="853"/>
      <c r="AZ167" s="853"/>
      <c r="BA167" s="853"/>
      <c r="BB167" s="853"/>
      <c r="BC167" s="853"/>
      <c r="BD167" s="853"/>
      <c r="BE167" s="853"/>
      <c r="BF167" s="853"/>
    </row>
    <row r="168" spans="3:58" x14ac:dyDescent="0.25">
      <c r="C168" s="853"/>
      <c r="D168" s="853"/>
      <c r="E168" s="853"/>
      <c r="F168" s="853"/>
      <c r="G168" s="853"/>
      <c r="H168" s="853"/>
      <c r="I168" s="853"/>
      <c r="J168" s="853"/>
      <c r="K168" s="853"/>
      <c r="L168" s="853"/>
      <c r="M168" s="853"/>
      <c r="N168" s="853"/>
      <c r="O168" s="853"/>
      <c r="P168" s="853"/>
      <c r="Q168" s="853"/>
      <c r="R168" s="853"/>
      <c r="S168" s="853"/>
      <c r="T168" s="853"/>
      <c r="U168" s="853"/>
      <c r="V168" s="853"/>
      <c r="W168" s="853"/>
      <c r="X168" s="853"/>
      <c r="Y168" s="853"/>
      <c r="Z168" s="853"/>
      <c r="AA168" s="853"/>
      <c r="AB168" s="853"/>
      <c r="AC168" s="853"/>
      <c r="AD168" s="853"/>
      <c r="AE168" s="853"/>
      <c r="AF168" s="853"/>
      <c r="AG168" s="853"/>
      <c r="AH168" s="853"/>
      <c r="AI168" s="853"/>
      <c r="AJ168" s="853"/>
      <c r="AK168" s="853"/>
      <c r="AL168" s="853"/>
      <c r="AM168" s="853"/>
      <c r="AN168" s="853"/>
      <c r="AO168" s="853"/>
      <c r="AP168" s="853"/>
      <c r="AQ168" s="853"/>
      <c r="AR168" s="853"/>
      <c r="AS168" s="853"/>
      <c r="AT168" s="853"/>
      <c r="AU168" s="853"/>
      <c r="AV168" s="853"/>
      <c r="AW168" s="853"/>
      <c r="AX168" s="853"/>
      <c r="AY168" s="853"/>
      <c r="AZ168" s="853"/>
      <c r="BA168" s="853"/>
      <c r="BB168" s="853"/>
      <c r="BC168" s="853"/>
      <c r="BD168" s="853"/>
      <c r="BE168" s="853"/>
      <c r="BF168" s="853"/>
    </row>
    <row r="169" spans="3:58" x14ac:dyDescent="0.25">
      <c r="C169" s="853"/>
      <c r="D169" s="853"/>
      <c r="E169" s="853"/>
      <c r="F169" s="853"/>
      <c r="G169" s="853"/>
      <c r="H169" s="853"/>
      <c r="I169" s="853"/>
      <c r="J169" s="853"/>
      <c r="K169" s="853"/>
      <c r="L169" s="853"/>
      <c r="M169" s="853"/>
      <c r="N169" s="853"/>
      <c r="O169" s="853"/>
      <c r="P169" s="853"/>
      <c r="Q169" s="853"/>
      <c r="R169" s="853"/>
      <c r="S169" s="853"/>
      <c r="T169" s="853"/>
      <c r="U169" s="853"/>
      <c r="V169" s="853"/>
      <c r="W169" s="853"/>
      <c r="X169" s="853"/>
      <c r="Y169" s="853"/>
      <c r="Z169" s="853"/>
      <c r="AA169" s="853"/>
      <c r="AB169" s="853"/>
      <c r="AC169" s="853"/>
      <c r="AD169" s="853"/>
      <c r="AE169" s="853"/>
      <c r="AF169" s="853"/>
      <c r="AG169" s="853"/>
      <c r="AH169" s="853"/>
      <c r="AI169" s="853"/>
      <c r="AJ169" s="853"/>
      <c r="AK169" s="853"/>
      <c r="AL169" s="853"/>
      <c r="AM169" s="853"/>
      <c r="AN169" s="853"/>
      <c r="AO169" s="853"/>
      <c r="AP169" s="853"/>
      <c r="AQ169" s="853"/>
      <c r="AR169" s="853"/>
      <c r="AS169" s="853"/>
      <c r="AT169" s="853"/>
      <c r="AU169" s="853"/>
      <c r="AV169" s="853"/>
      <c r="AW169" s="853"/>
      <c r="AX169" s="853"/>
      <c r="AY169" s="853"/>
      <c r="AZ169" s="853"/>
      <c r="BA169" s="853"/>
      <c r="BB169" s="853"/>
      <c r="BC169" s="853"/>
      <c r="BD169" s="853"/>
      <c r="BE169" s="853"/>
      <c r="BF169" s="853"/>
    </row>
    <row r="170" spans="3:58" x14ac:dyDescent="0.25">
      <c r="C170" s="853"/>
      <c r="D170" s="853"/>
      <c r="E170" s="853"/>
      <c r="F170" s="853"/>
      <c r="G170" s="853"/>
      <c r="H170" s="853"/>
      <c r="I170" s="853"/>
      <c r="J170" s="853"/>
      <c r="K170" s="853"/>
      <c r="L170" s="853"/>
      <c r="M170" s="853"/>
      <c r="N170" s="853"/>
      <c r="O170" s="853"/>
      <c r="P170" s="853"/>
      <c r="Q170" s="853"/>
      <c r="R170" s="853"/>
      <c r="S170" s="853"/>
      <c r="T170" s="853"/>
      <c r="U170" s="853"/>
      <c r="V170" s="853"/>
      <c r="W170" s="853"/>
      <c r="X170" s="853"/>
      <c r="Y170" s="853"/>
      <c r="Z170" s="853"/>
      <c r="AA170" s="853"/>
      <c r="AB170" s="853"/>
      <c r="AC170" s="853"/>
      <c r="AD170" s="853"/>
      <c r="AE170" s="853"/>
      <c r="AF170" s="853"/>
      <c r="AG170" s="853"/>
      <c r="AH170" s="853"/>
      <c r="AI170" s="853"/>
      <c r="AJ170" s="853"/>
      <c r="AK170" s="853"/>
      <c r="AL170" s="853"/>
      <c r="AM170" s="853"/>
      <c r="AN170" s="853"/>
      <c r="AO170" s="853"/>
      <c r="AP170" s="853"/>
      <c r="AQ170" s="853"/>
      <c r="AR170" s="853"/>
      <c r="AS170" s="853"/>
      <c r="AT170" s="853"/>
      <c r="AU170" s="853"/>
      <c r="AV170" s="853"/>
      <c r="AW170" s="853"/>
      <c r="AX170" s="853"/>
      <c r="AY170" s="853"/>
      <c r="AZ170" s="853"/>
      <c r="BA170" s="853"/>
      <c r="BB170" s="853"/>
      <c r="BC170" s="853"/>
      <c r="BD170" s="853"/>
      <c r="BE170" s="853"/>
      <c r="BF170" s="853"/>
    </row>
    <row r="171" spans="3:58" x14ac:dyDescent="0.25">
      <c r="C171" s="853"/>
      <c r="D171" s="853"/>
      <c r="E171" s="853"/>
      <c r="F171" s="853"/>
      <c r="G171" s="853"/>
      <c r="H171" s="853"/>
      <c r="I171" s="853"/>
      <c r="J171" s="853"/>
      <c r="K171" s="853"/>
      <c r="L171" s="853"/>
      <c r="M171" s="853"/>
      <c r="N171" s="853"/>
      <c r="O171" s="853"/>
      <c r="P171" s="853"/>
      <c r="Q171" s="853"/>
      <c r="R171" s="853"/>
      <c r="S171" s="853"/>
      <c r="T171" s="853"/>
      <c r="U171" s="853"/>
      <c r="V171" s="853"/>
      <c r="W171" s="853"/>
      <c r="X171" s="853"/>
      <c r="Y171" s="853"/>
      <c r="Z171" s="853"/>
      <c r="AA171" s="853"/>
      <c r="AB171" s="853"/>
      <c r="AC171" s="853"/>
      <c r="AD171" s="853"/>
      <c r="AE171" s="853"/>
      <c r="AF171" s="853"/>
      <c r="AG171" s="853"/>
      <c r="AH171" s="853"/>
      <c r="AI171" s="853"/>
      <c r="AJ171" s="853"/>
      <c r="AK171" s="853"/>
      <c r="AL171" s="853"/>
      <c r="AM171" s="853"/>
      <c r="AN171" s="853"/>
      <c r="AO171" s="853"/>
      <c r="AP171" s="853"/>
      <c r="AQ171" s="853"/>
      <c r="AR171" s="853"/>
      <c r="AS171" s="853"/>
      <c r="AT171" s="853"/>
      <c r="AU171" s="853"/>
      <c r="AV171" s="853"/>
      <c r="AW171" s="853"/>
      <c r="AX171" s="853"/>
      <c r="AY171" s="853"/>
      <c r="AZ171" s="853"/>
      <c r="BA171" s="853"/>
      <c r="BB171" s="853"/>
      <c r="BC171" s="853"/>
      <c r="BD171" s="853"/>
      <c r="BE171" s="853"/>
      <c r="BF171" s="853"/>
    </row>
    <row r="172" spans="3:58" x14ac:dyDescent="0.25">
      <c r="C172" s="853"/>
      <c r="D172" s="853"/>
      <c r="E172" s="853"/>
      <c r="F172" s="853"/>
      <c r="G172" s="853"/>
      <c r="H172" s="853"/>
      <c r="I172" s="853"/>
      <c r="J172" s="853"/>
      <c r="K172" s="853"/>
      <c r="L172" s="853"/>
      <c r="M172" s="853"/>
      <c r="N172" s="853"/>
      <c r="O172" s="853"/>
      <c r="P172" s="853"/>
      <c r="Q172" s="853"/>
      <c r="R172" s="853"/>
      <c r="S172" s="853"/>
      <c r="T172" s="853"/>
      <c r="U172" s="853"/>
      <c r="V172" s="853"/>
      <c r="W172" s="853"/>
      <c r="X172" s="853"/>
      <c r="Y172" s="853"/>
      <c r="Z172" s="853"/>
      <c r="AA172" s="853"/>
      <c r="AB172" s="853"/>
      <c r="AC172" s="853"/>
      <c r="AD172" s="853"/>
      <c r="AE172" s="853"/>
      <c r="AF172" s="853"/>
      <c r="AG172" s="853"/>
      <c r="AH172" s="853"/>
      <c r="AI172" s="853"/>
      <c r="AJ172" s="853"/>
      <c r="AK172" s="853"/>
      <c r="AL172" s="853"/>
      <c r="AM172" s="853"/>
      <c r="AN172" s="853"/>
      <c r="AO172" s="853"/>
      <c r="AP172" s="853"/>
      <c r="AQ172" s="853"/>
      <c r="AR172" s="853"/>
      <c r="AS172" s="853"/>
      <c r="AT172" s="853"/>
      <c r="AU172" s="853"/>
      <c r="AV172" s="853"/>
      <c r="AW172" s="853"/>
      <c r="AX172" s="853"/>
      <c r="AY172" s="853"/>
      <c r="AZ172" s="853"/>
      <c r="BA172" s="853"/>
      <c r="BB172" s="853"/>
      <c r="BC172" s="853"/>
      <c r="BD172" s="853"/>
      <c r="BE172" s="853"/>
      <c r="BF172" s="853"/>
    </row>
    <row r="173" spans="3:58" x14ac:dyDescent="0.25">
      <c r="C173" s="853"/>
      <c r="D173" s="853"/>
      <c r="E173" s="853"/>
      <c r="F173" s="853"/>
      <c r="G173" s="853"/>
      <c r="H173" s="853"/>
      <c r="I173" s="853"/>
      <c r="J173" s="853"/>
      <c r="K173" s="853"/>
      <c r="L173" s="853"/>
      <c r="M173" s="853"/>
      <c r="N173" s="853"/>
      <c r="O173" s="853"/>
      <c r="P173" s="853"/>
      <c r="Q173" s="853"/>
      <c r="R173" s="853"/>
      <c r="S173" s="853"/>
      <c r="T173" s="853"/>
      <c r="U173" s="853"/>
      <c r="V173" s="853"/>
      <c r="W173" s="853"/>
      <c r="X173" s="853"/>
      <c r="Y173" s="853"/>
      <c r="Z173" s="853"/>
      <c r="AA173" s="853"/>
      <c r="AB173" s="853"/>
      <c r="AC173" s="853"/>
      <c r="AD173" s="853"/>
      <c r="AE173" s="853"/>
      <c r="AF173" s="853"/>
      <c r="AG173" s="853"/>
      <c r="AH173" s="853"/>
      <c r="AI173" s="853"/>
      <c r="AJ173" s="853"/>
      <c r="AK173" s="853"/>
      <c r="AL173" s="853"/>
      <c r="AM173" s="853"/>
      <c r="AN173" s="853"/>
      <c r="AO173" s="853"/>
      <c r="AP173" s="853"/>
      <c r="AQ173" s="853"/>
      <c r="AR173" s="853"/>
      <c r="AS173" s="853"/>
      <c r="AT173" s="853"/>
      <c r="AU173" s="853"/>
      <c r="AV173" s="853"/>
      <c r="AW173" s="853"/>
      <c r="AX173" s="853"/>
      <c r="AY173" s="853"/>
      <c r="AZ173" s="853"/>
      <c r="BA173" s="853"/>
      <c r="BB173" s="853"/>
      <c r="BC173" s="853"/>
      <c r="BD173" s="853"/>
      <c r="BE173" s="853"/>
      <c r="BF173" s="853"/>
    </row>
    <row r="174" spans="3:58" x14ac:dyDescent="0.25">
      <c r="C174" s="853"/>
      <c r="D174" s="853"/>
      <c r="E174" s="853"/>
      <c r="F174" s="853"/>
      <c r="G174" s="853"/>
      <c r="H174" s="853"/>
      <c r="I174" s="853"/>
      <c r="J174" s="853"/>
      <c r="K174" s="853"/>
      <c r="L174" s="853"/>
      <c r="M174" s="853"/>
      <c r="N174" s="853"/>
      <c r="O174" s="853"/>
      <c r="P174" s="853"/>
      <c r="Q174" s="853"/>
      <c r="R174" s="853"/>
      <c r="S174" s="853"/>
      <c r="T174" s="853"/>
      <c r="U174" s="853"/>
      <c r="V174" s="853"/>
      <c r="W174" s="853"/>
      <c r="X174" s="853"/>
      <c r="Y174" s="853"/>
      <c r="Z174" s="853"/>
      <c r="AA174" s="853"/>
      <c r="AB174" s="853"/>
      <c r="AC174" s="853"/>
      <c r="AD174" s="853"/>
      <c r="AE174" s="853"/>
      <c r="AF174" s="853"/>
      <c r="AG174" s="853"/>
      <c r="AH174" s="853"/>
      <c r="AI174" s="853"/>
      <c r="AJ174" s="853"/>
      <c r="AK174" s="853"/>
      <c r="AL174" s="853"/>
      <c r="AM174" s="853"/>
      <c r="AN174" s="853"/>
      <c r="AO174" s="853"/>
      <c r="AP174" s="853"/>
      <c r="AQ174" s="853"/>
      <c r="AR174" s="853"/>
      <c r="AS174" s="853"/>
      <c r="AT174" s="853"/>
      <c r="AU174" s="853"/>
      <c r="AV174" s="853"/>
      <c r="AW174" s="853"/>
      <c r="AX174" s="853"/>
      <c r="AY174" s="853"/>
      <c r="AZ174" s="853"/>
      <c r="BA174" s="853"/>
      <c r="BB174" s="853"/>
      <c r="BC174" s="853"/>
      <c r="BD174" s="853"/>
      <c r="BE174" s="853"/>
      <c r="BF174" s="853"/>
    </row>
    <row r="175" spans="3:58" x14ac:dyDescent="0.25">
      <c r="C175" s="853"/>
      <c r="D175" s="853"/>
      <c r="E175" s="853"/>
      <c r="F175" s="853"/>
      <c r="G175" s="853"/>
      <c r="H175" s="853"/>
      <c r="I175" s="853"/>
      <c r="J175" s="853"/>
      <c r="K175" s="853"/>
      <c r="L175" s="853"/>
      <c r="M175" s="853"/>
      <c r="N175" s="853"/>
      <c r="O175" s="853"/>
      <c r="P175" s="853"/>
      <c r="Q175" s="853"/>
      <c r="R175" s="853"/>
      <c r="S175" s="853"/>
      <c r="T175" s="853"/>
      <c r="U175" s="853"/>
      <c r="V175" s="853"/>
      <c r="W175" s="853"/>
      <c r="X175" s="853"/>
      <c r="Y175" s="853"/>
      <c r="Z175" s="853"/>
      <c r="AA175" s="853"/>
      <c r="AB175" s="853"/>
      <c r="AC175" s="853"/>
      <c r="AD175" s="853"/>
      <c r="AE175" s="853"/>
      <c r="AF175" s="853"/>
      <c r="AG175" s="853"/>
      <c r="AH175" s="853"/>
      <c r="AI175" s="853"/>
      <c r="AJ175" s="853"/>
      <c r="AK175" s="853"/>
      <c r="AL175" s="853"/>
      <c r="AM175" s="853"/>
      <c r="AN175" s="853"/>
      <c r="AO175" s="853"/>
      <c r="AP175" s="853"/>
      <c r="AQ175" s="853"/>
      <c r="AR175" s="853"/>
      <c r="AS175" s="853"/>
      <c r="AT175" s="853"/>
      <c r="AU175" s="853"/>
      <c r="AV175" s="853"/>
      <c r="AW175" s="853"/>
      <c r="AX175" s="853"/>
      <c r="AY175" s="853"/>
      <c r="AZ175" s="853"/>
      <c r="BA175" s="853"/>
      <c r="BB175" s="853"/>
      <c r="BC175" s="853"/>
      <c r="BD175" s="853"/>
      <c r="BE175" s="853"/>
      <c r="BF175" s="853"/>
    </row>
    <row r="176" spans="3:58" x14ac:dyDescent="0.25">
      <c r="C176" s="853"/>
      <c r="D176" s="853"/>
      <c r="E176" s="853"/>
      <c r="F176" s="853"/>
      <c r="G176" s="853"/>
      <c r="H176" s="853"/>
      <c r="I176" s="853"/>
      <c r="J176" s="853"/>
      <c r="K176" s="853"/>
      <c r="L176" s="853"/>
      <c r="M176" s="853"/>
      <c r="N176" s="853"/>
      <c r="O176" s="853"/>
      <c r="P176" s="853"/>
      <c r="Q176" s="853"/>
      <c r="R176" s="853"/>
      <c r="S176" s="853"/>
      <c r="T176" s="853"/>
      <c r="U176" s="853"/>
      <c r="V176" s="853"/>
      <c r="W176" s="853"/>
      <c r="X176" s="853"/>
      <c r="Y176" s="853"/>
      <c r="Z176" s="853"/>
      <c r="AA176" s="853"/>
      <c r="AB176" s="853"/>
      <c r="AC176" s="853"/>
      <c r="AD176" s="853"/>
      <c r="AE176" s="853"/>
      <c r="AF176" s="853"/>
      <c r="AG176" s="853"/>
      <c r="AH176" s="853"/>
      <c r="AI176" s="853"/>
      <c r="AJ176" s="853"/>
      <c r="AK176" s="853"/>
      <c r="AL176" s="853"/>
      <c r="AM176" s="853"/>
      <c r="AN176" s="853"/>
      <c r="AO176" s="853"/>
      <c r="AP176" s="853"/>
      <c r="AQ176" s="853"/>
      <c r="AR176" s="853"/>
      <c r="AS176" s="853"/>
      <c r="AT176" s="853"/>
      <c r="AU176" s="853"/>
      <c r="AV176" s="853"/>
      <c r="AW176" s="853"/>
      <c r="AX176" s="853"/>
      <c r="AY176" s="853"/>
      <c r="AZ176" s="853"/>
      <c r="BA176" s="853"/>
      <c r="BB176" s="853"/>
      <c r="BC176" s="853"/>
      <c r="BD176" s="853"/>
      <c r="BE176" s="853"/>
      <c r="BF176" s="853"/>
    </row>
    <row r="177" spans="3:58" x14ac:dyDescent="0.25">
      <c r="C177" s="853"/>
      <c r="D177" s="853"/>
      <c r="E177" s="853"/>
      <c r="F177" s="853"/>
      <c r="G177" s="853"/>
      <c r="H177" s="853"/>
      <c r="I177" s="853"/>
      <c r="J177" s="853"/>
      <c r="K177" s="853"/>
      <c r="L177" s="853"/>
      <c r="M177" s="853"/>
      <c r="N177" s="853"/>
      <c r="O177" s="853"/>
      <c r="P177" s="853"/>
      <c r="Q177" s="853"/>
      <c r="R177" s="853"/>
      <c r="S177" s="853"/>
      <c r="T177" s="853"/>
      <c r="U177" s="853"/>
      <c r="V177" s="853"/>
      <c r="W177" s="853"/>
      <c r="X177" s="853"/>
      <c r="Y177" s="853"/>
      <c r="Z177" s="853"/>
      <c r="AA177" s="853"/>
      <c r="AB177" s="853"/>
      <c r="AC177" s="853"/>
      <c r="AD177" s="853"/>
      <c r="AE177" s="853"/>
      <c r="AF177" s="853"/>
      <c r="AG177" s="853"/>
      <c r="AH177" s="853"/>
      <c r="AI177" s="853"/>
      <c r="AJ177" s="853"/>
      <c r="AK177" s="853"/>
      <c r="AL177" s="853"/>
      <c r="AM177" s="853"/>
      <c r="AN177" s="853"/>
      <c r="AO177" s="853"/>
      <c r="AP177" s="853"/>
      <c r="AQ177" s="853"/>
      <c r="AR177" s="853"/>
      <c r="AS177" s="853"/>
      <c r="AT177" s="853"/>
      <c r="AU177" s="853"/>
      <c r="AV177" s="853"/>
      <c r="AW177" s="853"/>
      <c r="AX177" s="853"/>
      <c r="AY177" s="853"/>
      <c r="AZ177" s="853"/>
      <c r="BA177" s="853"/>
      <c r="BB177" s="853"/>
      <c r="BC177" s="853"/>
      <c r="BD177" s="853"/>
      <c r="BE177" s="853"/>
      <c r="BF177" s="853"/>
    </row>
    <row r="178" spans="3:58" x14ac:dyDescent="0.25">
      <c r="C178" s="853"/>
      <c r="D178" s="853"/>
      <c r="E178" s="853"/>
      <c r="F178" s="853"/>
      <c r="G178" s="853"/>
      <c r="H178" s="853"/>
      <c r="I178" s="853"/>
      <c r="J178" s="853"/>
      <c r="K178" s="853"/>
      <c r="L178" s="853"/>
      <c r="M178" s="853"/>
      <c r="N178" s="853"/>
      <c r="O178" s="853"/>
      <c r="P178" s="853"/>
      <c r="Q178" s="853"/>
      <c r="R178" s="853"/>
      <c r="S178" s="853"/>
      <c r="T178" s="853"/>
      <c r="U178" s="853"/>
      <c r="V178" s="853"/>
      <c r="W178" s="853"/>
      <c r="X178" s="853"/>
      <c r="Y178" s="853"/>
      <c r="Z178" s="853"/>
      <c r="AA178" s="853"/>
      <c r="AB178" s="853"/>
      <c r="AC178" s="853"/>
      <c r="AD178" s="853"/>
      <c r="AE178" s="853"/>
      <c r="AF178" s="853"/>
      <c r="AG178" s="853"/>
      <c r="AH178" s="853"/>
      <c r="AI178" s="853"/>
      <c r="AJ178" s="853"/>
      <c r="AK178" s="853"/>
      <c r="AL178" s="853"/>
      <c r="AM178" s="853"/>
      <c r="AN178" s="853"/>
      <c r="AO178" s="853"/>
      <c r="AP178" s="853"/>
      <c r="AQ178" s="853"/>
      <c r="AR178" s="853"/>
      <c r="AS178" s="853"/>
      <c r="AT178" s="853"/>
      <c r="AU178" s="853"/>
      <c r="AV178" s="853"/>
      <c r="AW178" s="853"/>
      <c r="AX178" s="853"/>
      <c r="AY178" s="853"/>
      <c r="AZ178" s="853"/>
      <c r="BA178" s="853"/>
      <c r="BB178" s="853"/>
      <c r="BC178" s="853"/>
      <c r="BD178" s="853"/>
      <c r="BE178" s="853"/>
      <c r="BF178" s="853"/>
    </row>
    <row r="179" spans="3:58" x14ac:dyDescent="0.25">
      <c r="C179" s="853"/>
      <c r="D179" s="853"/>
      <c r="E179" s="853"/>
      <c r="F179" s="853"/>
      <c r="G179" s="853"/>
      <c r="H179" s="853"/>
      <c r="I179" s="853"/>
      <c r="J179" s="853"/>
      <c r="K179" s="853"/>
      <c r="L179" s="853"/>
      <c r="M179" s="853"/>
      <c r="N179" s="853"/>
      <c r="O179" s="853"/>
      <c r="P179" s="853"/>
      <c r="Q179" s="853"/>
      <c r="R179" s="853"/>
      <c r="S179" s="853"/>
      <c r="T179" s="853"/>
      <c r="U179" s="853"/>
      <c r="V179" s="853"/>
      <c r="W179" s="853"/>
      <c r="X179" s="853"/>
      <c r="Y179" s="853"/>
      <c r="Z179" s="853"/>
      <c r="AA179" s="853"/>
      <c r="AB179" s="853"/>
      <c r="AC179" s="853"/>
      <c r="AD179" s="853"/>
      <c r="AE179" s="853"/>
      <c r="AF179" s="853"/>
      <c r="AG179" s="853"/>
      <c r="AH179" s="853"/>
      <c r="AI179" s="853"/>
      <c r="AJ179" s="853"/>
      <c r="AK179" s="853"/>
      <c r="AL179" s="853"/>
      <c r="AM179" s="853"/>
      <c r="AN179" s="853"/>
      <c r="AO179" s="853"/>
      <c r="AP179" s="853"/>
      <c r="AQ179" s="853"/>
      <c r="AR179" s="853"/>
      <c r="AS179" s="853"/>
      <c r="AT179" s="853"/>
      <c r="AU179" s="853"/>
      <c r="AV179" s="853"/>
      <c r="AW179" s="853"/>
      <c r="AX179" s="853"/>
      <c r="AY179" s="853"/>
      <c r="AZ179" s="853"/>
      <c r="BA179" s="853"/>
      <c r="BB179" s="853"/>
      <c r="BC179" s="853"/>
      <c r="BD179" s="853"/>
      <c r="BE179" s="853"/>
      <c r="BF179" s="853"/>
    </row>
    <row r="180" spans="3:58" x14ac:dyDescent="0.25">
      <c r="C180" s="853"/>
      <c r="D180" s="853"/>
      <c r="E180" s="853"/>
      <c r="F180" s="853"/>
      <c r="G180" s="853"/>
      <c r="H180" s="853"/>
      <c r="I180" s="853"/>
      <c r="J180" s="853"/>
      <c r="K180" s="853"/>
      <c r="L180" s="853"/>
      <c r="M180" s="853"/>
      <c r="N180" s="853"/>
      <c r="O180" s="853"/>
      <c r="P180" s="853"/>
      <c r="Q180" s="853"/>
      <c r="R180" s="853"/>
      <c r="S180" s="853"/>
      <c r="T180" s="853"/>
      <c r="U180" s="853"/>
      <c r="V180" s="853"/>
      <c r="W180" s="853"/>
      <c r="X180" s="853"/>
      <c r="Y180" s="853"/>
      <c r="Z180" s="853"/>
      <c r="AA180" s="853"/>
      <c r="AB180" s="853"/>
      <c r="AC180" s="853"/>
      <c r="AD180" s="853"/>
      <c r="AE180" s="853"/>
      <c r="AF180" s="853"/>
      <c r="AG180" s="853"/>
      <c r="AH180" s="853"/>
      <c r="AI180" s="853"/>
      <c r="AJ180" s="853"/>
      <c r="AK180" s="853"/>
      <c r="AL180" s="853"/>
      <c r="AM180" s="853"/>
      <c r="AN180" s="853"/>
      <c r="AO180" s="853"/>
      <c r="AP180" s="853"/>
      <c r="AQ180" s="853"/>
      <c r="AR180" s="853"/>
      <c r="AS180" s="853"/>
      <c r="AT180" s="853"/>
      <c r="AU180" s="853"/>
      <c r="AV180" s="853"/>
      <c r="AW180" s="853"/>
      <c r="AX180" s="853"/>
      <c r="AY180" s="853"/>
      <c r="AZ180" s="853"/>
      <c r="BA180" s="853"/>
      <c r="BB180" s="853"/>
      <c r="BC180" s="853"/>
      <c r="BD180" s="853"/>
      <c r="BE180" s="853"/>
      <c r="BF180" s="853"/>
    </row>
    <row r="181" spans="3:58" x14ac:dyDescent="0.25">
      <c r="C181" s="853"/>
      <c r="D181" s="853"/>
      <c r="E181" s="853"/>
      <c r="F181" s="853"/>
      <c r="G181" s="853"/>
      <c r="H181" s="853"/>
      <c r="I181" s="853"/>
      <c r="J181" s="853"/>
      <c r="K181" s="853"/>
      <c r="L181" s="853"/>
      <c r="M181" s="853"/>
      <c r="N181" s="853"/>
      <c r="O181" s="853"/>
      <c r="P181" s="853"/>
      <c r="Q181" s="853"/>
      <c r="R181" s="853"/>
      <c r="S181" s="853"/>
      <c r="T181" s="853"/>
      <c r="U181" s="853"/>
      <c r="V181" s="853"/>
      <c r="W181" s="853"/>
      <c r="X181" s="853"/>
      <c r="Y181" s="853"/>
      <c r="Z181" s="853"/>
      <c r="AA181" s="853"/>
      <c r="AB181" s="853"/>
      <c r="AC181" s="853"/>
      <c r="AD181" s="853"/>
      <c r="AE181" s="853"/>
      <c r="AF181" s="853"/>
      <c r="AG181" s="853"/>
      <c r="AH181" s="853"/>
      <c r="AI181" s="853"/>
      <c r="AJ181" s="853"/>
      <c r="AK181" s="853"/>
      <c r="AL181" s="853"/>
      <c r="AM181" s="853"/>
      <c r="AN181" s="853"/>
      <c r="AO181" s="853"/>
      <c r="AP181" s="853"/>
      <c r="AQ181" s="853"/>
      <c r="AR181" s="853"/>
      <c r="AS181" s="853"/>
      <c r="AT181" s="853"/>
      <c r="AU181" s="853"/>
      <c r="AV181" s="853"/>
      <c r="AW181" s="853"/>
      <c r="AX181" s="853"/>
      <c r="AY181" s="853"/>
      <c r="AZ181" s="853"/>
      <c r="BA181" s="853"/>
      <c r="BB181" s="853"/>
      <c r="BC181" s="853"/>
      <c r="BD181" s="853"/>
      <c r="BE181" s="853"/>
      <c r="BF181" s="853"/>
    </row>
    <row r="182" spans="3:58" x14ac:dyDescent="0.25">
      <c r="C182" s="853"/>
      <c r="D182" s="853"/>
      <c r="E182" s="853"/>
      <c r="F182" s="853"/>
      <c r="G182" s="853"/>
      <c r="H182" s="853"/>
      <c r="I182" s="853"/>
      <c r="J182" s="853"/>
      <c r="K182" s="853"/>
      <c r="L182" s="853"/>
      <c r="M182" s="853"/>
      <c r="N182" s="853"/>
      <c r="O182" s="853"/>
      <c r="P182" s="853"/>
      <c r="Q182" s="853"/>
      <c r="R182" s="853"/>
      <c r="S182" s="853"/>
      <c r="T182" s="853"/>
      <c r="U182" s="853"/>
      <c r="V182" s="853"/>
      <c r="W182" s="853"/>
      <c r="X182" s="853"/>
      <c r="Y182" s="853"/>
      <c r="Z182" s="853"/>
      <c r="AA182" s="853"/>
      <c r="AB182" s="853"/>
      <c r="AC182" s="853"/>
      <c r="AD182" s="853"/>
      <c r="AE182" s="853"/>
      <c r="AF182" s="853"/>
      <c r="AG182" s="853"/>
      <c r="AH182" s="853"/>
      <c r="AI182" s="853"/>
      <c r="AJ182" s="853"/>
      <c r="AK182" s="853"/>
      <c r="AL182" s="853"/>
      <c r="AM182" s="853"/>
      <c r="AN182" s="853"/>
      <c r="AO182" s="853"/>
      <c r="AP182" s="853"/>
      <c r="AQ182" s="853"/>
      <c r="AR182" s="853"/>
      <c r="AS182" s="853"/>
      <c r="AT182" s="853"/>
      <c r="AU182" s="853"/>
      <c r="AV182" s="853"/>
      <c r="AW182" s="853"/>
      <c r="AX182" s="853"/>
      <c r="AY182" s="853"/>
      <c r="AZ182" s="853"/>
      <c r="BA182" s="853"/>
      <c r="BB182" s="853"/>
      <c r="BC182" s="853"/>
      <c r="BD182" s="853"/>
      <c r="BE182" s="853"/>
      <c r="BF182" s="853"/>
    </row>
    <row r="183" spans="3:58" x14ac:dyDescent="0.25">
      <c r="C183" s="853"/>
      <c r="D183" s="853"/>
      <c r="E183" s="853"/>
      <c r="F183" s="853"/>
      <c r="G183" s="853"/>
      <c r="H183" s="853"/>
      <c r="I183" s="853"/>
      <c r="J183" s="853"/>
      <c r="K183" s="853"/>
      <c r="L183" s="853"/>
      <c r="M183" s="853"/>
      <c r="N183" s="853"/>
      <c r="O183" s="853"/>
      <c r="P183" s="853"/>
      <c r="Q183" s="853"/>
      <c r="R183" s="853"/>
      <c r="S183" s="853"/>
      <c r="T183" s="853"/>
      <c r="U183" s="853"/>
      <c r="V183" s="853"/>
      <c r="W183" s="853"/>
      <c r="X183" s="853"/>
      <c r="Y183" s="853"/>
      <c r="Z183" s="853"/>
      <c r="AA183" s="853"/>
      <c r="AB183" s="853"/>
      <c r="AC183" s="853"/>
      <c r="AD183" s="853"/>
      <c r="AE183" s="853"/>
      <c r="AF183" s="853"/>
      <c r="AG183" s="853"/>
      <c r="AH183" s="853"/>
      <c r="AI183" s="853"/>
      <c r="AJ183" s="853"/>
      <c r="AK183" s="853"/>
      <c r="AL183" s="853"/>
      <c r="AM183" s="853"/>
      <c r="AN183" s="853"/>
      <c r="AO183" s="853"/>
      <c r="AP183" s="853"/>
      <c r="AQ183" s="853"/>
      <c r="AR183" s="853"/>
      <c r="AS183" s="853"/>
      <c r="AT183" s="853"/>
      <c r="AU183" s="853"/>
      <c r="AV183" s="853"/>
      <c r="AW183" s="853"/>
      <c r="AX183" s="853"/>
      <c r="AY183" s="853"/>
      <c r="AZ183" s="853"/>
      <c r="BA183" s="853"/>
      <c r="BB183" s="853"/>
      <c r="BC183" s="853"/>
      <c r="BD183" s="853"/>
      <c r="BE183" s="853"/>
      <c r="BF183" s="853"/>
    </row>
    <row r="184" spans="3:58" x14ac:dyDescent="0.25">
      <c r="C184" s="853"/>
      <c r="D184" s="853"/>
      <c r="E184" s="853"/>
      <c r="F184" s="853"/>
      <c r="G184" s="853"/>
      <c r="H184" s="853"/>
      <c r="I184" s="853"/>
      <c r="J184" s="853"/>
      <c r="K184" s="853"/>
      <c r="L184" s="853"/>
      <c r="M184" s="853"/>
      <c r="N184" s="853"/>
      <c r="O184" s="853"/>
      <c r="P184" s="853"/>
      <c r="Q184" s="853"/>
      <c r="R184" s="853"/>
      <c r="S184" s="853"/>
      <c r="T184" s="853"/>
      <c r="U184" s="853"/>
      <c r="V184" s="853"/>
      <c r="W184" s="853"/>
      <c r="X184" s="853"/>
      <c r="Y184" s="853"/>
      <c r="Z184" s="853"/>
      <c r="AA184" s="853"/>
      <c r="AB184" s="853"/>
      <c r="AC184" s="853"/>
      <c r="AD184" s="853"/>
      <c r="AE184" s="853"/>
      <c r="AF184" s="853"/>
      <c r="AG184" s="853"/>
      <c r="AH184" s="853"/>
      <c r="AI184" s="853"/>
      <c r="AJ184" s="853"/>
      <c r="AK184" s="853"/>
      <c r="AL184" s="853"/>
      <c r="AM184" s="853"/>
      <c r="AN184" s="853"/>
      <c r="AO184" s="853"/>
      <c r="AP184" s="853"/>
      <c r="AQ184" s="853"/>
      <c r="AR184" s="853"/>
      <c r="AS184" s="853"/>
      <c r="AT184" s="853"/>
      <c r="AU184" s="853"/>
      <c r="AV184" s="853"/>
      <c r="AW184" s="853"/>
      <c r="AX184" s="853"/>
      <c r="AY184" s="853"/>
      <c r="AZ184" s="853"/>
      <c r="BA184" s="853"/>
      <c r="BB184" s="853"/>
      <c r="BC184" s="853"/>
      <c r="BD184" s="853"/>
      <c r="BE184" s="853"/>
      <c r="BF184" s="853"/>
    </row>
    <row r="185" spans="3:58" x14ac:dyDescent="0.25">
      <c r="C185" s="853"/>
      <c r="D185" s="853"/>
      <c r="E185" s="853"/>
      <c r="F185" s="853"/>
      <c r="G185" s="853"/>
      <c r="H185" s="853"/>
      <c r="I185" s="853"/>
      <c r="J185" s="853"/>
      <c r="K185" s="853"/>
      <c r="L185" s="853"/>
      <c r="M185" s="853"/>
      <c r="N185" s="853"/>
      <c r="O185" s="853"/>
      <c r="P185" s="853"/>
      <c r="Q185" s="853"/>
      <c r="R185" s="853"/>
      <c r="S185" s="853"/>
      <c r="T185" s="853"/>
      <c r="U185" s="853"/>
      <c r="V185" s="853"/>
      <c r="W185" s="853"/>
      <c r="X185" s="853"/>
      <c r="Y185" s="853"/>
      <c r="Z185" s="853"/>
      <c r="AA185" s="853"/>
      <c r="AB185" s="853"/>
      <c r="AC185" s="853"/>
      <c r="AD185" s="853"/>
      <c r="AE185" s="853"/>
      <c r="AF185" s="853"/>
      <c r="AG185" s="853"/>
      <c r="AH185" s="853"/>
      <c r="AI185" s="853"/>
      <c r="AJ185" s="853"/>
      <c r="AK185" s="853"/>
      <c r="AL185" s="853"/>
      <c r="AM185" s="853"/>
      <c r="AN185" s="853"/>
      <c r="AO185" s="853"/>
      <c r="AP185" s="853"/>
      <c r="AQ185" s="853"/>
      <c r="AR185" s="853"/>
      <c r="AS185" s="853"/>
      <c r="AT185" s="853"/>
      <c r="AU185" s="853"/>
      <c r="AV185" s="853"/>
      <c r="AW185" s="853"/>
      <c r="AX185" s="853"/>
      <c r="AY185" s="853"/>
      <c r="AZ185" s="853"/>
      <c r="BA185" s="853"/>
      <c r="BB185" s="853"/>
      <c r="BC185" s="853"/>
      <c r="BD185" s="853"/>
      <c r="BE185" s="853"/>
      <c r="BF185" s="853"/>
    </row>
    <row r="186" spans="3:58" x14ac:dyDescent="0.25">
      <c r="C186" s="853"/>
      <c r="D186" s="853"/>
      <c r="E186" s="853"/>
      <c r="F186" s="853"/>
      <c r="G186" s="853"/>
      <c r="H186" s="853"/>
      <c r="I186" s="853"/>
      <c r="J186" s="853"/>
      <c r="K186" s="853"/>
      <c r="L186" s="853"/>
      <c r="M186" s="853"/>
      <c r="N186" s="853"/>
      <c r="O186" s="853"/>
      <c r="P186" s="853"/>
      <c r="Q186" s="853"/>
      <c r="R186" s="853"/>
      <c r="S186" s="853"/>
      <c r="T186" s="853"/>
      <c r="U186" s="853"/>
      <c r="V186" s="853"/>
      <c r="W186" s="853"/>
      <c r="X186" s="853"/>
      <c r="Y186" s="853"/>
      <c r="Z186" s="853"/>
      <c r="AA186" s="853"/>
      <c r="AB186" s="853"/>
      <c r="AC186" s="853"/>
      <c r="AD186" s="853"/>
      <c r="AE186" s="853"/>
      <c r="AF186" s="853"/>
      <c r="AG186" s="853"/>
      <c r="AH186" s="853"/>
      <c r="AI186" s="853"/>
      <c r="AJ186" s="853"/>
      <c r="AK186" s="853"/>
      <c r="AL186" s="853"/>
      <c r="AM186" s="853"/>
      <c r="AN186" s="853"/>
      <c r="AO186" s="853"/>
      <c r="AP186" s="853"/>
      <c r="AQ186" s="853"/>
      <c r="AR186" s="853"/>
      <c r="AS186" s="853"/>
      <c r="AT186" s="853"/>
      <c r="AU186" s="853"/>
      <c r="AV186" s="853"/>
      <c r="AW186" s="853"/>
      <c r="AX186" s="853"/>
      <c r="AY186" s="853"/>
      <c r="AZ186" s="853"/>
      <c r="BA186" s="853"/>
      <c r="BB186" s="853"/>
      <c r="BC186" s="853"/>
      <c r="BD186" s="853"/>
      <c r="BE186" s="853"/>
      <c r="BF186" s="853"/>
    </row>
    <row r="187" spans="3:58" x14ac:dyDescent="0.25">
      <c r="C187" s="853"/>
      <c r="D187" s="853"/>
      <c r="E187" s="853"/>
      <c r="F187" s="853"/>
      <c r="G187" s="853"/>
      <c r="H187" s="853"/>
      <c r="I187" s="853"/>
      <c r="J187" s="853"/>
      <c r="K187" s="853"/>
      <c r="L187" s="853"/>
      <c r="M187" s="853"/>
      <c r="N187" s="853"/>
      <c r="O187" s="853"/>
      <c r="P187" s="853"/>
      <c r="Q187" s="853"/>
      <c r="R187" s="853"/>
      <c r="S187" s="853"/>
      <c r="T187" s="853"/>
      <c r="U187" s="853"/>
      <c r="V187" s="853"/>
      <c r="W187" s="853"/>
      <c r="X187" s="853"/>
      <c r="Y187" s="853"/>
      <c r="Z187" s="853"/>
      <c r="AA187" s="853"/>
      <c r="AB187" s="853"/>
      <c r="AC187" s="853"/>
      <c r="AD187" s="853"/>
      <c r="AE187" s="853"/>
      <c r="AF187" s="853"/>
      <c r="AG187" s="853"/>
      <c r="AH187" s="853"/>
      <c r="AI187" s="853"/>
      <c r="AJ187" s="853"/>
      <c r="AK187" s="853"/>
      <c r="AL187" s="853"/>
      <c r="AM187" s="853"/>
      <c r="AN187" s="853"/>
      <c r="AO187" s="853"/>
      <c r="AP187" s="853"/>
      <c r="AQ187" s="853"/>
      <c r="AR187" s="853"/>
      <c r="AS187" s="853"/>
      <c r="AT187" s="853"/>
      <c r="AU187" s="853"/>
      <c r="AV187" s="853"/>
      <c r="AW187" s="853"/>
      <c r="AX187" s="853"/>
      <c r="AY187" s="853"/>
      <c r="AZ187" s="853"/>
      <c r="BA187" s="853"/>
      <c r="BB187" s="853"/>
      <c r="BC187" s="853"/>
      <c r="BD187" s="853"/>
      <c r="BE187" s="853"/>
      <c r="BF187" s="853"/>
    </row>
    <row r="188" spans="3:58" x14ac:dyDescent="0.25">
      <c r="C188" s="853"/>
      <c r="D188" s="853"/>
      <c r="E188" s="853"/>
      <c r="F188" s="853"/>
      <c r="G188" s="853"/>
      <c r="H188" s="853"/>
      <c r="I188" s="853"/>
      <c r="J188" s="853"/>
      <c r="K188" s="853"/>
      <c r="L188" s="853"/>
      <c r="M188" s="853"/>
      <c r="N188" s="853"/>
      <c r="O188" s="853"/>
      <c r="P188" s="853"/>
      <c r="Q188" s="853"/>
      <c r="R188" s="853"/>
      <c r="S188" s="853"/>
      <c r="T188" s="853"/>
      <c r="U188" s="853"/>
      <c r="V188" s="853"/>
      <c r="W188" s="853"/>
      <c r="X188" s="853"/>
      <c r="Y188" s="853"/>
      <c r="Z188" s="853"/>
      <c r="AA188" s="853"/>
      <c r="AB188" s="853"/>
      <c r="AC188" s="853"/>
      <c r="AD188" s="853"/>
      <c r="AE188" s="853"/>
      <c r="AF188" s="853"/>
      <c r="AG188" s="853"/>
      <c r="AH188" s="853"/>
      <c r="AI188" s="853"/>
      <c r="AJ188" s="853"/>
      <c r="AK188" s="853"/>
      <c r="AL188" s="853"/>
      <c r="AM188" s="853"/>
      <c r="AN188" s="853"/>
      <c r="AO188" s="853"/>
      <c r="AP188" s="853"/>
      <c r="AQ188" s="853"/>
      <c r="AR188" s="853"/>
      <c r="AS188" s="853"/>
      <c r="AT188" s="853"/>
      <c r="AU188" s="853"/>
      <c r="AV188" s="853"/>
      <c r="AW188" s="853"/>
      <c r="AX188" s="853"/>
      <c r="AY188" s="853"/>
      <c r="AZ188" s="853"/>
      <c r="BA188" s="853"/>
      <c r="BB188" s="853"/>
      <c r="BC188" s="853"/>
      <c r="BD188" s="853"/>
      <c r="BE188" s="853"/>
      <c r="BF188" s="853"/>
    </row>
    <row r="189" spans="3:58" x14ac:dyDescent="0.25">
      <c r="C189" s="853"/>
      <c r="D189" s="853"/>
      <c r="E189" s="853"/>
      <c r="F189" s="853"/>
      <c r="G189" s="853"/>
      <c r="H189" s="853"/>
      <c r="I189" s="853"/>
      <c r="J189" s="853"/>
      <c r="K189" s="853"/>
      <c r="L189" s="853"/>
      <c r="M189" s="853"/>
      <c r="N189" s="853"/>
      <c r="O189" s="853"/>
      <c r="P189" s="853"/>
      <c r="Q189" s="853"/>
      <c r="R189" s="853"/>
      <c r="S189" s="853"/>
      <c r="T189" s="853"/>
      <c r="U189" s="853"/>
      <c r="V189" s="853"/>
      <c r="W189" s="853"/>
      <c r="X189" s="853"/>
      <c r="Y189" s="853"/>
      <c r="Z189" s="853"/>
      <c r="AA189" s="853"/>
      <c r="AB189" s="853"/>
      <c r="AC189" s="853"/>
      <c r="AD189" s="853"/>
      <c r="AE189" s="853"/>
      <c r="AF189" s="853"/>
      <c r="AG189" s="853"/>
      <c r="AH189" s="853"/>
      <c r="AI189" s="853"/>
      <c r="AJ189" s="853"/>
      <c r="AK189" s="853"/>
      <c r="AL189" s="853"/>
      <c r="AM189" s="853"/>
      <c r="AN189" s="853"/>
      <c r="AO189" s="853"/>
      <c r="AP189" s="853"/>
      <c r="AQ189" s="853"/>
      <c r="AR189" s="853"/>
      <c r="AS189" s="853"/>
      <c r="AT189" s="853"/>
      <c r="AU189" s="853"/>
      <c r="AV189" s="853"/>
      <c r="AW189" s="853"/>
      <c r="AX189" s="853"/>
      <c r="AY189" s="853"/>
      <c r="AZ189" s="853"/>
      <c r="BA189" s="853"/>
      <c r="BB189" s="853"/>
      <c r="BC189" s="853"/>
      <c r="BD189" s="853"/>
      <c r="BE189" s="853"/>
      <c r="BF189" s="853"/>
    </row>
    <row r="190" spans="3:58" x14ac:dyDescent="0.25">
      <c r="C190" s="853"/>
      <c r="D190" s="853"/>
      <c r="E190" s="853"/>
      <c r="F190" s="853"/>
      <c r="G190" s="853"/>
      <c r="H190" s="853"/>
      <c r="I190" s="853"/>
      <c r="J190" s="853"/>
      <c r="K190" s="853"/>
      <c r="L190" s="853"/>
      <c r="M190" s="853"/>
      <c r="N190" s="853"/>
      <c r="O190" s="853"/>
      <c r="P190" s="853"/>
      <c r="Q190" s="853"/>
      <c r="R190" s="853"/>
      <c r="S190" s="853"/>
      <c r="T190" s="853"/>
      <c r="U190" s="853"/>
      <c r="V190" s="853"/>
      <c r="W190" s="853"/>
      <c r="X190" s="853"/>
      <c r="Y190" s="853"/>
      <c r="Z190" s="853"/>
      <c r="AA190" s="853"/>
      <c r="AB190" s="853"/>
      <c r="AC190" s="853"/>
      <c r="AD190" s="853"/>
      <c r="AE190" s="853"/>
      <c r="AF190" s="853"/>
      <c r="AG190" s="853"/>
      <c r="AH190" s="853"/>
      <c r="AI190" s="853"/>
      <c r="AJ190" s="853"/>
      <c r="AK190" s="853"/>
      <c r="AL190" s="853"/>
      <c r="AM190" s="853"/>
      <c r="AN190" s="853"/>
      <c r="AO190" s="853"/>
      <c r="AP190" s="853"/>
      <c r="AQ190" s="853"/>
      <c r="AR190" s="853"/>
      <c r="AS190" s="853"/>
      <c r="AT190" s="853"/>
      <c r="AU190" s="853"/>
      <c r="AV190" s="853"/>
      <c r="AW190" s="853"/>
      <c r="AX190" s="853"/>
      <c r="AY190" s="853"/>
      <c r="AZ190" s="853"/>
      <c r="BA190" s="853"/>
      <c r="BB190" s="853"/>
      <c r="BC190" s="853"/>
      <c r="BD190" s="853"/>
      <c r="BE190" s="853"/>
      <c r="BF190" s="853"/>
    </row>
    <row r="191" spans="3:58" x14ac:dyDescent="0.25">
      <c r="C191" s="853"/>
      <c r="D191" s="853"/>
      <c r="E191" s="853"/>
      <c r="F191" s="853"/>
      <c r="G191" s="853"/>
      <c r="H191" s="853"/>
      <c r="I191" s="853"/>
      <c r="J191" s="853"/>
      <c r="K191" s="853"/>
      <c r="L191" s="853"/>
      <c r="M191" s="853"/>
      <c r="N191" s="853"/>
      <c r="O191" s="853"/>
      <c r="P191" s="853"/>
      <c r="Q191" s="853"/>
      <c r="R191" s="853"/>
      <c r="S191" s="853"/>
      <c r="T191" s="853"/>
      <c r="U191" s="853"/>
      <c r="V191" s="853"/>
      <c r="W191" s="853"/>
      <c r="X191" s="853"/>
      <c r="Y191" s="853"/>
      <c r="Z191" s="853"/>
      <c r="AA191" s="853"/>
      <c r="AB191" s="853"/>
      <c r="AC191" s="853"/>
      <c r="AD191" s="853"/>
      <c r="AE191" s="853"/>
      <c r="AF191" s="853"/>
      <c r="AG191" s="853"/>
      <c r="AH191" s="853"/>
      <c r="AI191" s="853"/>
      <c r="AJ191" s="853"/>
      <c r="AK191" s="853"/>
      <c r="AL191" s="853"/>
      <c r="AM191" s="853"/>
      <c r="AN191" s="853"/>
      <c r="AO191" s="853"/>
      <c r="AP191" s="853"/>
      <c r="AQ191" s="853"/>
      <c r="AR191" s="853"/>
      <c r="AS191" s="853"/>
      <c r="AT191" s="853"/>
      <c r="AU191" s="853"/>
      <c r="AV191" s="853"/>
      <c r="AW191" s="853"/>
      <c r="AX191" s="853"/>
      <c r="AY191" s="853"/>
      <c r="AZ191" s="853"/>
      <c r="BA191" s="853"/>
      <c r="BB191" s="853"/>
      <c r="BC191" s="853"/>
      <c r="BD191" s="853"/>
      <c r="BE191" s="853"/>
      <c r="BF191" s="853"/>
    </row>
    <row r="192" spans="3:58" x14ac:dyDescent="0.25">
      <c r="C192" s="853"/>
      <c r="D192" s="853"/>
      <c r="E192" s="853"/>
      <c r="F192" s="853"/>
      <c r="G192" s="853"/>
      <c r="H192" s="853"/>
      <c r="I192" s="853"/>
      <c r="J192" s="853"/>
      <c r="K192" s="853"/>
      <c r="L192" s="853"/>
      <c r="M192" s="853"/>
      <c r="N192" s="853"/>
      <c r="O192" s="853"/>
      <c r="P192" s="853"/>
      <c r="Q192" s="853"/>
      <c r="R192" s="853"/>
      <c r="S192" s="853"/>
      <c r="T192" s="853"/>
      <c r="U192" s="853"/>
      <c r="V192" s="853"/>
      <c r="W192" s="853"/>
      <c r="X192" s="853"/>
      <c r="Y192" s="853"/>
      <c r="Z192" s="853"/>
      <c r="AA192" s="853"/>
      <c r="AB192" s="853"/>
      <c r="AC192" s="853"/>
      <c r="AD192" s="853"/>
      <c r="AE192" s="853"/>
      <c r="AF192" s="853"/>
      <c r="AG192" s="853"/>
      <c r="AH192" s="853"/>
      <c r="AI192" s="853"/>
      <c r="AJ192" s="853"/>
      <c r="AK192" s="853"/>
      <c r="AL192" s="853"/>
      <c r="AM192" s="853"/>
      <c r="AN192" s="853"/>
      <c r="AO192" s="853"/>
      <c r="AP192" s="853"/>
      <c r="AQ192" s="853"/>
      <c r="AR192" s="853"/>
      <c r="AS192" s="853"/>
      <c r="AT192" s="853"/>
      <c r="AU192" s="853"/>
      <c r="AV192" s="853"/>
      <c r="AW192" s="853"/>
      <c r="AX192" s="853"/>
      <c r="AY192" s="853"/>
      <c r="AZ192" s="853"/>
      <c r="BA192" s="853"/>
      <c r="BB192" s="853"/>
      <c r="BC192" s="853"/>
      <c r="BD192" s="853"/>
      <c r="BE192" s="853"/>
      <c r="BF192" s="853"/>
    </row>
    <row r="193" spans="1:58" x14ac:dyDescent="0.25">
      <c r="C193" s="853"/>
      <c r="D193" s="853"/>
      <c r="E193" s="853"/>
      <c r="F193" s="853"/>
      <c r="G193" s="853"/>
      <c r="H193" s="853"/>
      <c r="I193" s="853"/>
      <c r="J193" s="853"/>
      <c r="K193" s="853"/>
      <c r="L193" s="853"/>
      <c r="M193" s="853"/>
      <c r="N193" s="853"/>
      <c r="O193" s="853"/>
      <c r="P193" s="853"/>
      <c r="Q193" s="853"/>
      <c r="R193" s="853"/>
      <c r="S193" s="853"/>
      <c r="T193" s="853"/>
      <c r="U193" s="853"/>
      <c r="V193" s="853"/>
      <c r="W193" s="853"/>
      <c r="X193" s="853"/>
      <c r="Y193" s="853"/>
      <c r="Z193" s="853"/>
      <c r="AA193" s="853"/>
      <c r="AB193" s="853"/>
      <c r="AC193" s="853"/>
      <c r="AD193" s="853"/>
      <c r="AE193" s="853"/>
      <c r="AF193" s="853"/>
      <c r="AG193" s="853"/>
      <c r="AH193" s="853"/>
      <c r="AI193" s="853"/>
      <c r="AJ193" s="853"/>
      <c r="AK193" s="853"/>
      <c r="AL193" s="853"/>
      <c r="AM193" s="853"/>
      <c r="AN193" s="853"/>
      <c r="AO193" s="853"/>
      <c r="AP193" s="853"/>
      <c r="AQ193" s="853"/>
      <c r="AR193" s="853"/>
      <c r="AS193" s="853"/>
      <c r="AT193" s="853"/>
      <c r="AU193" s="853"/>
      <c r="AV193" s="853"/>
      <c r="AW193" s="853"/>
      <c r="AX193" s="853"/>
      <c r="AY193" s="853"/>
      <c r="AZ193" s="853"/>
      <c r="BA193" s="853"/>
      <c r="BB193" s="853"/>
      <c r="BC193" s="853"/>
      <c r="BD193" s="853"/>
      <c r="BE193" s="853"/>
      <c r="BF193" s="853"/>
    </row>
    <row r="194" spans="1:58" x14ac:dyDescent="0.25">
      <c r="C194" s="853"/>
      <c r="D194" s="853"/>
      <c r="E194" s="853"/>
      <c r="F194" s="853"/>
      <c r="G194" s="853"/>
      <c r="H194" s="853"/>
      <c r="I194" s="853"/>
      <c r="J194" s="853"/>
      <c r="K194" s="853"/>
      <c r="L194" s="853"/>
      <c r="M194" s="853"/>
      <c r="N194" s="853"/>
      <c r="O194" s="853"/>
      <c r="P194" s="853"/>
      <c r="Q194" s="853"/>
      <c r="R194" s="853"/>
      <c r="S194" s="853"/>
      <c r="T194" s="853"/>
      <c r="U194" s="853"/>
      <c r="V194" s="853"/>
      <c r="W194" s="853"/>
      <c r="X194" s="853"/>
      <c r="Y194" s="853"/>
      <c r="Z194" s="853"/>
      <c r="AA194" s="853"/>
      <c r="AB194" s="853"/>
      <c r="AC194" s="853"/>
      <c r="AD194" s="853"/>
      <c r="AE194" s="853"/>
      <c r="AF194" s="853"/>
      <c r="AG194" s="853"/>
      <c r="AH194" s="853"/>
      <c r="AI194" s="853"/>
      <c r="AJ194" s="853"/>
      <c r="AK194" s="853"/>
      <c r="AL194" s="853"/>
      <c r="AM194" s="853"/>
      <c r="AN194" s="853"/>
      <c r="AO194" s="853"/>
      <c r="AP194" s="853"/>
      <c r="AQ194" s="853"/>
      <c r="AR194" s="853"/>
      <c r="AS194" s="853"/>
      <c r="AT194" s="853"/>
      <c r="AU194" s="853"/>
      <c r="AV194" s="853"/>
      <c r="AW194" s="853"/>
      <c r="AX194" s="853"/>
      <c r="AY194" s="853"/>
      <c r="AZ194" s="853"/>
      <c r="BA194" s="853"/>
      <c r="BB194" s="853"/>
      <c r="BC194" s="853"/>
      <c r="BD194" s="853"/>
      <c r="BE194" s="853"/>
      <c r="BF194" s="853"/>
    </row>
    <row r="195" spans="1:58" x14ac:dyDescent="0.25">
      <c r="C195" s="853"/>
      <c r="D195" s="853"/>
      <c r="E195" s="853"/>
      <c r="F195" s="853"/>
      <c r="G195" s="853"/>
      <c r="H195" s="853"/>
      <c r="I195" s="853"/>
      <c r="J195" s="853"/>
      <c r="K195" s="853"/>
      <c r="L195" s="853"/>
      <c r="M195" s="853"/>
      <c r="N195" s="853"/>
      <c r="O195" s="853"/>
      <c r="P195" s="853"/>
      <c r="Q195" s="853"/>
      <c r="R195" s="853"/>
      <c r="S195" s="853"/>
      <c r="T195" s="853"/>
      <c r="U195" s="853"/>
      <c r="V195" s="853"/>
      <c r="W195" s="853"/>
      <c r="X195" s="853"/>
      <c r="Y195" s="853"/>
      <c r="Z195" s="853"/>
      <c r="AA195" s="853"/>
      <c r="AB195" s="853"/>
      <c r="AC195" s="853"/>
      <c r="AD195" s="853"/>
      <c r="AE195" s="853"/>
      <c r="AF195" s="853"/>
      <c r="AG195" s="853"/>
      <c r="AH195" s="853"/>
      <c r="AI195" s="853"/>
      <c r="AJ195" s="853"/>
      <c r="AK195" s="853"/>
      <c r="AL195" s="853"/>
      <c r="AM195" s="853"/>
      <c r="AN195" s="853"/>
      <c r="AO195" s="853"/>
      <c r="AP195" s="853"/>
      <c r="AQ195" s="853"/>
      <c r="AR195" s="853"/>
      <c r="AS195" s="853"/>
      <c r="AT195" s="853"/>
      <c r="AU195" s="853"/>
      <c r="AV195" s="853"/>
      <c r="AW195" s="853"/>
      <c r="AX195" s="853"/>
      <c r="AY195" s="853"/>
      <c r="AZ195" s="853"/>
      <c r="BA195" s="853"/>
      <c r="BB195" s="853"/>
      <c r="BC195" s="853"/>
      <c r="BD195" s="853"/>
      <c r="BE195" s="853"/>
      <c r="BF195" s="853"/>
    </row>
    <row r="196" spans="1:58" x14ac:dyDescent="0.25">
      <c r="C196" s="853"/>
      <c r="D196" s="853"/>
      <c r="E196" s="853"/>
      <c r="F196" s="853"/>
      <c r="G196" s="853"/>
      <c r="H196" s="853"/>
      <c r="I196" s="853"/>
      <c r="J196" s="853"/>
      <c r="K196" s="853"/>
      <c r="L196" s="853"/>
      <c r="M196" s="853"/>
      <c r="N196" s="853"/>
      <c r="O196" s="853"/>
      <c r="P196" s="853"/>
      <c r="Q196" s="853"/>
      <c r="R196" s="853"/>
      <c r="S196" s="853"/>
      <c r="T196" s="853"/>
      <c r="U196" s="853"/>
      <c r="V196" s="853"/>
      <c r="W196" s="853"/>
      <c r="X196" s="853"/>
      <c r="Y196" s="853"/>
      <c r="Z196" s="853"/>
      <c r="AA196" s="853"/>
      <c r="AB196" s="853"/>
      <c r="AC196" s="853"/>
      <c r="AD196" s="853"/>
      <c r="AE196" s="853"/>
      <c r="AF196" s="853"/>
      <c r="AG196" s="853"/>
      <c r="AH196" s="853"/>
      <c r="AI196" s="853"/>
      <c r="AJ196" s="853"/>
      <c r="AK196" s="853"/>
      <c r="AL196" s="853"/>
      <c r="AM196" s="853"/>
      <c r="AN196" s="853"/>
      <c r="AO196" s="853"/>
      <c r="AP196" s="853"/>
      <c r="AQ196" s="853"/>
      <c r="AR196" s="853"/>
      <c r="AS196" s="853"/>
      <c r="AT196" s="853"/>
      <c r="AU196" s="853"/>
      <c r="AV196" s="853"/>
      <c r="AW196" s="853"/>
      <c r="AX196" s="853"/>
      <c r="AY196" s="853"/>
      <c r="AZ196" s="853"/>
      <c r="BA196" s="853"/>
      <c r="BB196" s="853"/>
      <c r="BC196" s="853"/>
      <c r="BD196" s="853"/>
      <c r="BE196" s="853"/>
      <c r="BF196" s="853"/>
    </row>
    <row r="197" spans="1:58" x14ac:dyDescent="0.25">
      <c r="C197" s="853"/>
      <c r="D197" s="853"/>
      <c r="E197" s="853"/>
      <c r="F197" s="853"/>
      <c r="G197" s="853"/>
      <c r="H197" s="853"/>
      <c r="I197" s="853"/>
      <c r="J197" s="853"/>
      <c r="K197" s="853"/>
      <c r="L197" s="853"/>
      <c r="M197" s="853"/>
      <c r="N197" s="853"/>
      <c r="O197" s="853"/>
      <c r="P197" s="853"/>
      <c r="Q197" s="853"/>
      <c r="R197" s="853"/>
      <c r="S197" s="853"/>
      <c r="T197" s="853"/>
      <c r="U197" s="853"/>
      <c r="V197" s="853"/>
      <c r="W197" s="853"/>
      <c r="X197" s="853"/>
      <c r="Y197" s="853"/>
      <c r="Z197" s="853"/>
      <c r="AA197" s="853"/>
      <c r="AB197" s="853"/>
      <c r="AC197" s="853"/>
      <c r="AD197" s="853"/>
      <c r="AE197" s="853"/>
      <c r="AF197" s="853"/>
      <c r="AG197" s="853"/>
      <c r="AH197" s="853"/>
      <c r="AI197" s="853"/>
      <c r="AJ197" s="853"/>
      <c r="AK197" s="853"/>
      <c r="AL197" s="853"/>
      <c r="AM197" s="853"/>
      <c r="AN197" s="853"/>
      <c r="AO197" s="853"/>
      <c r="AP197" s="853"/>
      <c r="AQ197" s="853"/>
      <c r="AR197" s="853"/>
      <c r="AS197" s="853"/>
      <c r="AT197" s="853"/>
      <c r="AU197" s="853"/>
      <c r="AV197" s="853"/>
      <c r="AW197" s="853"/>
      <c r="AX197" s="853"/>
      <c r="AY197" s="853"/>
      <c r="AZ197" s="853"/>
      <c r="BA197" s="853"/>
      <c r="BB197" s="853"/>
      <c r="BC197" s="853"/>
      <c r="BD197" s="853"/>
      <c r="BE197" s="853"/>
      <c r="BF197" s="853"/>
    </row>
    <row r="198" spans="1:58" x14ac:dyDescent="0.25">
      <c r="C198" s="853"/>
      <c r="D198" s="853"/>
      <c r="E198" s="853"/>
      <c r="F198" s="853"/>
      <c r="G198" s="853"/>
      <c r="H198" s="853"/>
      <c r="I198" s="853"/>
      <c r="J198" s="853"/>
      <c r="K198" s="853"/>
      <c r="L198" s="853"/>
      <c r="M198" s="853"/>
      <c r="N198" s="853"/>
      <c r="O198" s="853"/>
      <c r="P198" s="853"/>
      <c r="Q198" s="853"/>
      <c r="R198" s="853"/>
      <c r="S198" s="853"/>
      <c r="T198" s="853"/>
      <c r="U198" s="853"/>
      <c r="V198" s="853"/>
      <c r="W198" s="853"/>
      <c r="X198" s="853"/>
      <c r="Y198" s="853"/>
      <c r="Z198" s="853"/>
      <c r="AA198" s="853"/>
      <c r="AB198" s="853"/>
      <c r="AC198" s="853"/>
      <c r="AD198" s="853"/>
      <c r="AE198" s="853"/>
      <c r="AF198" s="853"/>
      <c r="AG198" s="853"/>
      <c r="AH198" s="853"/>
      <c r="AI198" s="853"/>
      <c r="AJ198" s="853"/>
      <c r="AK198" s="853"/>
      <c r="AL198" s="853"/>
      <c r="AM198" s="853"/>
      <c r="AN198" s="853"/>
      <c r="AO198" s="853"/>
      <c r="AP198" s="853"/>
      <c r="AQ198" s="853"/>
      <c r="AR198" s="853"/>
      <c r="AS198" s="853"/>
      <c r="AT198" s="853"/>
      <c r="AU198" s="853"/>
      <c r="AV198" s="853"/>
      <c r="AW198" s="853"/>
      <c r="AX198" s="853"/>
      <c r="AY198" s="853"/>
      <c r="AZ198" s="853"/>
      <c r="BA198" s="853"/>
      <c r="BB198" s="853"/>
      <c r="BC198" s="853"/>
      <c r="BD198" s="853"/>
      <c r="BE198" s="853"/>
      <c r="BF198" s="853"/>
    </row>
    <row r="199" spans="1:58" x14ac:dyDescent="0.25">
      <c r="C199" s="853"/>
      <c r="D199" s="853"/>
      <c r="E199" s="853"/>
      <c r="F199" s="853"/>
      <c r="G199" s="853"/>
      <c r="H199" s="853"/>
      <c r="I199" s="853"/>
      <c r="J199" s="853"/>
      <c r="K199" s="853"/>
      <c r="L199" s="853"/>
      <c r="M199" s="853"/>
      <c r="N199" s="853"/>
      <c r="O199" s="853"/>
      <c r="P199" s="853"/>
      <c r="Q199" s="853"/>
      <c r="R199" s="853"/>
      <c r="S199" s="853"/>
      <c r="T199" s="853"/>
      <c r="U199" s="853"/>
      <c r="V199" s="853"/>
      <c r="W199" s="853"/>
      <c r="X199" s="853"/>
      <c r="Y199" s="853"/>
      <c r="Z199" s="853"/>
      <c r="AA199" s="853"/>
      <c r="AB199" s="853"/>
      <c r="AC199" s="853"/>
      <c r="AD199" s="853"/>
      <c r="AE199" s="853"/>
      <c r="AF199" s="853"/>
      <c r="AG199" s="853"/>
      <c r="AH199" s="853"/>
      <c r="AI199" s="853"/>
      <c r="AJ199" s="853"/>
      <c r="AK199" s="853"/>
      <c r="AL199" s="853"/>
      <c r="AM199" s="853"/>
      <c r="AN199" s="853"/>
      <c r="AO199" s="853"/>
      <c r="AP199" s="853"/>
      <c r="AQ199" s="853"/>
      <c r="AR199" s="853"/>
      <c r="AS199" s="853"/>
      <c r="AT199" s="853"/>
      <c r="AU199" s="853"/>
      <c r="AV199" s="853"/>
      <c r="AW199" s="853"/>
      <c r="AX199" s="853"/>
      <c r="AY199" s="853"/>
      <c r="AZ199" s="853"/>
      <c r="BA199" s="853"/>
      <c r="BB199" s="853"/>
      <c r="BC199" s="853"/>
      <c r="BD199" s="853"/>
      <c r="BE199" s="853"/>
      <c r="BF199" s="853"/>
    </row>
    <row r="200" spans="1:58" x14ac:dyDescent="0.25">
      <c r="A200" s="172">
        <v>0</v>
      </c>
      <c r="B200" s="138"/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3"/>
      <c r="Z200" s="853"/>
      <c r="AA200" s="853"/>
      <c r="AB200" s="853"/>
      <c r="AC200" s="853"/>
      <c r="AD200" s="853"/>
      <c r="AE200" s="853"/>
      <c r="AF200" s="853"/>
      <c r="AG200" s="853"/>
      <c r="AH200" s="853"/>
      <c r="AI200" s="853"/>
      <c r="AJ200" s="853"/>
      <c r="AK200" s="853"/>
      <c r="AL200" s="853"/>
      <c r="AM200" s="853"/>
      <c r="AN200" s="853"/>
      <c r="AO200" s="853"/>
      <c r="AP200" s="853"/>
      <c r="AQ200" s="853"/>
      <c r="AR200" s="853"/>
      <c r="AS200" s="853"/>
      <c r="AT200" s="853"/>
      <c r="AU200" s="853"/>
      <c r="AV200" s="853"/>
      <c r="AW200" s="853"/>
      <c r="AX200" s="853"/>
      <c r="AY200" s="853"/>
      <c r="AZ200" s="853"/>
      <c r="BA200" s="853"/>
      <c r="BB200" s="853"/>
      <c r="BC200" s="853"/>
      <c r="BD200" s="978">
        <v>0</v>
      </c>
      <c r="BE200" s="853"/>
      <c r="BF200" s="853"/>
    </row>
    <row r="201" spans="1:58" x14ac:dyDescent="0.25">
      <c r="C201" s="853"/>
      <c r="D201" s="853"/>
      <c r="E201" s="853"/>
      <c r="F201" s="853"/>
      <c r="G201" s="853"/>
      <c r="H201" s="853"/>
      <c r="I201" s="853"/>
      <c r="J201" s="853"/>
      <c r="K201" s="853"/>
      <c r="L201" s="853"/>
      <c r="M201" s="853"/>
      <c r="N201" s="853"/>
      <c r="O201" s="853"/>
      <c r="P201" s="853"/>
      <c r="Q201" s="853"/>
      <c r="R201" s="853"/>
      <c r="S201" s="853"/>
      <c r="T201" s="853"/>
      <c r="U201" s="853"/>
      <c r="V201" s="853"/>
      <c r="W201" s="853"/>
      <c r="X201" s="853"/>
      <c r="Y201" s="853"/>
      <c r="Z201" s="853"/>
      <c r="AA201" s="853"/>
      <c r="AB201" s="853"/>
      <c r="AC201" s="853"/>
      <c r="AD201" s="853"/>
      <c r="AE201" s="853"/>
      <c r="AF201" s="853"/>
      <c r="AG201" s="853"/>
      <c r="AH201" s="853"/>
      <c r="AI201" s="853"/>
      <c r="AJ201" s="853"/>
      <c r="AK201" s="853"/>
      <c r="AL201" s="853"/>
      <c r="AM201" s="853"/>
      <c r="AN201" s="853"/>
      <c r="AO201" s="853"/>
      <c r="AP201" s="853"/>
      <c r="AQ201" s="853"/>
      <c r="AR201" s="853"/>
      <c r="AS201" s="853"/>
      <c r="AT201" s="853"/>
      <c r="AU201" s="853"/>
      <c r="AV201" s="853"/>
      <c r="AW201" s="853"/>
      <c r="AX201" s="853"/>
      <c r="AY201" s="853"/>
      <c r="AZ201" s="853"/>
      <c r="BA201" s="853"/>
      <c r="BB201" s="853"/>
      <c r="BC201" s="853"/>
      <c r="BD201" s="853"/>
      <c r="BE201" s="853"/>
      <c r="BF201" s="853"/>
    </row>
    <row r="202" spans="1:58" x14ac:dyDescent="0.25">
      <c r="C202" s="853"/>
      <c r="D202" s="853"/>
      <c r="E202" s="853"/>
      <c r="F202" s="853"/>
      <c r="G202" s="853"/>
      <c r="H202" s="853"/>
      <c r="I202" s="853"/>
      <c r="J202" s="853"/>
      <c r="K202" s="853"/>
      <c r="L202" s="853"/>
      <c r="M202" s="853"/>
      <c r="N202" s="853"/>
      <c r="O202" s="853"/>
      <c r="P202" s="853"/>
      <c r="Q202" s="853"/>
      <c r="R202" s="853"/>
      <c r="S202" s="853"/>
      <c r="T202" s="853"/>
      <c r="U202" s="853"/>
      <c r="V202" s="853"/>
      <c r="W202" s="853"/>
      <c r="X202" s="853"/>
      <c r="Y202" s="853"/>
      <c r="Z202" s="853"/>
      <c r="AA202" s="853"/>
      <c r="AB202" s="853"/>
      <c r="AC202" s="853"/>
      <c r="AD202" s="853"/>
      <c r="AE202" s="853"/>
      <c r="AF202" s="853"/>
      <c r="AG202" s="853"/>
      <c r="AH202" s="853"/>
      <c r="AI202" s="853"/>
      <c r="AJ202" s="853"/>
      <c r="AK202" s="853"/>
      <c r="AL202" s="853"/>
      <c r="AM202" s="853"/>
      <c r="AN202" s="853"/>
      <c r="AO202" s="853"/>
      <c r="AP202" s="853"/>
      <c r="AQ202" s="853"/>
      <c r="AR202" s="853"/>
      <c r="AS202" s="853"/>
      <c r="AT202" s="853"/>
      <c r="AU202" s="853"/>
      <c r="AV202" s="853"/>
      <c r="AW202" s="853"/>
      <c r="AX202" s="853"/>
      <c r="AY202" s="853"/>
      <c r="AZ202" s="853"/>
      <c r="BA202" s="853"/>
      <c r="BB202" s="853"/>
      <c r="BC202" s="853"/>
      <c r="BD202" s="853"/>
      <c r="BE202" s="853"/>
      <c r="BF202" s="853"/>
    </row>
    <row r="203" spans="1:58" x14ac:dyDescent="0.25">
      <c r="C203" s="853"/>
      <c r="D203" s="853"/>
      <c r="E203" s="853"/>
      <c r="F203" s="853"/>
      <c r="G203" s="853"/>
      <c r="H203" s="853"/>
      <c r="I203" s="853"/>
      <c r="J203" s="853"/>
      <c r="K203" s="853"/>
      <c r="L203" s="853"/>
      <c r="M203" s="853"/>
      <c r="N203" s="853"/>
      <c r="O203" s="853"/>
      <c r="P203" s="853"/>
      <c r="Q203" s="853"/>
      <c r="R203" s="853"/>
      <c r="S203" s="853"/>
      <c r="T203" s="853"/>
      <c r="U203" s="853"/>
      <c r="V203" s="853"/>
      <c r="W203" s="853"/>
      <c r="X203" s="853"/>
      <c r="Y203" s="853"/>
      <c r="Z203" s="853"/>
      <c r="AA203" s="853"/>
      <c r="AB203" s="853"/>
      <c r="AC203" s="853"/>
      <c r="AD203" s="853"/>
      <c r="AE203" s="853"/>
      <c r="AF203" s="853"/>
      <c r="AG203" s="853"/>
      <c r="AH203" s="853"/>
      <c r="AI203" s="853"/>
      <c r="AJ203" s="853"/>
      <c r="AK203" s="853"/>
      <c r="AL203" s="853"/>
      <c r="AM203" s="853"/>
      <c r="AN203" s="853"/>
      <c r="AO203" s="853"/>
      <c r="AP203" s="853"/>
      <c r="AQ203" s="853"/>
      <c r="AR203" s="853"/>
      <c r="AS203" s="853"/>
      <c r="AT203" s="853"/>
      <c r="AU203" s="853"/>
      <c r="AV203" s="853"/>
      <c r="AW203" s="853"/>
      <c r="AX203" s="853"/>
      <c r="AY203" s="853"/>
      <c r="AZ203" s="853"/>
      <c r="BA203" s="853"/>
      <c r="BB203" s="853"/>
      <c r="BC203" s="853"/>
      <c r="BD203" s="853"/>
      <c r="BE203" s="853"/>
      <c r="BF203" s="853"/>
    </row>
    <row r="204" spans="1:58" x14ac:dyDescent="0.25">
      <c r="C204" s="853"/>
      <c r="D204" s="853"/>
      <c r="E204" s="853"/>
      <c r="F204" s="853"/>
      <c r="G204" s="853"/>
      <c r="H204" s="853"/>
      <c r="I204" s="853"/>
      <c r="J204" s="853"/>
      <c r="K204" s="853"/>
      <c r="L204" s="853"/>
      <c r="M204" s="853"/>
      <c r="N204" s="853"/>
      <c r="O204" s="853"/>
      <c r="P204" s="853"/>
      <c r="Q204" s="853"/>
      <c r="R204" s="853"/>
      <c r="S204" s="853"/>
      <c r="T204" s="853"/>
      <c r="U204" s="853"/>
      <c r="V204" s="853"/>
      <c r="W204" s="853"/>
      <c r="X204" s="853"/>
      <c r="Y204" s="853"/>
      <c r="Z204" s="853"/>
      <c r="AA204" s="853"/>
      <c r="AB204" s="853"/>
      <c r="AC204" s="853"/>
      <c r="AD204" s="853"/>
      <c r="AE204" s="853"/>
      <c r="AF204" s="853"/>
      <c r="AG204" s="853"/>
      <c r="AH204" s="853"/>
      <c r="AI204" s="853"/>
      <c r="AJ204" s="853"/>
      <c r="AK204" s="853"/>
      <c r="AL204" s="853"/>
      <c r="AM204" s="853"/>
      <c r="AN204" s="853"/>
      <c r="AO204" s="853"/>
      <c r="AP204" s="853"/>
      <c r="AQ204" s="853"/>
      <c r="AR204" s="853"/>
      <c r="AS204" s="853"/>
      <c r="AT204" s="853"/>
      <c r="AU204" s="853"/>
      <c r="AV204" s="853"/>
      <c r="AW204" s="853"/>
      <c r="AX204" s="853"/>
      <c r="AY204" s="853"/>
      <c r="AZ204" s="853"/>
      <c r="BA204" s="853"/>
      <c r="BB204" s="853"/>
      <c r="BC204" s="853"/>
      <c r="BD204" s="853"/>
      <c r="BE204" s="853"/>
      <c r="BF204" s="853"/>
    </row>
    <row r="205" spans="1:58" x14ac:dyDescent="0.25">
      <c r="C205" s="853"/>
      <c r="D205" s="853"/>
      <c r="E205" s="853"/>
      <c r="F205" s="853"/>
      <c r="G205" s="853"/>
      <c r="H205" s="853"/>
      <c r="I205" s="853"/>
      <c r="J205" s="853"/>
      <c r="K205" s="853"/>
      <c r="L205" s="853"/>
      <c r="M205" s="853"/>
      <c r="N205" s="853"/>
      <c r="O205" s="853"/>
      <c r="P205" s="853"/>
      <c r="Q205" s="853"/>
      <c r="R205" s="853"/>
      <c r="S205" s="853"/>
      <c r="T205" s="853"/>
      <c r="U205" s="853"/>
      <c r="V205" s="853"/>
      <c r="W205" s="853"/>
      <c r="X205" s="853"/>
      <c r="Y205" s="853"/>
      <c r="Z205" s="853"/>
      <c r="AA205" s="853"/>
      <c r="AB205" s="853"/>
      <c r="AC205" s="853"/>
      <c r="AD205" s="853"/>
      <c r="AE205" s="853"/>
      <c r="AF205" s="853"/>
      <c r="AG205" s="853"/>
      <c r="AH205" s="853"/>
      <c r="AI205" s="853"/>
      <c r="AJ205" s="853"/>
      <c r="AK205" s="853"/>
      <c r="AL205" s="853"/>
      <c r="AM205" s="853"/>
      <c r="AN205" s="853"/>
      <c r="AO205" s="853"/>
      <c r="AP205" s="853"/>
      <c r="AQ205" s="853"/>
      <c r="AR205" s="853"/>
      <c r="AS205" s="853"/>
      <c r="AT205" s="853"/>
      <c r="AU205" s="853"/>
      <c r="AV205" s="853"/>
      <c r="AW205" s="853"/>
      <c r="AX205" s="853"/>
      <c r="AY205" s="853"/>
      <c r="AZ205" s="853"/>
      <c r="BA205" s="853"/>
      <c r="BB205" s="853"/>
      <c r="BC205" s="853"/>
      <c r="BD205" s="853"/>
      <c r="BE205" s="853"/>
      <c r="BF205" s="853"/>
    </row>
    <row r="206" spans="1:58" x14ac:dyDescent="0.25">
      <c r="C206" s="853"/>
      <c r="D206" s="853"/>
      <c r="E206" s="853"/>
      <c r="F206" s="853"/>
      <c r="G206" s="853"/>
      <c r="H206" s="853"/>
      <c r="I206" s="853"/>
      <c r="J206" s="853"/>
      <c r="K206" s="853"/>
      <c r="L206" s="853"/>
      <c r="M206" s="853"/>
      <c r="N206" s="853"/>
      <c r="O206" s="853"/>
      <c r="P206" s="853"/>
      <c r="Q206" s="853"/>
      <c r="R206" s="853"/>
      <c r="S206" s="853"/>
      <c r="T206" s="853"/>
      <c r="U206" s="853"/>
      <c r="V206" s="853"/>
      <c r="W206" s="853"/>
      <c r="X206" s="853"/>
      <c r="Y206" s="853"/>
      <c r="Z206" s="853"/>
      <c r="AA206" s="853"/>
      <c r="AB206" s="853"/>
      <c r="AC206" s="853"/>
      <c r="AD206" s="853"/>
      <c r="AE206" s="853"/>
      <c r="AF206" s="853"/>
      <c r="AG206" s="853"/>
      <c r="AH206" s="853"/>
      <c r="AI206" s="853"/>
      <c r="AJ206" s="853"/>
      <c r="AK206" s="853"/>
      <c r="AL206" s="853"/>
      <c r="AM206" s="853"/>
      <c r="AN206" s="853"/>
      <c r="AO206" s="853"/>
      <c r="AP206" s="853"/>
      <c r="AQ206" s="853"/>
      <c r="AR206" s="853"/>
      <c r="AS206" s="853"/>
      <c r="AT206" s="853"/>
      <c r="AU206" s="853"/>
      <c r="AV206" s="853"/>
      <c r="AW206" s="853"/>
      <c r="AX206" s="853"/>
      <c r="AY206" s="853"/>
      <c r="AZ206" s="853"/>
      <c r="BA206" s="853"/>
      <c r="BB206" s="853"/>
      <c r="BC206" s="853"/>
      <c r="BD206" s="853"/>
      <c r="BE206" s="853"/>
      <c r="BF206" s="853"/>
    </row>
    <row r="207" spans="1:58" x14ac:dyDescent="0.25">
      <c r="C207" s="853"/>
      <c r="D207" s="853"/>
      <c r="E207" s="853"/>
      <c r="F207" s="853"/>
      <c r="G207" s="853"/>
      <c r="H207" s="853"/>
      <c r="I207" s="853"/>
      <c r="J207" s="853"/>
      <c r="K207" s="853"/>
      <c r="L207" s="853"/>
      <c r="M207" s="853"/>
      <c r="N207" s="853"/>
      <c r="O207" s="853"/>
      <c r="P207" s="853"/>
      <c r="Q207" s="853"/>
      <c r="R207" s="853"/>
      <c r="S207" s="853"/>
      <c r="T207" s="853"/>
      <c r="U207" s="853"/>
      <c r="V207" s="853"/>
      <c r="W207" s="853"/>
      <c r="X207" s="853"/>
      <c r="Y207" s="853"/>
      <c r="Z207" s="853"/>
      <c r="AA207" s="853"/>
      <c r="AB207" s="853"/>
      <c r="AC207" s="853"/>
      <c r="AD207" s="853"/>
      <c r="AE207" s="853"/>
      <c r="AF207" s="853"/>
      <c r="AG207" s="853"/>
      <c r="AH207" s="853"/>
      <c r="AI207" s="853"/>
      <c r="AJ207" s="853"/>
      <c r="AK207" s="853"/>
      <c r="AL207" s="853"/>
      <c r="AM207" s="853"/>
      <c r="AN207" s="853"/>
      <c r="AO207" s="853"/>
      <c r="AP207" s="853"/>
      <c r="AQ207" s="853"/>
      <c r="AR207" s="853"/>
      <c r="AS207" s="853"/>
      <c r="AT207" s="853"/>
      <c r="AU207" s="853"/>
      <c r="AV207" s="853"/>
      <c r="AW207" s="853"/>
      <c r="AX207" s="853"/>
      <c r="AY207" s="853"/>
      <c r="AZ207" s="853"/>
      <c r="BA207" s="853"/>
      <c r="BB207" s="853"/>
      <c r="BC207" s="853"/>
      <c r="BD207" s="853"/>
      <c r="BE207" s="853"/>
      <c r="BF207" s="853"/>
    </row>
    <row r="208" spans="1:58" x14ac:dyDescent="0.25">
      <c r="C208" s="853"/>
      <c r="D208" s="853"/>
      <c r="E208" s="853"/>
      <c r="F208" s="853"/>
      <c r="G208" s="853"/>
      <c r="H208" s="853"/>
      <c r="I208" s="853"/>
      <c r="J208" s="853"/>
      <c r="K208" s="853"/>
      <c r="L208" s="853"/>
      <c r="M208" s="853"/>
      <c r="N208" s="853"/>
      <c r="O208" s="853"/>
      <c r="P208" s="853"/>
      <c r="Q208" s="853"/>
      <c r="R208" s="853"/>
      <c r="S208" s="853"/>
      <c r="T208" s="853"/>
      <c r="U208" s="853"/>
      <c r="V208" s="853"/>
      <c r="W208" s="853"/>
      <c r="X208" s="853"/>
      <c r="Y208" s="853"/>
      <c r="Z208" s="853"/>
      <c r="AA208" s="853"/>
      <c r="AB208" s="853"/>
      <c r="AC208" s="853"/>
      <c r="AD208" s="853"/>
      <c r="AE208" s="853"/>
      <c r="AF208" s="853"/>
      <c r="AG208" s="853"/>
      <c r="AH208" s="853"/>
      <c r="AI208" s="853"/>
      <c r="AJ208" s="853"/>
      <c r="AK208" s="853"/>
      <c r="AL208" s="853"/>
      <c r="AM208" s="853"/>
      <c r="AN208" s="853"/>
      <c r="AO208" s="853"/>
      <c r="AP208" s="853"/>
      <c r="AQ208" s="853"/>
      <c r="AR208" s="853"/>
      <c r="AS208" s="853"/>
      <c r="AT208" s="853"/>
      <c r="AU208" s="853"/>
      <c r="AV208" s="853"/>
      <c r="AW208" s="853"/>
      <c r="AX208" s="853"/>
      <c r="AY208" s="853"/>
      <c r="AZ208" s="853"/>
      <c r="BA208" s="853"/>
      <c r="BB208" s="853"/>
      <c r="BC208" s="853"/>
      <c r="BD208" s="853"/>
      <c r="BE208" s="853"/>
      <c r="BF208" s="853"/>
    </row>
    <row r="209" spans="3:58" x14ac:dyDescent="0.25">
      <c r="C209" s="853"/>
      <c r="D209" s="853"/>
      <c r="E209" s="853"/>
      <c r="F209" s="853"/>
      <c r="G209" s="853"/>
      <c r="H209" s="853"/>
      <c r="I209" s="853"/>
      <c r="J209" s="853"/>
      <c r="K209" s="853"/>
      <c r="L209" s="853"/>
      <c r="M209" s="853"/>
      <c r="N209" s="853"/>
      <c r="O209" s="853"/>
      <c r="P209" s="853"/>
      <c r="Q209" s="853"/>
      <c r="R209" s="853"/>
      <c r="S209" s="853"/>
      <c r="T209" s="853"/>
      <c r="U209" s="853"/>
      <c r="V209" s="853"/>
      <c r="W209" s="853"/>
      <c r="X209" s="853"/>
      <c r="Y209" s="853"/>
      <c r="Z209" s="853"/>
      <c r="AA209" s="853"/>
      <c r="AB209" s="853"/>
      <c r="AC209" s="853"/>
      <c r="AD209" s="853"/>
      <c r="AE209" s="853"/>
      <c r="AF209" s="853"/>
      <c r="AG209" s="853"/>
      <c r="AH209" s="853"/>
      <c r="AI209" s="853"/>
      <c r="AJ209" s="853"/>
      <c r="AK209" s="853"/>
      <c r="AL209" s="853"/>
      <c r="AM209" s="853"/>
      <c r="AN209" s="853"/>
      <c r="AO209" s="853"/>
      <c r="AP209" s="853"/>
      <c r="AQ209" s="853"/>
      <c r="AR209" s="853"/>
      <c r="AS209" s="853"/>
      <c r="AT209" s="853"/>
      <c r="AU209" s="853"/>
      <c r="AV209" s="853"/>
      <c r="AW209" s="853"/>
      <c r="AX209" s="853"/>
      <c r="AY209" s="853"/>
      <c r="AZ209" s="853"/>
      <c r="BA209" s="853"/>
      <c r="BB209" s="853"/>
      <c r="BC209" s="853"/>
      <c r="BD209" s="853"/>
      <c r="BE209" s="853"/>
      <c r="BF209" s="853"/>
    </row>
    <row r="210" spans="3:58" x14ac:dyDescent="0.25">
      <c r="C210" s="853"/>
      <c r="D210" s="853"/>
      <c r="E210" s="853"/>
      <c r="F210" s="853"/>
      <c r="G210" s="853"/>
      <c r="H210" s="853"/>
      <c r="I210" s="853"/>
      <c r="J210" s="853"/>
      <c r="K210" s="853"/>
      <c r="L210" s="853"/>
      <c r="M210" s="853"/>
      <c r="N210" s="853"/>
      <c r="O210" s="853"/>
      <c r="P210" s="853"/>
      <c r="Q210" s="853"/>
      <c r="R210" s="853"/>
      <c r="S210" s="853"/>
      <c r="T210" s="853"/>
      <c r="U210" s="853"/>
      <c r="V210" s="853"/>
      <c r="W210" s="853"/>
      <c r="X210" s="853"/>
      <c r="Y210" s="853"/>
      <c r="Z210" s="853"/>
      <c r="AA210" s="853"/>
      <c r="AB210" s="853"/>
      <c r="AC210" s="853"/>
      <c r="AD210" s="853"/>
      <c r="AE210" s="853"/>
      <c r="AF210" s="853"/>
      <c r="AG210" s="853"/>
      <c r="AH210" s="853"/>
      <c r="AI210" s="853"/>
      <c r="AJ210" s="853"/>
      <c r="AK210" s="853"/>
      <c r="AL210" s="853"/>
      <c r="AM210" s="853"/>
      <c r="AN210" s="853"/>
      <c r="AO210" s="853"/>
      <c r="AP210" s="853"/>
      <c r="AQ210" s="853"/>
      <c r="AR210" s="853"/>
      <c r="AS210" s="853"/>
      <c r="AT210" s="853"/>
      <c r="AU210" s="853"/>
      <c r="AV210" s="853"/>
      <c r="AW210" s="853"/>
      <c r="AX210" s="853"/>
      <c r="AY210" s="853"/>
      <c r="AZ210" s="853"/>
      <c r="BA210" s="853"/>
      <c r="BB210" s="853"/>
      <c r="BC210" s="853"/>
      <c r="BD210" s="853"/>
      <c r="BE210" s="853"/>
      <c r="BF210" s="853"/>
    </row>
    <row r="211" spans="3:58" x14ac:dyDescent="0.25">
      <c r="C211" s="853"/>
      <c r="D211" s="853"/>
      <c r="E211" s="853"/>
      <c r="F211" s="853"/>
      <c r="G211" s="853"/>
      <c r="H211" s="853"/>
      <c r="I211" s="853"/>
      <c r="J211" s="853"/>
      <c r="K211" s="853"/>
      <c r="L211" s="853"/>
      <c r="M211" s="853"/>
      <c r="N211" s="853"/>
      <c r="O211" s="853"/>
      <c r="P211" s="853"/>
      <c r="Q211" s="853"/>
      <c r="R211" s="853"/>
      <c r="S211" s="853"/>
      <c r="T211" s="853"/>
      <c r="U211" s="853"/>
      <c r="V211" s="853"/>
      <c r="W211" s="853"/>
      <c r="X211" s="853"/>
      <c r="Y211" s="853"/>
      <c r="Z211" s="853"/>
      <c r="AA211" s="853"/>
      <c r="AB211" s="853"/>
      <c r="AC211" s="853"/>
      <c r="AD211" s="853"/>
      <c r="AE211" s="853"/>
      <c r="AF211" s="853"/>
      <c r="AG211" s="853"/>
      <c r="AH211" s="853"/>
      <c r="AI211" s="853"/>
      <c r="AJ211" s="853"/>
      <c r="AK211" s="853"/>
      <c r="AL211" s="853"/>
      <c r="AM211" s="853"/>
      <c r="AN211" s="853"/>
      <c r="AO211" s="853"/>
      <c r="AP211" s="853"/>
      <c r="AQ211" s="853"/>
      <c r="AR211" s="853"/>
      <c r="AS211" s="853"/>
      <c r="AT211" s="853"/>
      <c r="AU211" s="853"/>
      <c r="AV211" s="853"/>
      <c r="AW211" s="853"/>
      <c r="AX211" s="853"/>
      <c r="AY211" s="853"/>
      <c r="AZ211" s="853"/>
      <c r="BA211" s="853"/>
      <c r="BB211" s="853"/>
      <c r="BC211" s="853"/>
      <c r="BD211" s="853"/>
      <c r="BE211" s="853"/>
      <c r="BF211" s="853"/>
    </row>
    <row r="212" spans="3:58" x14ac:dyDescent="0.25">
      <c r="C212" s="853"/>
      <c r="D212" s="853"/>
      <c r="E212" s="853"/>
      <c r="F212" s="853"/>
      <c r="G212" s="853"/>
      <c r="H212" s="853"/>
      <c r="I212" s="853"/>
      <c r="J212" s="853"/>
      <c r="K212" s="853"/>
      <c r="L212" s="853"/>
      <c r="M212" s="853"/>
      <c r="N212" s="853"/>
      <c r="O212" s="853"/>
      <c r="P212" s="853"/>
      <c r="Q212" s="853"/>
      <c r="R212" s="853"/>
      <c r="S212" s="853"/>
      <c r="T212" s="853"/>
      <c r="U212" s="853"/>
      <c r="V212" s="853"/>
      <c r="W212" s="853"/>
      <c r="X212" s="853"/>
      <c r="Y212" s="853"/>
      <c r="Z212" s="853"/>
      <c r="AA212" s="853"/>
      <c r="AB212" s="853"/>
      <c r="AC212" s="853"/>
      <c r="AD212" s="853"/>
      <c r="AE212" s="853"/>
      <c r="AF212" s="853"/>
      <c r="AG212" s="853"/>
      <c r="AH212" s="853"/>
      <c r="AI212" s="853"/>
      <c r="AJ212" s="853"/>
      <c r="AK212" s="853"/>
      <c r="AL212" s="853"/>
      <c r="AM212" s="853"/>
      <c r="AN212" s="853"/>
      <c r="AO212" s="853"/>
      <c r="AP212" s="853"/>
      <c r="AQ212" s="853"/>
      <c r="AR212" s="853"/>
      <c r="AS212" s="853"/>
      <c r="AT212" s="853"/>
      <c r="AU212" s="853"/>
      <c r="AV212" s="853"/>
      <c r="AW212" s="853"/>
      <c r="AX212" s="853"/>
      <c r="AY212" s="853"/>
      <c r="AZ212" s="853"/>
      <c r="BA212" s="853"/>
      <c r="BB212" s="853"/>
      <c r="BC212" s="853"/>
      <c r="BD212" s="853"/>
      <c r="BE212" s="853"/>
      <c r="BF212" s="853"/>
    </row>
    <row r="213" spans="3:58" x14ac:dyDescent="0.25">
      <c r="C213" s="853"/>
      <c r="D213" s="853"/>
      <c r="E213" s="853"/>
      <c r="F213" s="853"/>
      <c r="G213" s="853"/>
      <c r="H213" s="853"/>
      <c r="I213" s="853"/>
      <c r="J213" s="853"/>
      <c r="K213" s="853"/>
      <c r="L213" s="853"/>
      <c r="M213" s="853"/>
      <c r="N213" s="853"/>
      <c r="O213" s="853"/>
      <c r="P213" s="853"/>
      <c r="Q213" s="853"/>
      <c r="R213" s="853"/>
      <c r="S213" s="853"/>
      <c r="T213" s="853"/>
      <c r="U213" s="853"/>
      <c r="V213" s="853"/>
      <c r="W213" s="853"/>
      <c r="X213" s="853"/>
      <c r="Y213" s="853"/>
      <c r="Z213" s="853"/>
      <c r="AA213" s="853"/>
      <c r="AB213" s="853"/>
      <c r="AC213" s="853"/>
      <c r="AD213" s="853"/>
      <c r="AE213" s="853"/>
      <c r="AF213" s="853"/>
      <c r="AG213" s="853"/>
      <c r="AH213" s="853"/>
      <c r="AI213" s="853"/>
      <c r="AJ213" s="853"/>
      <c r="AK213" s="853"/>
      <c r="AL213" s="853"/>
      <c r="AM213" s="853"/>
      <c r="AN213" s="853"/>
      <c r="AO213" s="853"/>
      <c r="AP213" s="853"/>
      <c r="AQ213" s="853"/>
      <c r="AR213" s="853"/>
      <c r="AS213" s="853"/>
      <c r="AT213" s="853"/>
      <c r="AU213" s="853"/>
      <c r="AV213" s="853"/>
      <c r="AW213" s="853"/>
      <c r="AX213" s="853"/>
      <c r="AY213" s="853"/>
      <c r="AZ213" s="853"/>
      <c r="BA213" s="853"/>
      <c r="BB213" s="853"/>
      <c r="BC213" s="853"/>
      <c r="BD213" s="853"/>
      <c r="BE213" s="853"/>
      <c r="BF213" s="853"/>
    </row>
    <row r="214" spans="3:58" x14ac:dyDescent="0.25">
      <c r="C214" s="853"/>
      <c r="D214" s="853"/>
      <c r="E214" s="853"/>
      <c r="F214" s="853"/>
      <c r="G214" s="853"/>
      <c r="H214" s="853"/>
      <c r="I214" s="853"/>
      <c r="J214" s="853"/>
      <c r="K214" s="853"/>
      <c r="L214" s="853"/>
      <c r="M214" s="853"/>
      <c r="N214" s="853"/>
      <c r="O214" s="853"/>
      <c r="P214" s="853"/>
      <c r="Q214" s="853"/>
      <c r="R214" s="853"/>
      <c r="S214" s="853"/>
      <c r="T214" s="853"/>
      <c r="U214" s="853"/>
      <c r="V214" s="853"/>
      <c r="W214" s="853"/>
      <c r="X214" s="853"/>
      <c r="Y214" s="853"/>
      <c r="Z214" s="853"/>
      <c r="AA214" s="853"/>
      <c r="AB214" s="853"/>
      <c r="AC214" s="853"/>
      <c r="AD214" s="853"/>
      <c r="AE214" s="853"/>
      <c r="AF214" s="853"/>
      <c r="AG214" s="853"/>
      <c r="AH214" s="853"/>
      <c r="AI214" s="853"/>
      <c r="AJ214" s="853"/>
      <c r="AK214" s="853"/>
      <c r="AL214" s="853"/>
      <c r="AM214" s="853"/>
      <c r="AN214" s="853"/>
      <c r="AO214" s="853"/>
      <c r="AP214" s="853"/>
      <c r="AQ214" s="853"/>
      <c r="AR214" s="853"/>
      <c r="AS214" s="853"/>
      <c r="AT214" s="853"/>
      <c r="AU214" s="853"/>
      <c r="AV214" s="853"/>
      <c r="AW214" s="853"/>
      <c r="AX214" s="853"/>
      <c r="AY214" s="853"/>
      <c r="AZ214" s="853"/>
      <c r="BA214" s="853"/>
      <c r="BB214" s="853"/>
      <c r="BC214" s="853"/>
      <c r="BD214" s="853"/>
      <c r="BE214" s="853"/>
      <c r="BF214" s="853"/>
    </row>
    <row r="215" spans="3:58" x14ac:dyDescent="0.25">
      <c r="C215" s="853"/>
      <c r="D215" s="853"/>
      <c r="E215" s="853"/>
      <c r="F215" s="853"/>
      <c r="G215" s="853"/>
      <c r="H215" s="853"/>
      <c r="I215" s="853"/>
      <c r="J215" s="853"/>
      <c r="K215" s="853"/>
      <c r="L215" s="853"/>
      <c r="M215" s="853"/>
      <c r="N215" s="853"/>
      <c r="O215" s="853"/>
      <c r="P215" s="853"/>
      <c r="Q215" s="853"/>
      <c r="R215" s="853"/>
      <c r="S215" s="853"/>
      <c r="T215" s="853"/>
      <c r="U215" s="853"/>
      <c r="V215" s="853"/>
      <c r="W215" s="853"/>
      <c r="X215" s="853"/>
      <c r="Y215" s="853"/>
      <c r="Z215" s="853"/>
      <c r="AA215" s="853"/>
      <c r="AB215" s="853"/>
      <c r="AC215" s="853"/>
      <c r="AD215" s="853"/>
      <c r="AE215" s="853"/>
      <c r="AF215" s="853"/>
      <c r="AG215" s="853"/>
      <c r="AH215" s="853"/>
      <c r="AI215" s="853"/>
      <c r="AJ215" s="853"/>
      <c r="AK215" s="853"/>
      <c r="AL215" s="853"/>
      <c r="AM215" s="853"/>
      <c r="AN215" s="853"/>
      <c r="AO215" s="853"/>
      <c r="AP215" s="853"/>
      <c r="AQ215" s="853"/>
      <c r="AR215" s="853"/>
      <c r="AS215" s="853"/>
      <c r="AT215" s="853"/>
      <c r="AU215" s="853"/>
      <c r="AV215" s="853"/>
      <c r="AW215" s="853"/>
      <c r="AX215" s="853"/>
      <c r="AY215" s="853"/>
      <c r="AZ215" s="853"/>
      <c r="BA215" s="853"/>
      <c r="BB215" s="853"/>
      <c r="BC215" s="853"/>
      <c r="BD215" s="853"/>
      <c r="BE215" s="853"/>
      <c r="BF215" s="853"/>
    </row>
    <row r="216" spans="3:58" x14ac:dyDescent="0.25">
      <c r="C216" s="853"/>
      <c r="D216" s="853"/>
      <c r="E216" s="853"/>
      <c r="F216" s="853"/>
      <c r="G216" s="853"/>
      <c r="H216" s="853"/>
      <c r="I216" s="853"/>
      <c r="J216" s="853"/>
      <c r="K216" s="853"/>
      <c r="L216" s="853"/>
      <c r="M216" s="853"/>
      <c r="N216" s="853"/>
      <c r="O216" s="853"/>
      <c r="P216" s="853"/>
      <c r="Q216" s="853"/>
      <c r="R216" s="853"/>
      <c r="S216" s="853"/>
      <c r="T216" s="853"/>
      <c r="U216" s="853"/>
      <c r="V216" s="853"/>
      <c r="W216" s="853"/>
      <c r="X216" s="853"/>
      <c r="Y216" s="853"/>
      <c r="Z216" s="853"/>
      <c r="AA216" s="853"/>
      <c r="AB216" s="853"/>
      <c r="AC216" s="853"/>
      <c r="AD216" s="853"/>
      <c r="AE216" s="853"/>
      <c r="AF216" s="853"/>
      <c r="AG216" s="853"/>
      <c r="AH216" s="853"/>
      <c r="AI216" s="853"/>
      <c r="AJ216" s="853"/>
      <c r="AK216" s="853"/>
      <c r="AL216" s="853"/>
      <c r="AM216" s="853"/>
      <c r="AN216" s="853"/>
      <c r="AO216" s="853"/>
      <c r="AP216" s="853"/>
      <c r="AQ216" s="853"/>
      <c r="AR216" s="853"/>
      <c r="AS216" s="853"/>
      <c r="AT216" s="853"/>
      <c r="AU216" s="853"/>
      <c r="AV216" s="853"/>
      <c r="AW216" s="853"/>
      <c r="AX216" s="853"/>
      <c r="AY216" s="853"/>
      <c r="AZ216" s="853"/>
      <c r="BA216" s="853"/>
      <c r="BB216" s="853"/>
      <c r="BC216" s="853"/>
      <c r="BD216" s="853"/>
      <c r="BE216" s="853"/>
      <c r="BF216" s="853"/>
    </row>
    <row r="217" spans="3:58" x14ac:dyDescent="0.25">
      <c r="C217" s="853"/>
      <c r="D217" s="853"/>
      <c r="E217" s="853"/>
      <c r="F217" s="853"/>
      <c r="G217" s="853"/>
      <c r="H217" s="853"/>
      <c r="I217" s="853"/>
      <c r="J217" s="853"/>
      <c r="K217" s="853"/>
      <c r="L217" s="853"/>
      <c r="M217" s="853"/>
      <c r="N217" s="853"/>
      <c r="O217" s="853"/>
      <c r="P217" s="853"/>
      <c r="Q217" s="853"/>
      <c r="R217" s="853"/>
      <c r="S217" s="853"/>
      <c r="T217" s="853"/>
      <c r="U217" s="853"/>
      <c r="V217" s="853"/>
      <c r="W217" s="853"/>
      <c r="X217" s="853"/>
      <c r="Y217" s="853"/>
      <c r="Z217" s="853"/>
      <c r="AA217" s="853"/>
      <c r="AB217" s="853"/>
      <c r="AC217" s="853"/>
      <c r="AD217" s="853"/>
      <c r="AE217" s="853"/>
      <c r="AF217" s="853"/>
      <c r="AG217" s="853"/>
      <c r="AH217" s="853"/>
      <c r="AI217" s="853"/>
      <c r="AJ217" s="853"/>
      <c r="AK217" s="853"/>
      <c r="AL217" s="853"/>
      <c r="AM217" s="853"/>
      <c r="AN217" s="853"/>
      <c r="AO217" s="853"/>
      <c r="AP217" s="853"/>
      <c r="AQ217" s="853"/>
      <c r="AR217" s="853"/>
      <c r="AS217" s="853"/>
      <c r="AT217" s="853"/>
      <c r="AU217" s="853"/>
      <c r="AV217" s="853"/>
      <c r="AW217" s="853"/>
      <c r="AX217" s="853"/>
      <c r="AY217" s="853"/>
      <c r="AZ217" s="853"/>
      <c r="BA217" s="853"/>
      <c r="BB217" s="853"/>
      <c r="BC217" s="853"/>
      <c r="BD217" s="853"/>
      <c r="BE217" s="853"/>
      <c r="BF217" s="853"/>
    </row>
    <row r="218" spans="3:58" x14ac:dyDescent="0.25">
      <c r="C218" s="853"/>
      <c r="D218" s="853"/>
      <c r="E218" s="853"/>
      <c r="F218" s="853"/>
      <c r="G218" s="853"/>
      <c r="H218" s="853"/>
      <c r="I218" s="853"/>
      <c r="J218" s="853"/>
      <c r="K218" s="853"/>
      <c r="L218" s="853"/>
      <c r="M218" s="853"/>
      <c r="N218" s="853"/>
      <c r="O218" s="853"/>
      <c r="P218" s="853"/>
      <c r="Q218" s="853"/>
      <c r="R218" s="853"/>
      <c r="S218" s="853"/>
      <c r="T218" s="853"/>
      <c r="U218" s="853"/>
      <c r="V218" s="853"/>
      <c r="W218" s="853"/>
      <c r="X218" s="853"/>
      <c r="Y218" s="853"/>
      <c r="Z218" s="853"/>
      <c r="AA218" s="853"/>
      <c r="AB218" s="853"/>
      <c r="AC218" s="853"/>
      <c r="AD218" s="853"/>
      <c r="AE218" s="853"/>
      <c r="AF218" s="853"/>
      <c r="AG218" s="853"/>
      <c r="AH218" s="853"/>
      <c r="AI218" s="853"/>
      <c r="AJ218" s="853"/>
      <c r="AK218" s="853"/>
      <c r="AL218" s="853"/>
      <c r="AM218" s="853"/>
      <c r="AN218" s="853"/>
      <c r="AO218" s="853"/>
      <c r="AP218" s="853"/>
      <c r="AQ218" s="853"/>
      <c r="AR218" s="853"/>
      <c r="AS218" s="853"/>
      <c r="AT218" s="853"/>
      <c r="AU218" s="853"/>
      <c r="AV218" s="853"/>
      <c r="AW218" s="853"/>
      <c r="AX218" s="853"/>
      <c r="AY218" s="853"/>
      <c r="AZ218" s="853"/>
      <c r="BA218" s="853"/>
      <c r="BB218" s="853"/>
      <c r="BC218" s="853"/>
      <c r="BD218" s="853"/>
      <c r="BE218" s="853"/>
      <c r="BF218" s="853"/>
    </row>
    <row r="219" spans="3:58" x14ac:dyDescent="0.25">
      <c r="C219" s="853"/>
      <c r="D219" s="853"/>
      <c r="E219" s="853"/>
      <c r="F219" s="853"/>
      <c r="G219" s="853"/>
      <c r="H219" s="853"/>
      <c r="I219" s="853"/>
      <c r="J219" s="853"/>
      <c r="K219" s="853"/>
      <c r="L219" s="853"/>
      <c r="M219" s="853"/>
      <c r="N219" s="853"/>
      <c r="O219" s="853"/>
      <c r="P219" s="853"/>
      <c r="Q219" s="853"/>
      <c r="R219" s="853"/>
      <c r="S219" s="853"/>
      <c r="T219" s="853"/>
      <c r="U219" s="853"/>
      <c r="V219" s="853"/>
      <c r="W219" s="853"/>
      <c r="X219" s="853"/>
      <c r="Y219" s="853"/>
      <c r="Z219" s="853"/>
      <c r="AA219" s="853"/>
      <c r="AB219" s="853"/>
      <c r="AC219" s="853"/>
      <c r="AD219" s="853"/>
      <c r="AE219" s="853"/>
      <c r="AF219" s="853"/>
      <c r="AG219" s="853"/>
      <c r="AH219" s="853"/>
      <c r="AI219" s="853"/>
      <c r="AJ219" s="853"/>
      <c r="AK219" s="853"/>
      <c r="AL219" s="853"/>
      <c r="AM219" s="853"/>
      <c r="AN219" s="853"/>
      <c r="AO219" s="853"/>
      <c r="AP219" s="853"/>
      <c r="AQ219" s="853"/>
      <c r="AR219" s="853"/>
      <c r="AS219" s="853"/>
      <c r="AT219" s="853"/>
      <c r="AU219" s="853"/>
      <c r="AV219" s="853"/>
      <c r="AW219" s="853"/>
      <c r="AX219" s="853"/>
      <c r="AY219" s="853"/>
      <c r="AZ219" s="853"/>
      <c r="BA219" s="853"/>
      <c r="BB219" s="853"/>
      <c r="BC219" s="853"/>
      <c r="BD219" s="853"/>
      <c r="BE219" s="853"/>
      <c r="BF219" s="853"/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995" t="s">
        <v>66</v>
      </c>
      <c r="B6" s="995"/>
      <c r="C6" s="995"/>
      <c r="D6" s="995"/>
      <c r="E6" s="995"/>
      <c r="F6" s="995"/>
      <c r="G6" s="995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996" t="s">
        <v>27</v>
      </c>
      <c r="B8" s="997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998" t="s">
        <v>62</v>
      </c>
      <c r="B9" s="999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1000" t="s">
        <v>61</v>
      </c>
      <c r="B10" s="1001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1000" t="s">
        <v>60</v>
      </c>
      <c r="B11" s="1001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1000" t="s">
        <v>59</v>
      </c>
      <c r="B12" s="1001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1000" t="s">
        <v>58</v>
      </c>
      <c r="B13" s="1001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1000" t="s">
        <v>57</v>
      </c>
      <c r="B14" s="1001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1000" t="s">
        <v>56</v>
      </c>
      <c r="B15" s="1002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1000" t="s">
        <v>55</v>
      </c>
      <c r="B16" s="1001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1000" t="s">
        <v>54</v>
      </c>
      <c r="B17" s="1001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1000" t="s">
        <v>53</v>
      </c>
      <c r="B18" s="1001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1000" t="s">
        <v>52</v>
      </c>
      <c r="B19" s="1001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1000" t="s">
        <v>51</v>
      </c>
      <c r="B20" s="1001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1000" t="s">
        <v>50</v>
      </c>
      <c r="B21" s="1001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1000" t="s">
        <v>49</v>
      </c>
      <c r="B22" s="1002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1000" t="s">
        <v>48</v>
      </c>
      <c r="B23" s="1001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1000" t="s">
        <v>47</v>
      </c>
      <c r="B24" s="1001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1000" t="s">
        <v>46</v>
      </c>
      <c r="B25" s="1001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998" t="s">
        <v>45</v>
      </c>
      <c r="B26" s="999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1003" t="s">
        <v>44</v>
      </c>
      <c r="B27" s="1004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996" t="s">
        <v>27</v>
      </c>
      <c r="B29" s="1005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1006" t="s">
        <v>39</v>
      </c>
      <c r="B30" s="1007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1000" t="s">
        <v>38</v>
      </c>
      <c r="B31" s="1002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1000" t="s">
        <v>37</v>
      </c>
      <c r="B32" s="1002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1000" t="s">
        <v>36</v>
      </c>
      <c r="B33" s="1002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1012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1012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1012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998" t="s">
        <v>31</v>
      </c>
      <c r="B37" s="1013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1008" t="s">
        <v>30</v>
      </c>
      <c r="B38" s="1009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1010" t="s">
        <v>13</v>
      </c>
      <c r="B39" s="1011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996" t="s">
        <v>27</v>
      </c>
      <c r="B42" s="1005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1018" t="s">
        <v>23</v>
      </c>
      <c r="B43" s="1019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1039" t="s">
        <v>22</v>
      </c>
      <c r="B44" s="1040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1016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1017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1018" t="s">
        <v>18</v>
      </c>
      <c r="B47" s="1019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1035"/>
      <c r="B51" s="1036"/>
      <c r="C51" s="1035"/>
      <c r="D51" s="29" t="s">
        <v>11</v>
      </c>
      <c r="E51" s="29" t="s">
        <v>10</v>
      </c>
      <c r="F51" s="29" t="s">
        <v>9</v>
      </c>
      <c r="G51" s="1046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1020" t="s">
        <v>6</v>
      </c>
      <c r="B52" s="1021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1037" t="s">
        <v>5</v>
      </c>
      <c r="B53" s="1038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1037" t="s">
        <v>4</v>
      </c>
      <c r="B54" s="1038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1037" t="s">
        <v>3</v>
      </c>
      <c r="B55" s="1038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1037" t="s">
        <v>2</v>
      </c>
      <c r="B56" s="1038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1014" t="s">
        <v>1</v>
      </c>
      <c r="B57" s="1015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53:B53"/>
    <mergeCell ref="A54:B54"/>
    <mergeCell ref="A55:B55"/>
    <mergeCell ref="A56:B56"/>
    <mergeCell ref="A57:B57"/>
    <mergeCell ref="C49:G49"/>
    <mergeCell ref="H49:I50"/>
    <mergeCell ref="C50:C51"/>
    <mergeCell ref="D50:F50"/>
    <mergeCell ref="G50:G51"/>
    <mergeCell ref="A52:B52"/>
    <mergeCell ref="A42:B42"/>
    <mergeCell ref="A43:B43"/>
    <mergeCell ref="A44:B44"/>
    <mergeCell ref="A45:A46"/>
    <mergeCell ref="A47:B47"/>
    <mergeCell ref="A49:B51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995" t="s">
        <v>66</v>
      </c>
      <c r="B6" s="995"/>
      <c r="C6" s="995"/>
      <c r="D6" s="995"/>
      <c r="E6" s="995"/>
      <c r="F6" s="995"/>
      <c r="G6" s="995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996" t="s">
        <v>27</v>
      </c>
      <c r="B8" s="997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998" t="s">
        <v>62</v>
      </c>
      <c r="B9" s="999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1000" t="s">
        <v>61</v>
      </c>
      <c r="B10" s="1001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1000" t="s">
        <v>60</v>
      </c>
      <c r="B11" s="1001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1000" t="s">
        <v>59</v>
      </c>
      <c r="B12" s="1001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1000" t="s">
        <v>58</v>
      </c>
      <c r="B13" s="1001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1000" t="s">
        <v>57</v>
      </c>
      <c r="B14" s="1001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1000" t="s">
        <v>56</v>
      </c>
      <c r="B15" s="1002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1000" t="s">
        <v>55</v>
      </c>
      <c r="B16" s="1001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1000" t="s">
        <v>54</v>
      </c>
      <c r="B17" s="1001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1000" t="s">
        <v>53</v>
      </c>
      <c r="B18" s="1001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1000" t="s">
        <v>52</v>
      </c>
      <c r="B19" s="1001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1000" t="s">
        <v>51</v>
      </c>
      <c r="B20" s="1001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1000" t="s">
        <v>50</v>
      </c>
      <c r="B21" s="1001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1000" t="s">
        <v>49</v>
      </c>
      <c r="B22" s="1002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1000" t="s">
        <v>48</v>
      </c>
      <c r="B23" s="1001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1000" t="s">
        <v>47</v>
      </c>
      <c r="B24" s="1001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1000" t="s">
        <v>46</v>
      </c>
      <c r="B25" s="1001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998" t="s">
        <v>45</v>
      </c>
      <c r="B26" s="999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1003" t="s">
        <v>44</v>
      </c>
      <c r="B27" s="1004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996" t="s">
        <v>27</v>
      </c>
      <c r="B29" s="1005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1006" t="s">
        <v>39</v>
      </c>
      <c r="B30" s="1007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1000" t="s">
        <v>38</v>
      </c>
      <c r="B31" s="1002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1000" t="s">
        <v>37</v>
      </c>
      <c r="B32" s="1002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1000" t="s">
        <v>36</v>
      </c>
      <c r="B33" s="1002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1012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1012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1012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998" t="s">
        <v>31</v>
      </c>
      <c r="B37" s="1013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1008" t="s">
        <v>30</v>
      </c>
      <c r="B38" s="1009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1010" t="s">
        <v>13</v>
      </c>
      <c r="B39" s="1011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996" t="s">
        <v>27</v>
      </c>
      <c r="B42" s="1005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1018" t="s">
        <v>23</v>
      </c>
      <c r="B43" s="1019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1039" t="s">
        <v>22</v>
      </c>
      <c r="B44" s="1040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1016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1017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1018" t="s">
        <v>18</v>
      </c>
      <c r="B47" s="1019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1035"/>
      <c r="B51" s="1036"/>
      <c r="C51" s="1035"/>
      <c r="D51" s="187" t="s">
        <v>11</v>
      </c>
      <c r="E51" s="187" t="s">
        <v>10</v>
      </c>
      <c r="F51" s="187" t="s">
        <v>9</v>
      </c>
      <c r="G51" s="1046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1020" t="s">
        <v>6</v>
      </c>
      <c r="B52" s="1021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1037" t="s">
        <v>5</v>
      </c>
      <c r="B53" s="1038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1037" t="s">
        <v>4</v>
      </c>
      <c r="B54" s="1038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1037" t="s">
        <v>3</v>
      </c>
      <c r="B55" s="1038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1037" t="s">
        <v>2</v>
      </c>
      <c r="B56" s="1038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1014" t="s">
        <v>1</v>
      </c>
      <c r="B57" s="1015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869" customWidth="1"/>
    <col min="13" max="14" width="9.28515625" style="869" customWidth="1"/>
    <col min="15" max="15" width="11.42578125" style="86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857" customFormat="1" ht="12.75" customHeight="1" x14ac:dyDescent="0.1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</row>
    <row r="2" spans="1:56" s="857" customFormat="1" ht="12.75" customHeight="1" x14ac:dyDescent="0.15">
      <c r="A2" s="976" t="str">
        <f>CONCATENATE("COMUNA: ",[2]NOMBRE!B2," - ","( ",[2]NOMBRE!C2,[2]NOMBRE!D2,[2]NOMBRE!E2,[2]NOMBRE!F2,[2]NOMBRE!G2," )")</f>
        <v>COMUNA: LINARES - ( 07401 )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56" s="857" customFormat="1" ht="12.75" customHeight="1" x14ac:dyDescent="0.2">
      <c r="A3" s="976" t="str">
        <f>CONCATENATE("ESTABLECIMIENTO: ",[2]NOMBRE!B3," - ","( ",[2]NOMBRE!C3,[2]NOMBRE!D3,[2]NOMBRE!E3,[2]NOMBRE!F3,[2]NOMBRE!G3," )")</f>
        <v>ESTABLECIMIENTO: HOSPITAL DE LINARES  - ( 16108 )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</row>
    <row r="4" spans="1:56" s="857" customFormat="1" ht="12.75" customHeight="1" x14ac:dyDescent="0.15">
      <c r="A4" s="976" t="str">
        <f>CONCATENATE("MES: ",[2]NOMBRE!B6," - ","( ",[2]NOMBRE!C6,[2]NOMBRE!D6," )")</f>
        <v>MES: MARZO - ( 03 )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56" s="857" customFormat="1" ht="12.75" customHeight="1" x14ac:dyDescent="0.15">
      <c r="A5" s="855" t="str">
        <f>CONCATENATE("AÑO: ",[2]NOMBRE!B7)</f>
        <v>AÑO: 2013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</row>
    <row r="6" spans="1:56" s="865" customFormat="1" ht="39.950000000000003" customHeight="1" x14ac:dyDescent="0.2">
      <c r="A6" s="995" t="s">
        <v>66</v>
      </c>
      <c r="B6" s="995"/>
      <c r="C6" s="995"/>
      <c r="D6" s="995"/>
      <c r="E6" s="995"/>
      <c r="F6" s="995"/>
      <c r="G6" s="995"/>
      <c r="H6" s="889"/>
      <c r="I6" s="863"/>
      <c r="J6" s="854"/>
      <c r="K6" s="854"/>
      <c r="L6" s="854"/>
      <c r="M6" s="854"/>
      <c r="N6" s="854"/>
      <c r="O6" s="854"/>
    </row>
    <row r="7" spans="1:56" s="865" customFormat="1" ht="30" customHeight="1" x14ac:dyDescent="0.2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</row>
    <row r="8" spans="1:56" s="866" customFormat="1" ht="73.5" customHeight="1" x14ac:dyDescent="0.15">
      <c r="A8" s="996" t="s">
        <v>27</v>
      </c>
      <c r="B8" s="997"/>
      <c r="C8" s="990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</row>
    <row r="9" spans="1:56" s="866" customFormat="1" ht="15" customHeight="1" x14ac:dyDescent="0.15">
      <c r="A9" s="998" t="s">
        <v>62</v>
      </c>
      <c r="B9" s="999"/>
      <c r="C9" s="933">
        <f>SUM(D9:F9)</f>
        <v>0</v>
      </c>
      <c r="D9" s="989"/>
      <c r="E9" s="935"/>
      <c r="F9" s="936"/>
      <c r="G9" s="937"/>
      <c r="H9" s="868" t="str">
        <f>BA9</f>
        <v/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BA9" s="881" t="str">
        <f t="shared" ref="BA9:BA18" si="0">IF(C9&lt;&gt;SUM(D9:F9)," NO ALTERE LAS FÓRMULAS, el Total de Visitas Integrales NO ES IGUAL a la suma de las visitas por profesional. ","")</f>
        <v/>
      </c>
      <c r="BD9" s="981">
        <f t="shared" ref="BD9:BD18" si="1">IF(C9&lt;&gt;SUM(D9:F9),1,0)</f>
        <v>0</v>
      </c>
    </row>
    <row r="10" spans="1:56" s="866" customFormat="1" ht="15" customHeight="1" x14ac:dyDescent="0.15">
      <c r="A10" s="1000" t="s">
        <v>61</v>
      </c>
      <c r="B10" s="1001"/>
      <c r="C10" s="933">
        <f t="shared" ref="C10:C27" si="2">SUM(D10:F10)</f>
        <v>0</v>
      </c>
      <c r="D10" s="938"/>
      <c r="E10" s="939"/>
      <c r="F10" s="940"/>
      <c r="G10" s="941"/>
      <c r="H10" s="868" t="str">
        <f t="shared" ref="H10:H18" si="3">BA10</f>
        <v/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BA10" s="881" t="str">
        <f t="shared" si="0"/>
        <v/>
      </c>
      <c r="BD10" s="981">
        <f t="shared" si="1"/>
        <v>0</v>
      </c>
    </row>
    <row r="11" spans="1:56" s="866" customFormat="1" ht="15" customHeight="1" x14ac:dyDescent="0.15">
      <c r="A11" s="1000" t="s">
        <v>60</v>
      </c>
      <c r="B11" s="1001"/>
      <c r="C11" s="933">
        <f t="shared" si="2"/>
        <v>0</v>
      </c>
      <c r="D11" s="938"/>
      <c r="E11" s="939"/>
      <c r="F11" s="940"/>
      <c r="G11" s="941"/>
      <c r="H11" s="868" t="str">
        <f t="shared" si="3"/>
        <v/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BA11" s="881" t="str">
        <f t="shared" si="0"/>
        <v/>
      </c>
      <c r="BD11" s="981">
        <f t="shared" si="1"/>
        <v>0</v>
      </c>
    </row>
    <row r="12" spans="1:56" s="866" customFormat="1" ht="15" customHeight="1" x14ac:dyDescent="0.15">
      <c r="A12" s="1000" t="s">
        <v>59</v>
      </c>
      <c r="B12" s="1001"/>
      <c r="C12" s="933">
        <f t="shared" si="2"/>
        <v>0</v>
      </c>
      <c r="D12" s="938"/>
      <c r="E12" s="939"/>
      <c r="F12" s="940"/>
      <c r="G12" s="941"/>
      <c r="H12" s="868" t="str">
        <f t="shared" si="3"/>
        <v/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BA12" s="881" t="str">
        <f t="shared" si="0"/>
        <v/>
      </c>
      <c r="BD12" s="981">
        <f t="shared" si="1"/>
        <v>0</v>
      </c>
    </row>
    <row r="13" spans="1:56" s="866" customFormat="1" ht="15" customHeight="1" x14ac:dyDescent="0.15">
      <c r="A13" s="1000" t="s">
        <v>58</v>
      </c>
      <c r="B13" s="100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BA13" s="862"/>
      <c r="BD13" s="862"/>
    </row>
    <row r="14" spans="1:56" s="866" customFormat="1" ht="15" customHeight="1" x14ac:dyDescent="0.15">
      <c r="A14" s="1000" t="s">
        <v>57</v>
      </c>
      <c r="B14" s="1001"/>
      <c r="C14" s="933">
        <f t="shared" si="2"/>
        <v>0</v>
      </c>
      <c r="D14" s="938"/>
      <c r="E14" s="939"/>
      <c r="F14" s="940"/>
      <c r="G14" s="941"/>
      <c r="H14" s="868" t="str">
        <f t="shared" si="3"/>
        <v/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BA14" s="881" t="str">
        <f t="shared" si="0"/>
        <v/>
      </c>
      <c r="BD14" s="981">
        <f t="shared" si="1"/>
        <v>0</v>
      </c>
    </row>
    <row r="15" spans="1:56" s="866" customFormat="1" ht="23.25" customHeight="1" x14ac:dyDescent="0.15">
      <c r="A15" s="1000" t="s">
        <v>56</v>
      </c>
      <c r="B15" s="1002"/>
      <c r="C15" s="933">
        <f t="shared" si="2"/>
        <v>0</v>
      </c>
      <c r="D15" s="938"/>
      <c r="E15" s="939"/>
      <c r="F15" s="940"/>
      <c r="G15" s="941"/>
      <c r="H15" s="868" t="str">
        <f t="shared" si="3"/>
        <v/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BA15" s="881" t="str">
        <f t="shared" si="0"/>
        <v/>
      </c>
      <c r="BD15" s="981">
        <f t="shared" si="1"/>
        <v>0</v>
      </c>
    </row>
    <row r="16" spans="1:56" s="866" customFormat="1" ht="15" customHeight="1" x14ac:dyDescent="0.15">
      <c r="A16" s="1000" t="s">
        <v>55</v>
      </c>
      <c r="B16" s="1001"/>
      <c r="C16" s="933">
        <f t="shared" si="2"/>
        <v>0</v>
      </c>
      <c r="D16" s="938"/>
      <c r="E16" s="939"/>
      <c r="F16" s="940"/>
      <c r="G16" s="941"/>
      <c r="H16" s="868" t="str">
        <f t="shared" si="3"/>
        <v/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BA16" s="881" t="str">
        <f t="shared" si="0"/>
        <v/>
      </c>
      <c r="BD16" s="981">
        <f t="shared" si="1"/>
        <v>0</v>
      </c>
    </row>
    <row r="17" spans="1:58" s="866" customFormat="1" ht="15" customHeight="1" x14ac:dyDescent="0.15">
      <c r="A17" s="1000" t="s">
        <v>54</v>
      </c>
      <c r="B17" s="1001"/>
      <c r="C17" s="933">
        <f t="shared" si="2"/>
        <v>0</v>
      </c>
      <c r="D17" s="938"/>
      <c r="E17" s="939"/>
      <c r="F17" s="940"/>
      <c r="G17" s="941"/>
      <c r="H17" s="868" t="str">
        <f t="shared" si="3"/>
        <v/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BA17" s="881" t="str">
        <f t="shared" si="0"/>
        <v/>
      </c>
      <c r="BD17" s="981">
        <f t="shared" si="1"/>
        <v>0</v>
      </c>
    </row>
    <row r="18" spans="1:58" s="866" customFormat="1" ht="23.25" customHeight="1" x14ac:dyDescent="0.15">
      <c r="A18" s="1000" t="s">
        <v>53</v>
      </c>
      <c r="B18" s="1001"/>
      <c r="C18" s="933">
        <f t="shared" si="2"/>
        <v>0</v>
      </c>
      <c r="D18" s="938"/>
      <c r="E18" s="939"/>
      <c r="F18" s="940"/>
      <c r="G18" s="941"/>
      <c r="H18" s="868" t="str">
        <f t="shared" si="3"/>
        <v/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BA18" s="881" t="str">
        <f t="shared" si="0"/>
        <v/>
      </c>
      <c r="BD18" s="981">
        <f t="shared" si="1"/>
        <v>0</v>
      </c>
    </row>
    <row r="19" spans="1:58" s="866" customFormat="1" ht="15" customHeight="1" x14ac:dyDescent="0.15">
      <c r="A19" s="1000" t="s">
        <v>52</v>
      </c>
      <c r="B19" s="1001"/>
      <c r="C19" s="933">
        <f>SUM(D19:F19)</f>
        <v>0</v>
      </c>
      <c r="D19" s="938"/>
      <c r="E19" s="939"/>
      <c r="F19" s="940"/>
      <c r="G19" s="942"/>
      <c r="H19" s="977" t="str">
        <f>$BA19&amp;""&amp;$BB19&amp;""&amp;$BC19</f>
        <v/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BA19" s="881" t="str">
        <f>IF($G19&lt;=$C19,"","Programa de atención Domiciliaria a personas con Dependencia severa debe ser MENOR O IGUAL  al Total")</f>
        <v/>
      </c>
      <c r="BB19" s="870" t="str">
        <f>IF($C19=0,"",IF($G19="",IF($C19="",""," No olvide escribir la columna Programa de atención domiciliaria a personas con dependencia severa."),""))</f>
        <v/>
      </c>
      <c r="BC19" s="881" t="str">
        <f>IF(C19&lt;&gt;SUM(D19:F19)," NO ALTERE LAS FÓRMULAS, el Total de Visitas Integrales NO ES IGUAL a la suma de las visitas por profesional. ","")</f>
        <v/>
      </c>
      <c r="BD19" s="981">
        <f>IF($G19&lt;=$C19,0,1)</f>
        <v>0</v>
      </c>
      <c r="BE19" s="981" t="str">
        <f>IF($C19=0,"",IF($G19="",IF($C19="","",1),0))</f>
        <v/>
      </c>
      <c r="BF19" s="981">
        <f>IF(C19&lt;&gt;SUM(D19:F19),1,0)</f>
        <v>0</v>
      </c>
    </row>
    <row r="20" spans="1:58" s="866" customFormat="1" ht="15" customHeight="1" x14ac:dyDescent="0.15">
      <c r="A20" s="1000" t="s">
        <v>51</v>
      </c>
      <c r="B20" s="1001"/>
      <c r="C20" s="933">
        <f t="shared" si="2"/>
        <v>0</v>
      </c>
      <c r="D20" s="938"/>
      <c r="E20" s="939"/>
      <c r="F20" s="940"/>
      <c r="G20" s="941"/>
      <c r="H20" s="868" t="str">
        <f>BA20</f>
        <v/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BA20" s="881" t="str">
        <f>IF(C20&lt;&gt;SUM(D20:F20)," NO ALTERE LAS FÓRMULAS, el Total de Visitas Integrales NO ES IGUAL a la suma de las visitas por profesional. ","")</f>
        <v/>
      </c>
      <c r="BD20" s="981">
        <f>IF(C20&lt;&gt;SUM(D20:F20),1,0)</f>
        <v>0</v>
      </c>
    </row>
    <row r="21" spans="1:58" s="866" customFormat="1" ht="15" customHeight="1" x14ac:dyDescent="0.15">
      <c r="A21" s="1000" t="s">
        <v>50</v>
      </c>
      <c r="B21" s="1001"/>
      <c r="C21" s="933">
        <f t="shared" si="2"/>
        <v>0</v>
      </c>
      <c r="D21" s="938"/>
      <c r="E21" s="939"/>
      <c r="F21" s="940"/>
      <c r="G21" s="941"/>
      <c r="H21" s="868" t="str">
        <f>BA21</f>
        <v/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BA21" s="881" t="str">
        <f>IF(C21&lt;&gt;SUM(D21:F21)," NO ALTERE LAS FÓRMULAS, el Total de Visitas Integrales NO ES IGUAL a la suma de las visitas por profesional. ","")</f>
        <v/>
      </c>
      <c r="BD21" s="981">
        <f>IF(C21&lt;&gt;SUM(D21:F21),1,0)</f>
        <v>0</v>
      </c>
    </row>
    <row r="22" spans="1:58" s="866" customFormat="1" ht="15" customHeight="1" x14ac:dyDescent="0.15">
      <c r="A22" s="1000" t="s">
        <v>49</v>
      </c>
      <c r="B22" s="1002"/>
      <c r="C22" s="933">
        <f t="shared" si="2"/>
        <v>0</v>
      </c>
      <c r="D22" s="938"/>
      <c r="E22" s="939"/>
      <c r="F22" s="940"/>
      <c r="G22" s="941"/>
      <c r="H22" s="868" t="str">
        <f>BA22</f>
        <v/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BA22" s="881" t="str">
        <f>IF(C22&lt;&gt;SUM(D22:F22)," NO ALTERE LAS FÓRMULAS, el Total de Visitas Integrales NO ES IGUAL a la suma de las visitas por profesional. ","")</f>
        <v/>
      </c>
      <c r="BD22" s="981">
        <f>IF(C22&lt;&gt;SUM(D22:F22),1,0)</f>
        <v>0</v>
      </c>
    </row>
    <row r="23" spans="1:58" s="866" customFormat="1" ht="15" customHeight="1" x14ac:dyDescent="0.15">
      <c r="A23" s="1000" t="s">
        <v>48</v>
      </c>
      <c r="B23" s="1001"/>
      <c r="C23" s="933">
        <f t="shared" si="2"/>
        <v>0</v>
      </c>
      <c r="D23" s="938"/>
      <c r="E23" s="939"/>
      <c r="F23" s="940"/>
      <c r="G23" s="942"/>
      <c r="H23" s="977" t="str">
        <f>$BA23&amp;""&amp;$BB23&amp;""&amp;$BC23</f>
        <v/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BA23" s="881" t="str">
        <f>IF($G23&lt;=$C23,"","Programa de atención Domiciliaria a personas con Dependencia severa debe ser MENOR O IGUAL  al Total")</f>
        <v/>
      </c>
      <c r="BB23" s="870" t="str">
        <f>IF($C23=0,"",IF($G23="",IF($C23="",""," No olvide escribir la columna Programa de atención domiciliaria a personas con dependencia severa."),""))</f>
        <v/>
      </c>
      <c r="BC23" s="881" t="str">
        <f>IF(C23&lt;&gt;SUM(D23:F23)," NO ALTERE LAS FÓRMULAS, el Total de Visitas Integrales NO ES IGUAL a la suma de las visitas por profesional. ","")</f>
        <v/>
      </c>
      <c r="BD23" s="981">
        <f>IF($G23&lt;=$C23,0,1)</f>
        <v>0</v>
      </c>
      <c r="BE23" s="981" t="str">
        <f>IF($C23=0,"",IF($G23="",IF($C23="","",1),0))</f>
        <v/>
      </c>
      <c r="BF23" s="981">
        <f>IF(C23&lt;&gt;SUM(D23:F23),1,0)</f>
        <v>0</v>
      </c>
    </row>
    <row r="24" spans="1:58" s="866" customFormat="1" ht="15" customHeight="1" x14ac:dyDescent="0.15">
      <c r="A24" s="1000" t="s">
        <v>47</v>
      </c>
      <c r="B24" s="1001"/>
      <c r="C24" s="943">
        <f t="shared" si="2"/>
        <v>0</v>
      </c>
      <c r="D24" s="944"/>
      <c r="E24" s="924"/>
      <c r="F24" s="925"/>
      <c r="G24" s="945"/>
      <c r="H24" s="977" t="str">
        <f>$BA24&amp;""&amp;$BB24&amp;""&amp;$BC24</f>
        <v/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BA24" s="881" t="str">
        <f>IF($G24&lt;=$C24,"","Programa de atención Domiciliaria a personas con Dependencia severa debe ser MENOR O IGUAL  al Total")</f>
        <v/>
      </c>
      <c r="BB24" s="870" t="str">
        <f>IF($C24=0,"",IF($G24="",IF($C24="",""," No olvide escribir la columna Programa de atención domiciliaria a personas con dependencia severa."),""))</f>
        <v/>
      </c>
      <c r="BC24" s="881" t="str">
        <f>IF(C24&lt;&gt;SUM(D24:F24)," NO ALTERE LAS FÓRMULAS, el Total de Visitas Integrales NO ES IGUAL a la suma de las visitas por profesional. ","")</f>
        <v/>
      </c>
      <c r="BD24" s="981">
        <f>IF($G24&lt;=$C24,0,1)</f>
        <v>0</v>
      </c>
      <c r="BE24" s="981" t="str">
        <f>IF($C24=0,"",IF($G24="",IF($C24="","",1),0))</f>
        <v/>
      </c>
      <c r="BF24" s="981">
        <f>IF(C24&lt;&gt;SUM(D24:F24),1,0)</f>
        <v>0</v>
      </c>
    </row>
    <row r="25" spans="1:58" s="866" customFormat="1" ht="15" customHeight="1" x14ac:dyDescent="0.15">
      <c r="A25" s="1000" t="s">
        <v>46</v>
      </c>
      <c r="B25" s="1001"/>
      <c r="C25" s="946">
        <f t="shared" si="2"/>
        <v>0</v>
      </c>
      <c r="D25" s="913"/>
      <c r="E25" s="939"/>
      <c r="F25" s="940"/>
      <c r="G25" s="942"/>
      <c r="H25" s="977" t="str">
        <f>$BA25&amp;""&amp;$BB25&amp;""&amp;$BC25</f>
        <v/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BA25" s="881" t="str">
        <f>IF($G25&lt;=$C25,"","Programa de atención Domiciliaria a personas con Dependencia severa debe ser MENOR O IGUAL  al Total")</f>
        <v/>
      </c>
      <c r="BB25" s="870" t="str">
        <f>IF($C25=0,"",IF($G25="",IF($C25="",""," No olvide escribir la columna Programa de atención domiciliaria a personas con dependencia severa."),""))</f>
        <v/>
      </c>
      <c r="BC25" s="881" t="str">
        <f>IF(C25&lt;&gt;SUM(D25:F25)," NO ALTERE LAS FÓRMULAS, el Total de Visitas Integrales NO ES IGUAL a la suma de las visitas por profesional. ","")</f>
        <v/>
      </c>
      <c r="BD25" s="981">
        <f>IF($G25&lt;=$C25,0,1)</f>
        <v>0</v>
      </c>
      <c r="BE25" s="981" t="str">
        <f>IF($C25=0,"",IF($G25="",IF($C25="","",1),0))</f>
        <v/>
      </c>
      <c r="BF25" s="981">
        <f>IF(C25&lt;&gt;SUM(D25:F25),1,0)</f>
        <v>0</v>
      </c>
    </row>
    <row r="26" spans="1:58" s="866" customFormat="1" ht="15" customHeight="1" x14ac:dyDescent="0.15">
      <c r="A26" s="998" t="s">
        <v>45</v>
      </c>
      <c r="B26" s="999"/>
      <c r="C26" s="947">
        <f t="shared" si="2"/>
        <v>0</v>
      </c>
      <c r="D26" s="938"/>
      <c r="E26" s="939"/>
      <c r="F26" s="940"/>
      <c r="G26" s="941"/>
      <c r="H26" s="868" t="str">
        <f>BA26</f>
        <v/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BA26" s="881" t="str">
        <f>IF(C26&lt;&gt;SUM(D26:F26)," NO ALTERE LAS FÓRMULAS, el Total de Visitas Integrales NO ES IGUAL a la suma de las visitas por profesional. ","")</f>
        <v/>
      </c>
      <c r="BD26" s="981">
        <f>IF(C26&lt;&gt;SUM(D26:F26),1,0)</f>
        <v>0</v>
      </c>
    </row>
    <row r="27" spans="1:58" s="866" customFormat="1" ht="15" customHeight="1" x14ac:dyDescent="0.15">
      <c r="A27" s="1003" t="s">
        <v>44</v>
      </c>
      <c r="B27" s="1004"/>
      <c r="C27" s="948">
        <f t="shared" si="2"/>
        <v>0</v>
      </c>
      <c r="D27" s="949"/>
      <c r="E27" s="950"/>
      <c r="F27" s="951"/>
      <c r="G27" s="952"/>
      <c r="H27" s="868" t="str">
        <f>BA27</f>
        <v/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BA27" s="881" t="str">
        <f>IF(C27&lt;&gt;SUM(D27:F27)," NO ALTERE LAS FÓRMULAS, el Total de Visitas Integrales NO ES IGUAL a la suma de las visitas por profesional. ","")</f>
        <v/>
      </c>
      <c r="BD27" s="981">
        <f>IF(C27&lt;&gt;SUM(D27:F27),1,0)</f>
        <v>0</v>
      </c>
    </row>
    <row r="28" spans="1:58" s="866" customFormat="1" ht="30" customHeight="1" x14ac:dyDescent="0.2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</row>
    <row r="29" spans="1:58" s="866" customFormat="1" ht="42" x14ac:dyDescent="0.1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990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</row>
    <row r="30" spans="1:58" s="866" customFormat="1" ht="15" customHeight="1" x14ac:dyDescent="0.15">
      <c r="A30" s="1006" t="s">
        <v>39</v>
      </c>
      <c r="B30" s="1007"/>
      <c r="C30" s="957">
        <f>SUM(D30:G30)</f>
        <v>0</v>
      </c>
      <c r="D30" s="918"/>
      <c r="E30" s="919"/>
      <c r="F30" s="926"/>
      <c r="G30" s="920"/>
      <c r="H30" s="868" t="str">
        <f>BA30</f>
        <v/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BA30" s="881" t="str">
        <f>IF(C30&lt;&gt;SUM(D30:G30)," NO ALTERE LAS FÓRMULAS, el Total de Visitas Integrales NO ES IGUAL a la suma de las visitas por profesional. ","")</f>
        <v/>
      </c>
      <c r="BD30" s="981">
        <f>IF(C30&lt;&gt;SUM(D30:G30),1,0)</f>
        <v>0</v>
      </c>
    </row>
    <row r="31" spans="1:58" s="866" customFormat="1" ht="15" customHeight="1" x14ac:dyDescent="0.15">
      <c r="A31" s="1000" t="s">
        <v>38</v>
      </c>
      <c r="B31" s="1002"/>
      <c r="C31" s="966">
        <f t="shared" ref="C31:C39" si="4">SUM(D31:G31)</f>
        <v>0</v>
      </c>
      <c r="D31" s="913"/>
      <c r="E31" s="914"/>
      <c r="F31" s="915"/>
      <c r="G31" s="927"/>
      <c r="H31" s="868" t="str">
        <f t="shared" ref="H31:H39" si="5">BA31</f>
        <v/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BA31" s="881" t="str">
        <f t="shared" ref="BA31:BA39" si="6">IF(C31&lt;&gt;SUM(D31:G31)," NO ALTERE LAS FÓRMULAS, el Total de Visitas Integrales NO ES IGUAL a la suma de las visitas por profesional. ","")</f>
        <v/>
      </c>
      <c r="BD31" s="981">
        <f t="shared" ref="BD31:BD39" si="7">IF(C31&lt;&gt;SUM(D31:G31),1,0)</f>
        <v>0</v>
      </c>
    </row>
    <row r="32" spans="1:58" s="866" customFormat="1" ht="15" customHeight="1" x14ac:dyDescent="0.15">
      <c r="A32" s="1000" t="s">
        <v>37</v>
      </c>
      <c r="B32" s="1002"/>
      <c r="C32" s="933">
        <f t="shared" si="4"/>
        <v>0</v>
      </c>
      <c r="D32" s="913"/>
      <c r="E32" s="914"/>
      <c r="F32" s="915"/>
      <c r="G32" s="927"/>
      <c r="H32" s="868" t="str">
        <f t="shared" si="5"/>
        <v/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BA32" s="881" t="str">
        <f t="shared" si="6"/>
        <v/>
      </c>
      <c r="BD32" s="981">
        <f t="shared" si="7"/>
        <v>0</v>
      </c>
    </row>
    <row r="33" spans="1:58" s="866" customFormat="1" ht="15" customHeight="1" x14ac:dyDescent="0.15">
      <c r="A33" s="1000" t="s">
        <v>36</v>
      </c>
      <c r="B33" s="1002"/>
      <c r="C33" s="933">
        <f t="shared" si="4"/>
        <v>0</v>
      </c>
      <c r="D33" s="913"/>
      <c r="E33" s="924"/>
      <c r="F33" s="915"/>
      <c r="G33" s="922"/>
      <c r="H33" s="868" t="str">
        <f t="shared" si="5"/>
        <v/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BA33" s="881" t="str">
        <f t="shared" si="6"/>
        <v/>
      </c>
      <c r="BD33" s="981">
        <f t="shared" si="7"/>
        <v>0</v>
      </c>
    </row>
    <row r="34" spans="1:58" s="866" customFormat="1" ht="15" customHeight="1" x14ac:dyDescent="0.15">
      <c r="A34" s="1012" t="s">
        <v>35</v>
      </c>
      <c r="B34" s="898" t="s">
        <v>34</v>
      </c>
      <c r="C34" s="982">
        <f t="shared" si="4"/>
        <v>22</v>
      </c>
      <c r="D34" s="918">
        <v>22</v>
      </c>
      <c r="E34" s="919"/>
      <c r="F34" s="926"/>
      <c r="G34" s="920"/>
      <c r="H34" s="868" t="str">
        <f t="shared" si="5"/>
        <v/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BA34" s="881" t="str">
        <f t="shared" si="6"/>
        <v/>
      </c>
      <c r="BD34" s="981">
        <f t="shared" si="7"/>
        <v>0</v>
      </c>
    </row>
    <row r="35" spans="1:58" s="866" customFormat="1" ht="15" customHeight="1" x14ac:dyDescent="0.15">
      <c r="A35" s="1012"/>
      <c r="B35" s="872" t="s">
        <v>33</v>
      </c>
      <c r="C35" s="933">
        <f t="shared" si="4"/>
        <v>0</v>
      </c>
      <c r="D35" s="913"/>
      <c r="E35" s="914"/>
      <c r="F35" s="915"/>
      <c r="G35" s="927"/>
      <c r="H35" s="868" t="str">
        <f t="shared" si="5"/>
        <v/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BA35" s="881" t="str">
        <f t="shared" si="6"/>
        <v/>
      </c>
      <c r="BD35" s="981">
        <f t="shared" si="7"/>
        <v>0</v>
      </c>
    </row>
    <row r="36" spans="1:58" s="866" customFormat="1" ht="15" customHeight="1" x14ac:dyDescent="0.15">
      <c r="A36" s="1012"/>
      <c r="B36" s="871" t="s">
        <v>32</v>
      </c>
      <c r="C36" s="948">
        <f t="shared" si="4"/>
        <v>0</v>
      </c>
      <c r="D36" s="916"/>
      <c r="E36" s="917"/>
      <c r="F36" s="972"/>
      <c r="G36" s="928"/>
      <c r="H36" s="868" t="str">
        <f t="shared" si="5"/>
        <v/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BA36" s="881" t="str">
        <f t="shared" si="6"/>
        <v/>
      </c>
      <c r="BD36" s="981">
        <f t="shared" si="7"/>
        <v>0</v>
      </c>
    </row>
    <row r="37" spans="1:58" s="866" customFormat="1" ht="15" customHeight="1" x14ac:dyDescent="0.15">
      <c r="A37" s="998" t="s">
        <v>31</v>
      </c>
      <c r="B37" s="1013"/>
      <c r="C37" s="983">
        <f t="shared" si="4"/>
        <v>0</v>
      </c>
      <c r="D37" s="973"/>
      <c r="E37" s="974"/>
      <c r="F37" s="975"/>
      <c r="G37" s="912"/>
      <c r="H37" s="868" t="str">
        <f t="shared" si="5"/>
        <v/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BA37" s="881" t="str">
        <f>IF(C37&lt;&gt;SUM(D37:G37)," NO ALTERE LAS FÓRMULAS, el Total de Visitas Integrales NO ES IGUAL a la suma de las visitas por profesional. ","")</f>
        <v/>
      </c>
      <c r="BD37" s="981">
        <f t="shared" si="7"/>
        <v>0</v>
      </c>
    </row>
    <row r="38" spans="1:58" s="866" customFormat="1" ht="15" customHeight="1" x14ac:dyDescent="0.15">
      <c r="A38" s="1008" t="s">
        <v>30</v>
      </c>
      <c r="B38" s="1009"/>
      <c r="C38" s="984">
        <f t="shared" si="4"/>
        <v>0</v>
      </c>
      <c r="D38" s="923"/>
      <c r="E38" s="924"/>
      <c r="F38" s="925"/>
      <c r="G38" s="910"/>
      <c r="H38" s="868" t="str">
        <f t="shared" si="5"/>
        <v/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BA38" s="881" t="str">
        <f t="shared" si="6"/>
        <v/>
      </c>
      <c r="BD38" s="981">
        <f t="shared" si="7"/>
        <v>0</v>
      </c>
    </row>
    <row r="39" spans="1:58" s="866" customFormat="1" ht="15" customHeight="1" x14ac:dyDescent="0.15">
      <c r="A39" s="1010" t="s">
        <v>13</v>
      </c>
      <c r="B39" s="1011"/>
      <c r="C39" s="930">
        <f t="shared" si="4"/>
        <v>22</v>
      </c>
      <c r="D39" s="930">
        <f>SUM(D30:D38)</f>
        <v>22</v>
      </c>
      <c r="E39" s="931">
        <f>SUM(E30:E38)</f>
        <v>0</v>
      </c>
      <c r="F39" s="932">
        <f>SUM(F30:F38)</f>
        <v>0</v>
      </c>
      <c r="G39" s="929">
        <f>SUM(G30:G38)</f>
        <v>0</v>
      </c>
      <c r="H39" s="868" t="str">
        <f t="shared" si="5"/>
        <v/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BA39" s="881" t="str">
        <f t="shared" si="6"/>
        <v/>
      </c>
      <c r="BD39" s="981">
        <f t="shared" si="7"/>
        <v>0</v>
      </c>
    </row>
    <row r="40" spans="1:58" s="866" customFormat="1" ht="15" customHeight="1" x14ac:dyDescent="0.1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</row>
    <row r="41" spans="1:58" s="866" customFormat="1" ht="30" customHeight="1" x14ac:dyDescent="0.2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</row>
    <row r="42" spans="1:58" s="866" customFormat="1" ht="63" x14ac:dyDescent="0.2">
      <c r="A42" s="996" t="s">
        <v>27</v>
      </c>
      <c r="B42" s="1005"/>
      <c r="C42" s="990" t="s">
        <v>13</v>
      </c>
      <c r="D42" s="864" t="s">
        <v>26</v>
      </c>
      <c r="E42" s="990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</row>
    <row r="43" spans="1:58" s="866" customFormat="1" ht="15" customHeight="1" x14ac:dyDescent="0.2">
      <c r="A43" s="1018" t="s">
        <v>23</v>
      </c>
      <c r="B43" s="1019"/>
      <c r="C43" s="953">
        <f>SUM(D43:E43)</f>
        <v>0</v>
      </c>
      <c r="D43" s="954"/>
      <c r="E43" s="955"/>
      <c r="F43" s="956"/>
      <c r="G43" s="880" t="str">
        <f>BA43</f>
        <v/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BA43" s="881" t="str">
        <f>IF(C43&lt;&gt;SUM(D43:E43)," NO ALTERE LAS FÓRMULAS, el Total deVisitas con fines de Tratamiento NO ES IGUAL a la suma de las visitas por profesional. ","")</f>
        <v/>
      </c>
      <c r="BE43" s="981">
        <f>IF(C43&lt;&gt;SUM(D43:E43),1,0)</f>
        <v>0</v>
      </c>
    </row>
    <row r="44" spans="1:58" s="866" customFormat="1" ht="15" customHeight="1" x14ac:dyDescent="0.2">
      <c r="A44" s="1039" t="s">
        <v>22</v>
      </c>
      <c r="B44" s="1040"/>
      <c r="C44" s="953">
        <f>SUM(D44:E44)</f>
        <v>0</v>
      </c>
      <c r="D44" s="954"/>
      <c r="E44" s="955"/>
      <c r="F44" s="956"/>
      <c r="G44" s="880" t="str">
        <f>BA44</f>
        <v/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BA44" s="881" t="str">
        <f>IF(C44&lt;&gt;SUM(D44:E44)," NO ALTERE LAS FÓRMULAS, el Total deVisitas con fines de Tratamiento NO ES IGUAL a la suma de las visitas por profesional. ","")</f>
        <v/>
      </c>
      <c r="BE44" s="981">
        <f>IF(C44&lt;&gt;SUM(D44:E44),1,0)</f>
        <v>0</v>
      </c>
    </row>
    <row r="45" spans="1:58" s="866" customFormat="1" ht="15" customHeight="1" x14ac:dyDescent="0.2">
      <c r="A45" s="1016" t="s">
        <v>21</v>
      </c>
      <c r="B45" s="903" t="s">
        <v>20</v>
      </c>
      <c r="C45" s="957">
        <f>SUM(D45:E45)</f>
        <v>0</v>
      </c>
      <c r="D45" s="958"/>
      <c r="E45" s="959"/>
      <c r="F45" s="959"/>
      <c r="G45" s="977" t="str">
        <f>$BA45&amp;""&amp;$BB45&amp;""&amp;$BC45</f>
        <v/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BA45" s="881" t="str">
        <f>IF($F45&lt;=$C45,"","Programa de atención Domiciliaria a personas con Dependencia severa debe ser MENOR O IGUAL  al Total")</f>
        <v/>
      </c>
      <c r="BB45" s="870" t="str">
        <f>IF($C45=0,"",IF($F45="",IF($C45="",""," No olvide escribir la columna Programa de atención domiciliaria a personas con dependencia severa."),""))</f>
        <v/>
      </c>
      <c r="BC45" s="881" t="str">
        <f>IF(C45&lt;&gt;SUM(D45:E45)," NO ALTERE LAS FÓRMULAS, el Total de Visitas Integrales NO ES IGUAL a la suma de las visitas por profesional. ","")</f>
        <v/>
      </c>
      <c r="BD45" s="981">
        <f>IF($F45&lt;=$C45,0,1)</f>
        <v>0</v>
      </c>
      <c r="BE45" s="981" t="str">
        <f>IF($C45=0,"",IF($F45="",IF($C45="","",1),0))</f>
        <v/>
      </c>
      <c r="BF45" s="981">
        <f>IF(C45&lt;&gt;SUM(D45:E45),1,0)</f>
        <v>0</v>
      </c>
    </row>
    <row r="46" spans="1:58" s="866" customFormat="1" ht="15" customHeight="1" x14ac:dyDescent="0.2">
      <c r="A46" s="1017"/>
      <c r="B46" s="904" t="s">
        <v>19</v>
      </c>
      <c r="C46" s="960">
        <f>SUM(D46:E46)</f>
        <v>0</v>
      </c>
      <c r="D46" s="961"/>
      <c r="E46" s="962"/>
      <c r="F46" s="962"/>
      <c r="G46" s="977" t="str">
        <f>$BA46&amp;""&amp;$BB46&amp;""&amp;$BC46</f>
        <v/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BA46" s="881" t="str">
        <f>IF($F46&lt;=$C46,"","Programa de atención Domiciliaria a personas con Dependencia severa debe ser MENOR O IGUAL  al Total")</f>
        <v/>
      </c>
      <c r="BB46" s="870" t="str">
        <f>IF($C46=0,"",IF($F46="",IF($C46="",""," No olvide escribir la columna Programa de atención domiciliaria a personas con dependencia severa."),""))</f>
        <v/>
      </c>
      <c r="BC46" s="881" t="str">
        <f>IF(C46&lt;&gt;SUM(D46:E46)," NO ALTERE LAS FÓRMULAS, el Total de Visitas Integrales NO ES IGUAL a la suma de las visitas por profesional. ","")</f>
        <v/>
      </c>
      <c r="BD46" s="981">
        <f>IF($F46&lt;=$C46,0,1)</f>
        <v>0</v>
      </c>
      <c r="BE46" s="981" t="str">
        <f>IF($C46=0,"",IF($F46="",IF($C46="","",1),0))</f>
        <v/>
      </c>
      <c r="BF46" s="981">
        <f>IF(C46&lt;&gt;SUM(D46:E46),1,0)</f>
        <v>0</v>
      </c>
    </row>
    <row r="47" spans="1:58" s="866" customFormat="1" ht="15" customHeight="1" x14ac:dyDescent="0.2">
      <c r="A47" s="1018" t="s">
        <v>18</v>
      </c>
      <c r="B47" s="1019"/>
      <c r="C47" s="953">
        <f>SUM(D47:E47)</f>
        <v>0</v>
      </c>
      <c r="D47" s="954"/>
      <c r="E47" s="955"/>
      <c r="F47" s="956"/>
      <c r="G47" s="880" t="str">
        <f>BA47</f>
        <v/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BA47" s="881" t="str">
        <f>IF(C47&lt;&gt;SUM(D47:E47)," NO ALTERE LAS FÓRMULAS, el Total deVisitas con fines de Tratamiento NO ES IGUAL a la suma de las visitas por profesional. ","")</f>
        <v/>
      </c>
      <c r="BE47" s="981">
        <f>IF(C47&lt;&gt;SUM(D47:E47),1,0)</f>
        <v>0</v>
      </c>
    </row>
    <row r="48" spans="1:58" s="866" customFormat="1" ht="30" customHeight="1" x14ac:dyDescent="0.2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</row>
    <row r="49" spans="1:56" s="866" customFormat="1" ht="15" customHeight="1" x14ac:dyDescent="0.1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</row>
    <row r="50" spans="1:56" s="866" customFormat="1" ht="15" customHeight="1" x14ac:dyDescent="0.1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</row>
    <row r="51" spans="1:56" s="866" customFormat="1" ht="23.25" customHeight="1" x14ac:dyDescent="0.15">
      <c r="A51" s="1035"/>
      <c r="B51" s="1036"/>
      <c r="C51" s="1035"/>
      <c r="D51" s="990" t="s">
        <v>11</v>
      </c>
      <c r="E51" s="990" t="s">
        <v>10</v>
      </c>
      <c r="F51" s="990" t="s">
        <v>9</v>
      </c>
      <c r="G51" s="1046"/>
      <c r="H51" s="887" t="s">
        <v>8</v>
      </c>
      <c r="I51" s="990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</row>
    <row r="52" spans="1:56" s="866" customFormat="1" ht="15.95" customHeight="1" x14ac:dyDescent="0.15">
      <c r="A52" s="1020" t="s">
        <v>6</v>
      </c>
      <c r="B52" s="1021"/>
      <c r="C52" s="957">
        <f t="shared" ref="C52:C57" si="8">SUM(D52:F52)+H52</f>
        <v>0</v>
      </c>
      <c r="D52" s="908"/>
      <c r="E52" s="908"/>
      <c r="F52" s="908"/>
      <c r="G52" s="963"/>
      <c r="H52" s="964"/>
      <c r="I52" s="965"/>
      <c r="J52" s="888" t="str">
        <f t="shared" ref="J52:J57" si="9">BA52</f>
        <v/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BA52" s="881" t="str">
        <f t="shared" ref="BA52:BA57" si="10">IF(C52&lt;&gt;SUM(D52:F52)+H52," NO ALTERE LAS FÓRMULAS, el Total de Rescate de Inasistentes NO ES IGUAL a la suma de rescates. ","")</f>
        <v/>
      </c>
      <c r="BD52" s="98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866" customFormat="1" ht="15.95" customHeight="1" x14ac:dyDescent="0.15">
      <c r="A53" s="1037" t="s">
        <v>5</v>
      </c>
      <c r="B53" s="1038"/>
      <c r="C53" s="966">
        <f t="shared" si="8"/>
        <v>0</v>
      </c>
      <c r="D53" s="909"/>
      <c r="E53" s="909"/>
      <c r="F53" s="909"/>
      <c r="G53" s="967"/>
      <c r="H53" s="921"/>
      <c r="I53" s="968"/>
      <c r="J53" s="888" t="str">
        <f t="shared" si="9"/>
        <v/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BA53" s="881" t="str">
        <f t="shared" si="10"/>
        <v/>
      </c>
      <c r="BD53" s="981" t="str">
        <f t="shared" si="11"/>
        <v/>
      </c>
    </row>
    <row r="54" spans="1:56" s="866" customFormat="1" ht="15.95" customHeight="1" x14ac:dyDescent="0.15">
      <c r="A54" s="1037" t="s">
        <v>4</v>
      </c>
      <c r="B54" s="1038"/>
      <c r="C54" s="966">
        <f t="shared" si="8"/>
        <v>0</v>
      </c>
      <c r="D54" s="909"/>
      <c r="E54" s="909"/>
      <c r="F54" s="909"/>
      <c r="G54" s="967"/>
      <c r="H54" s="921"/>
      <c r="I54" s="968"/>
      <c r="J54" s="888" t="str">
        <f t="shared" si="9"/>
        <v/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BA54" s="881" t="str">
        <f t="shared" si="10"/>
        <v/>
      </c>
      <c r="BD54" s="981" t="str">
        <f t="shared" si="11"/>
        <v/>
      </c>
    </row>
    <row r="55" spans="1:56" s="866" customFormat="1" ht="15.95" customHeight="1" x14ac:dyDescent="0.15">
      <c r="A55" s="1037" t="s">
        <v>3</v>
      </c>
      <c r="B55" s="1038"/>
      <c r="C55" s="966">
        <f t="shared" si="8"/>
        <v>0</v>
      </c>
      <c r="D55" s="909"/>
      <c r="E55" s="909"/>
      <c r="F55" s="909"/>
      <c r="G55" s="967"/>
      <c r="H55" s="921"/>
      <c r="I55" s="968"/>
      <c r="J55" s="888" t="str">
        <f t="shared" si="9"/>
        <v/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BA55" s="881" t="str">
        <f t="shared" si="10"/>
        <v/>
      </c>
      <c r="BD55" s="981" t="str">
        <f t="shared" si="11"/>
        <v/>
      </c>
    </row>
    <row r="56" spans="1:56" s="866" customFormat="1" ht="15" customHeight="1" x14ac:dyDescent="0.15">
      <c r="A56" s="1037" t="s">
        <v>2</v>
      </c>
      <c r="B56" s="1038"/>
      <c r="C56" s="966">
        <f t="shared" si="8"/>
        <v>0</v>
      </c>
      <c r="D56" s="909"/>
      <c r="E56" s="909"/>
      <c r="F56" s="909"/>
      <c r="G56" s="967"/>
      <c r="H56" s="921"/>
      <c r="I56" s="968"/>
      <c r="J56" s="888" t="str">
        <f t="shared" si="9"/>
        <v/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BA56" s="881" t="str">
        <f t="shared" si="10"/>
        <v/>
      </c>
      <c r="BD56" s="981" t="str">
        <f t="shared" si="11"/>
        <v/>
      </c>
    </row>
    <row r="57" spans="1:56" s="866" customFormat="1" ht="15" customHeight="1" x14ac:dyDescent="0.15">
      <c r="A57" s="1014" t="s">
        <v>1</v>
      </c>
      <c r="B57" s="1015"/>
      <c r="C57" s="960">
        <f t="shared" si="8"/>
        <v>0</v>
      </c>
      <c r="D57" s="911"/>
      <c r="E57" s="911"/>
      <c r="F57" s="911"/>
      <c r="G57" s="969"/>
      <c r="H57" s="970"/>
      <c r="I57" s="971"/>
      <c r="J57" s="888" t="str">
        <f t="shared" si="9"/>
        <v/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BA57" s="881" t="str">
        <f t="shared" si="10"/>
        <v/>
      </c>
      <c r="BD57" s="981" t="str">
        <f t="shared" si="11"/>
        <v/>
      </c>
    </row>
    <row r="58" spans="1:56" s="866" customFormat="1" ht="20.25" customHeight="1" x14ac:dyDescent="0.1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</row>
    <row r="59" spans="1:56" ht="15.95" customHeight="1" x14ac:dyDescent="0.15">
      <c r="A59" s="869"/>
      <c r="B59" s="869"/>
      <c r="C59" s="869"/>
      <c r="D59" s="869"/>
      <c r="E59" s="869"/>
      <c r="F59" s="869"/>
      <c r="G59" s="869"/>
      <c r="H59" s="869"/>
    </row>
    <row r="200" spans="1:56" hidden="1" x14ac:dyDescent="0.15">
      <c r="A200" s="979">
        <f>SUM(A7:I57)</f>
        <v>88</v>
      </c>
      <c r="BD200" s="97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869" customWidth="1"/>
    <col min="13" max="14" width="9.28515625" style="869" customWidth="1"/>
    <col min="15" max="15" width="11.42578125" style="86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857" customFormat="1" ht="12.75" customHeight="1" x14ac:dyDescent="0.1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</row>
    <row r="2" spans="1:56" s="857" customFormat="1" ht="12.75" customHeight="1" x14ac:dyDescent="0.15">
      <c r="A2" s="976" t="str">
        <f>CONCATENATE("COMUNA: ",[3]NOMBRE!B2," - ","( ",[3]NOMBRE!C2,[3]NOMBRE!D2,[3]NOMBRE!E2,[3]NOMBRE!F2,[3]NOMBRE!G2," )")</f>
        <v>COMUNA: LINARES - ( 07401 )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56" s="857" customFormat="1" ht="12.75" customHeight="1" x14ac:dyDescent="0.2">
      <c r="A3" s="976" t="str">
        <f>CONCATENATE("ESTABLECIMIENTO: ",[3]NOMBRE!B3," - ","( ",[3]NOMBRE!C3,[3]NOMBRE!D3,[3]NOMBRE!E3,[3]NOMBRE!F3,[3]NOMBRE!G3," )")</f>
        <v>ESTABLECIMIENTO: HOSPITAL LINARES  - ( 16108 )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</row>
    <row r="4" spans="1:56" s="857" customFormat="1" ht="12.75" customHeight="1" x14ac:dyDescent="0.15">
      <c r="A4" s="976" t="str">
        <f>CONCATENATE("MES: ",[3]NOMBRE!B6," - ","( ",[3]NOMBRE!C6,[3]NOMBRE!D6," )")</f>
        <v>MES: ABRIL - ( 04 )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56" s="857" customFormat="1" ht="12.75" customHeight="1" x14ac:dyDescent="0.15">
      <c r="A5" s="855" t="str">
        <f>CONCATENATE("AÑO: ",[3]NOMBRE!B7)</f>
        <v>AÑO: 2013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</row>
    <row r="6" spans="1:56" s="865" customFormat="1" ht="39.950000000000003" customHeight="1" x14ac:dyDescent="0.2">
      <c r="A6" s="995" t="s">
        <v>66</v>
      </c>
      <c r="B6" s="995"/>
      <c r="C6" s="995"/>
      <c r="D6" s="995"/>
      <c r="E6" s="995"/>
      <c r="F6" s="995"/>
      <c r="G6" s="995"/>
      <c r="H6" s="889"/>
      <c r="I6" s="863"/>
      <c r="J6" s="854"/>
      <c r="K6" s="854"/>
      <c r="L6" s="854"/>
      <c r="M6" s="854"/>
      <c r="N6" s="854"/>
      <c r="O6" s="854"/>
    </row>
    <row r="7" spans="1:56" s="865" customFormat="1" ht="30" customHeight="1" x14ac:dyDescent="0.2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</row>
    <row r="8" spans="1:56" s="866" customFormat="1" ht="73.5" customHeight="1" x14ac:dyDescent="0.15">
      <c r="A8" s="996" t="s">
        <v>27</v>
      </c>
      <c r="B8" s="997"/>
      <c r="C8" s="991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</row>
    <row r="9" spans="1:56" s="866" customFormat="1" ht="15" customHeight="1" x14ac:dyDescent="0.15">
      <c r="A9" s="998" t="s">
        <v>62</v>
      </c>
      <c r="B9" s="999"/>
      <c r="C9" s="933">
        <f>SUM(D9:F9)</f>
        <v>0</v>
      </c>
      <c r="D9" s="989"/>
      <c r="E9" s="935"/>
      <c r="F9" s="936"/>
      <c r="G9" s="937"/>
      <c r="H9" s="868" t="str">
        <f>BA9</f>
        <v/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BA9" s="881" t="str">
        <f t="shared" ref="BA9:BA18" si="0">IF(C9&lt;&gt;SUM(D9:F9)," NO ALTERE LAS FÓRMULAS, el Total de Visitas Integrales NO ES IGUAL a la suma de las visitas por profesional. ","")</f>
        <v/>
      </c>
      <c r="BD9" s="981">
        <f t="shared" ref="BD9:BD18" si="1">IF(C9&lt;&gt;SUM(D9:F9),1,0)</f>
        <v>0</v>
      </c>
    </row>
    <row r="10" spans="1:56" s="866" customFormat="1" ht="15" customHeight="1" x14ac:dyDescent="0.15">
      <c r="A10" s="1000" t="s">
        <v>61</v>
      </c>
      <c r="B10" s="1001"/>
      <c r="C10" s="933">
        <f t="shared" ref="C10:C27" si="2">SUM(D10:F10)</f>
        <v>0</v>
      </c>
      <c r="D10" s="938"/>
      <c r="E10" s="939"/>
      <c r="F10" s="940"/>
      <c r="G10" s="941"/>
      <c r="H10" s="868" t="str">
        <f t="shared" ref="H10:H18" si="3">BA10</f>
        <v/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BA10" s="881" t="str">
        <f t="shared" si="0"/>
        <v/>
      </c>
      <c r="BD10" s="981">
        <f t="shared" si="1"/>
        <v>0</v>
      </c>
    </row>
    <row r="11" spans="1:56" s="866" customFormat="1" ht="15" customHeight="1" x14ac:dyDescent="0.15">
      <c r="A11" s="1000" t="s">
        <v>60</v>
      </c>
      <c r="B11" s="1001"/>
      <c r="C11" s="933">
        <f t="shared" si="2"/>
        <v>0</v>
      </c>
      <c r="D11" s="938"/>
      <c r="E11" s="939"/>
      <c r="F11" s="940"/>
      <c r="G11" s="941"/>
      <c r="H11" s="868" t="str">
        <f t="shared" si="3"/>
        <v/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BA11" s="881" t="str">
        <f t="shared" si="0"/>
        <v/>
      </c>
      <c r="BD11" s="981">
        <f t="shared" si="1"/>
        <v>0</v>
      </c>
    </row>
    <row r="12" spans="1:56" s="866" customFormat="1" ht="15" customHeight="1" x14ac:dyDescent="0.15">
      <c r="A12" s="1000" t="s">
        <v>59</v>
      </c>
      <c r="B12" s="1001"/>
      <c r="C12" s="933">
        <f t="shared" si="2"/>
        <v>0</v>
      </c>
      <c r="D12" s="938"/>
      <c r="E12" s="939"/>
      <c r="F12" s="940"/>
      <c r="G12" s="941"/>
      <c r="H12" s="868" t="str">
        <f t="shared" si="3"/>
        <v/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BA12" s="881" t="str">
        <f t="shared" si="0"/>
        <v/>
      </c>
      <c r="BD12" s="981">
        <f t="shared" si="1"/>
        <v>0</v>
      </c>
    </row>
    <row r="13" spans="1:56" s="866" customFormat="1" ht="15" customHeight="1" x14ac:dyDescent="0.15">
      <c r="A13" s="1000" t="s">
        <v>58</v>
      </c>
      <c r="B13" s="100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BA13" s="862"/>
      <c r="BD13" s="862"/>
    </row>
    <row r="14" spans="1:56" s="866" customFormat="1" ht="15" customHeight="1" x14ac:dyDescent="0.15">
      <c r="A14" s="1000" t="s">
        <v>57</v>
      </c>
      <c r="B14" s="1001"/>
      <c r="C14" s="933">
        <f t="shared" si="2"/>
        <v>0</v>
      </c>
      <c r="D14" s="938"/>
      <c r="E14" s="939"/>
      <c r="F14" s="940"/>
      <c r="G14" s="941"/>
      <c r="H14" s="868" t="str">
        <f t="shared" si="3"/>
        <v/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BA14" s="881" t="str">
        <f t="shared" si="0"/>
        <v/>
      </c>
      <c r="BD14" s="981">
        <f t="shared" si="1"/>
        <v>0</v>
      </c>
    </row>
    <row r="15" spans="1:56" s="866" customFormat="1" ht="23.25" customHeight="1" x14ac:dyDescent="0.15">
      <c r="A15" s="1000" t="s">
        <v>56</v>
      </c>
      <c r="B15" s="1002"/>
      <c r="C15" s="933">
        <f t="shared" si="2"/>
        <v>0</v>
      </c>
      <c r="D15" s="938"/>
      <c r="E15" s="939"/>
      <c r="F15" s="940"/>
      <c r="G15" s="941"/>
      <c r="H15" s="868" t="str">
        <f t="shared" si="3"/>
        <v/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BA15" s="881" t="str">
        <f t="shared" si="0"/>
        <v/>
      </c>
      <c r="BD15" s="981">
        <f t="shared" si="1"/>
        <v>0</v>
      </c>
    </row>
    <row r="16" spans="1:56" s="866" customFormat="1" ht="15" customHeight="1" x14ac:dyDescent="0.15">
      <c r="A16" s="1000" t="s">
        <v>55</v>
      </c>
      <c r="B16" s="1001"/>
      <c r="C16" s="933">
        <f t="shared" si="2"/>
        <v>0</v>
      </c>
      <c r="D16" s="938"/>
      <c r="E16" s="939"/>
      <c r="F16" s="940"/>
      <c r="G16" s="941"/>
      <c r="H16" s="868" t="str">
        <f t="shared" si="3"/>
        <v/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BA16" s="881" t="str">
        <f t="shared" si="0"/>
        <v/>
      </c>
      <c r="BD16" s="981">
        <f t="shared" si="1"/>
        <v>0</v>
      </c>
    </row>
    <row r="17" spans="1:58" s="866" customFormat="1" ht="15" customHeight="1" x14ac:dyDescent="0.15">
      <c r="A17" s="1000" t="s">
        <v>54</v>
      </c>
      <c r="B17" s="1001"/>
      <c r="C17" s="933">
        <f t="shared" si="2"/>
        <v>0</v>
      </c>
      <c r="D17" s="938"/>
      <c r="E17" s="939"/>
      <c r="F17" s="940"/>
      <c r="G17" s="941"/>
      <c r="H17" s="868" t="str">
        <f t="shared" si="3"/>
        <v/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BA17" s="881" t="str">
        <f t="shared" si="0"/>
        <v/>
      </c>
      <c r="BD17" s="981">
        <f t="shared" si="1"/>
        <v>0</v>
      </c>
    </row>
    <row r="18" spans="1:58" s="866" customFormat="1" ht="23.25" customHeight="1" x14ac:dyDescent="0.15">
      <c r="A18" s="1000" t="s">
        <v>53</v>
      </c>
      <c r="B18" s="1001"/>
      <c r="C18" s="933">
        <f t="shared" si="2"/>
        <v>0</v>
      </c>
      <c r="D18" s="938"/>
      <c r="E18" s="939"/>
      <c r="F18" s="940"/>
      <c r="G18" s="941"/>
      <c r="H18" s="868" t="str">
        <f t="shared" si="3"/>
        <v/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BA18" s="881" t="str">
        <f t="shared" si="0"/>
        <v/>
      </c>
      <c r="BD18" s="981">
        <f t="shared" si="1"/>
        <v>0</v>
      </c>
    </row>
    <row r="19" spans="1:58" s="866" customFormat="1" ht="15" customHeight="1" x14ac:dyDescent="0.15">
      <c r="A19" s="1000" t="s">
        <v>52</v>
      </c>
      <c r="B19" s="1001"/>
      <c r="C19" s="933">
        <f>SUM(D19:F19)</f>
        <v>0</v>
      </c>
      <c r="D19" s="938"/>
      <c r="E19" s="939"/>
      <c r="F19" s="940"/>
      <c r="G19" s="942"/>
      <c r="H19" s="977" t="str">
        <f>$BA19&amp;""&amp;$BB19&amp;""&amp;$BC19</f>
        <v/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BA19" s="881" t="str">
        <f>IF($G19&lt;=$C19,"","Programa de atención Domiciliaria a personas con Dependencia severa debe ser MENOR O IGUAL  al Total")</f>
        <v/>
      </c>
      <c r="BB19" s="870" t="str">
        <f>IF($C19=0,"",IF($G19="",IF($C19="",""," No olvide escribir la columna Programa de atención domiciliaria a personas con dependencia severa."),""))</f>
        <v/>
      </c>
      <c r="BC19" s="881" t="str">
        <f>IF(C19&lt;&gt;SUM(D19:F19)," NO ALTERE LAS FÓRMULAS, el Total de Visitas Integrales NO ES IGUAL a la suma de las visitas por profesional. ","")</f>
        <v/>
      </c>
      <c r="BD19" s="981">
        <f>IF($G19&lt;=$C19,0,1)</f>
        <v>0</v>
      </c>
      <c r="BE19" s="981" t="str">
        <f>IF($C19=0,"",IF($G19="",IF($C19="","",1),0))</f>
        <v/>
      </c>
      <c r="BF19" s="981">
        <f>IF(C19&lt;&gt;SUM(D19:F19),1,0)</f>
        <v>0</v>
      </c>
    </row>
    <row r="20" spans="1:58" s="866" customFormat="1" ht="15" customHeight="1" x14ac:dyDescent="0.15">
      <c r="A20" s="1000" t="s">
        <v>51</v>
      </c>
      <c r="B20" s="1001"/>
      <c r="C20" s="933">
        <f t="shared" si="2"/>
        <v>0</v>
      </c>
      <c r="D20" s="938"/>
      <c r="E20" s="939"/>
      <c r="F20" s="940"/>
      <c r="G20" s="941"/>
      <c r="H20" s="868" t="str">
        <f>BA20</f>
        <v/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BA20" s="881" t="str">
        <f>IF(C20&lt;&gt;SUM(D20:F20)," NO ALTERE LAS FÓRMULAS, el Total de Visitas Integrales NO ES IGUAL a la suma de las visitas por profesional. ","")</f>
        <v/>
      </c>
      <c r="BD20" s="981">
        <f>IF(C20&lt;&gt;SUM(D20:F20),1,0)</f>
        <v>0</v>
      </c>
    </row>
    <row r="21" spans="1:58" s="866" customFormat="1" ht="15" customHeight="1" x14ac:dyDescent="0.15">
      <c r="A21" s="1000" t="s">
        <v>50</v>
      </c>
      <c r="B21" s="1001"/>
      <c r="C21" s="933">
        <f t="shared" si="2"/>
        <v>0</v>
      </c>
      <c r="D21" s="938"/>
      <c r="E21" s="939"/>
      <c r="F21" s="940"/>
      <c r="G21" s="941"/>
      <c r="H21" s="868" t="str">
        <f>BA21</f>
        <v/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BA21" s="881" t="str">
        <f>IF(C21&lt;&gt;SUM(D21:F21)," NO ALTERE LAS FÓRMULAS, el Total de Visitas Integrales NO ES IGUAL a la suma de las visitas por profesional. ","")</f>
        <v/>
      </c>
      <c r="BD21" s="981">
        <f>IF(C21&lt;&gt;SUM(D21:F21),1,0)</f>
        <v>0</v>
      </c>
    </row>
    <row r="22" spans="1:58" s="866" customFormat="1" ht="15" customHeight="1" x14ac:dyDescent="0.15">
      <c r="A22" s="1000" t="s">
        <v>49</v>
      </c>
      <c r="B22" s="1002"/>
      <c r="C22" s="933">
        <f t="shared" si="2"/>
        <v>0</v>
      </c>
      <c r="D22" s="938"/>
      <c r="E22" s="939"/>
      <c r="F22" s="940"/>
      <c r="G22" s="941"/>
      <c r="H22" s="868" t="str">
        <f>BA22</f>
        <v/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BA22" s="881" t="str">
        <f>IF(C22&lt;&gt;SUM(D22:F22)," NO ALTERE LAS FÓRMULAS, el Total de Visitas Integrales NO ES IGUAL a la suma de las visitas por profesional. ","")</f>
        <v/>
      </c>
      <c r="BD22" s="981">
        <f>IF(C22&lt;&gt;SUM(D22:F22),1,0)</f>
        <v>0</v>
      </c>
    </row>
    <row r="23" spans="1:58" s="866" customFormat="1" ht="15" customHeight="1" x14ac:dyDescent="0.15">
      <c r="A23" s="1000" t="s">
        <v>48</v>
      </c>
      <c r="B23" s="1001"/>
      <c r="C23" s="933">
        <f t="shared" si="2"/>
        <v>0</v>
      </c>
      <c r="D23" s="938"/>
      <c r="E23" s="939"/>
      <c r="F23" s="940"/>
      <c r="G23" s="942"/>
      <c r="H23" s="977" t="str">
        <f>$BA23&amp;""&amp;$BB23&amp;""&amp;$BC23</f>
        <v/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BA23" s="881" t="str">
        <f>IF($G23&lt;=$C23,"","Programa de atención Domiciliaria a personas con Dependencia severa debe ser MENOR O IGUAL  al Total")</f>
        <v/>
      </c>
      <c r="BB23" s="870" t="str">
        <f>IF($C23=0,"",IF($G23="",IF($C23="",""," No olvide escribir la columna Programa de atención domiciliaria a personas con dependencia severa."),""))</f>
        <v/>
      </c>
      <c r="BC23" s="881" t="str">
        <f>IF(C23&lt;&gt;SUM(D23:F23)," NO ALTERE LAS FÓRMULAS, el Total de Visitas Integrales NO ES IGUAL a la suma de las visitas por profesional. ","")</f>
        <v/>
      </c>
      <c r="BD23" s="981">
        <f>IF($G23&lt;=$C23,0,1)</f>
        <v>0</v>
      </c>
      <c r="BE23" s="981" t="str">
        <f>IF($C23=0,"",IF($G23="",IF($C23="","",1),0))</f>
        <v/>
      </c>
      <c r="BF23" s="981">
        <f>IF(C23&lt;&gt;SUM(D23:F23),1,0)</f>
        <v>0</v>
      </c>
    </row>
    <row r="24" spans="1:58" s="866" customFormat="1" ht="15" customHeight="1" x14ac:dyDescent="0.15">
      <c r="A24" s="1000" t="s">
        <v>47</v>
      </c>
      <c r="B24" s="1001"/>
      <c r="C24" s="943">
        <f t="shared" si="2"/>
        <v>0</v>
      </c>
      <c r="D24" s="944"/>
      <c r="E24" s="924"/>
      <c r="F24" s="925"/>
      <c r="G24" s="945"/>
      <c r="H24" s="977" t="str">
        <f>$BA24&amp;""&amp;$BB24&amp;""&amp;$BC24</f>
        <v/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BA24" s="881" t="str">
        <f>IF($G24&lt;=$C24,"","Programa de atención Domiciliaria a personas con Dependencia severa debe ser MENOR O IGUAL  al Total")</f>
        <v/>
      </c>
      <c r="BB24" s="870" t="str">
        <f>IF($C24=0,"",IF($G24="",IF($C24="",""," No olvide escribir la columna Programa de atención domiciliaria a personas con dependencia severa."),""))</f>
        <v/>
      </c>
      <c r="BC24" s="881" t="str">
        <f>IF(C24&lt;&gt;SUM(D24:F24)," NO ALTERE LAS FÓRMULAS, el Total de Visitas Integrales NO ES IGUAL a la suma de las visitas por profesional. ","")</f>
        <v/>
      </c>
      <c r="BD24" s="981">
        <f>IF($G24&lt;=$C24,0,1)</f>
        <v>0</v>
      </c>
      <c r="BE24" s="981" t="str">
        <f>IF($C24=0,"",IF($G24="",IF($C24="","",1),0))</f>
        <v/>
      </c>
      <c r="BF24" s="981">
        <f>IF(C24&lt;&gt;SUM(D24:F24),1,0)</f>
        <v>0</v>
      </c>
    </row>
    <row r="25" spans="1:58" s="866" customFormat="1" ht="15" customHeight="1" x14ac:dyDescent="0.15">
      <c r="A25" s="1000" t="s">
        <v>46</v>
      </c>
      <c r="B25" s="1001"/>
      <c r="C25" s="946">
        <f t="shared" si="2"/>
        <v>0</v>
      </c>
      <c r="D25" s="913"/>
      <c r="E25" s="939"/>
      <c r="F25" s="940"/>
      <c r="G25" s="942"/>
      <c r="H25" s="977" t="str">
        <f>$BA25&amp;""&amp;$BB25&amp;""&amp;$BC25</f>
        <v/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BA25" s="881" t="str">
        <f>IF($G25&lt;=$C25,"","Programa de atención Domiciliaria a personas con Dependencia severa debe ser MENOR O IGUAL  al Total")</f>
        <v/>
      </c>
      <c r="BB25" s="870" t="str">
        <f>IF($C25=0,"",IF($G25="",IF($C25="",""," No olvide escribir la columna Programa de atención domiciliaria a personas con dependencia severa."),""))</f>
        <v/>
      </c>
      <c r="BC25" s="881" t="str">
        <f>IF(C25&lt;&gt;SUM(D25:F25)," NO ALTERE LAS FÓRMULAS, el Total de Visitas Integrales NO ES IGUAL a la suma de las visitas por profesional. ","")</f>
        <v/>
      </c>
      <c r="BD25" s="981">
        <f>IF($G25&lt;=$C25,0,1)</f>
        <v>0</v>
      </c>
      <c r="BE25" s="981" t="str">
        <f>IF($C25=0,"",IF($G25="",IF($C25="","",1),0))</f>
        <v/>
      </c>
      <c r="BF25" s="981">
        <f>IF(C25&lt;&gt;SUM(D25:F25),1,0)</f>
        <v>0</v>
      </c>
    </row>
    <row r="26" spans="1:58" s="866" customFormat="1" ht="15" customHeight="1" x14ac:dyDescent="0.15">
      <c r="A26" s="998" t="s">
        <v>45</v>
      </c>
      <c r="B26" s="999"/>
      <c r="C26" s="947">
        <f t="shared" si="2"/>
        <v>0</v>
      </c>
      <c r="D26" s="938"/>
      <c r="E26" s="939"/>
      <c r="F26" s="940"/>
      <c r="G26" s="941"/>
      <c r="H26" s="868" t="str">
        <f>BA26</f>
        <v/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BA26" s="881" t="str">
        <f>IF(C26&lt;&gt;SUM(D26:F26)," NO ALTERE LAS FÓRMULAS, el Total de Visitas Integrales NO ES IGUAL a la suma de las visitas por profesional. ","")</f>
        <v/>
      </c>
      <c r="BD26" s="981">
        <f>IF(C26&lt;&gt;SUM(D26:F26),1,0)</f>
        <v>0</v>
      </c>
    </row>
    <row r="27" spans="1:58" s="866" customFormat="1" ht="15" customHeight="1" x14ac:dyDescent="0.15">
      <c r="A27" s="1003" t="s">
        <v>44</v>
      </c>
      <c r="B27" s="1004"/>
      <c r="C27" s="948">
        <f t="shared" si="2"/>
        <v>0</v>
      </c>
      <c r="D27" s="949"/>
      <c r="E27" s="950"/>
      <c r="F27" s="951"/>
      <c r="G27" s="952"/>
      <c r="H27" s="868" t="str">
        <f>BA27</f>
        <v/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BA27" s="881" t="str">
        <f>IF(C27&lt;&gt;SUM(D27:F27)," NO ALTERE LAS FÓRMULAS, el Total de Visitas Integrales NO ES IGUAL a la suma de las visitas por profesional. ","")</f>
        <v/>
      </c>
      <c r="BD27" s="981">
        <f>IF(C27&lt;&gt;SUM(D27:F27),1,0)</f>
        <v>0</v>
      </c>
    </row>
    <row r="28" spans="1:58" s="866" customFormat="1" ht="30" customHeight="1" x14ac:dyDescent="0.2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</row>
    <row r="29" spans="1:58" s="866" customFormat="1" ht="42" x14ac:dyDescent="0.1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991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</row>
    <row r="30" spans="1:58" s="866" customFormat="1" ht="15" customHeight="1" x14ac:dyDescent="0.15">
      <c r="A30" s="1006" t="s">
        <v>39</v>
      </c>
      <c r="B30" s="1007"/>
      <c r="C30" s="957">
        <f>SUM(D30:G30)</f>
        <v>0</v>
      </c>
      <c r="D30" s="918"/>
      <c r="E30" s="919"/>
      <c r="F30" s="926"/>
      <c r="G30" s="920"/>
      <c r="H30" s="868" t="str">
        <f>BA30</f>
        <v/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BA30" s="881" t="str">
        <f>IF(C30&lt;&gt;SUM(D30:G30)," NO ALTERE LAS FÓRMULAS, el Total de Visitas Integrales NO ES IGUAL a la suma de las visitas por profesional. ","")</f>
        <v/>
      </c>
      <c r="BD30" s="981">
        <f>IF(C30&lt;&gt;SUM(D30:G30),1,0)</f>
        <v>0</v>
      </c>
    </row>
    <row r="31" spans="1:58" s="866" customFormat="1" ht="15" customHeight="1" x14ac:dyDescent="0.15">
      <c r="A31" s="1000" t="s">
        <v>38</v>
      </c>
      <c r="B31" s="1002"/>
      <c r="C31" s="966">
        <f t="shared" ref="C31:C39" si="4">SUM(D31:G31)</f>
        <v>0</v>
      </c>
      <c r="D31" s="913"/>
      <c r="E31" s="914"/>
      <c r="F31" s="915"/>
      <c r="G31" s="927"/>
      <c r="H31" s="868" t="str">
        <f t="shared" ref="H31:H39" si="5">BA31</f>
        <v/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BA31" s="881" t="str">
        <f t="shared" ref="BA31:BA39" si="6">IF(C31&lt;&gt;SUM(D31:G31)," NO ALTERE LAS FÓRMULAS, el Total de Visitas Integrales NO ES IGUAL a la suma de las visitas por profesional. ","")</f>
        <v/>
      </c>
      <c r="BD31" s="981">
        <f t="shared" ref="BD31:BD39" si="7">IF(C31&lt;&gt;SUM(D31:G31),1,0)</f>
        <v>0</v>
      </c>
    </row>
    <row r="32" spans="1:58" s="866" customFormat="1" ht="15" customHeight="1" x14ac:dyDescent="0.15">
      <c r="A32" s="1000" t="s">
        <v>37</v>
      </c>
      <c r="B32" s="1002"/>
      <c r="C32" s="933">
        <f t="shared" si="4"/>
        <v>0</v>
      </c>
      <c r="D32" s="913"/>
      <c r="E32" s="914"/>
      <c r="F32" s="915"/>
      <c r="G32" s="927"/>
      <c r="H32" s="868" t="str">
        <f t="shared" si="5"/>
        <v/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BA32" s="881" t="str">
        <f t="shared" si="6"/>
        <v/>
      </c>
      <c r="BD32" s="981">
        <f t="shared" si="7"/>
        <v>0</v>
      </c>
    </row>
    <row r="33" spans="1:58" s="866" customFormat="1" ht="15" customHeight="1" x14ac:dyDescent="0.15">
      <c r="A33" s="1000" t="s">
        <v>36</v>
      </c>
      <c r="B33" s="1002"/>
      <c r="C33" s="933">
        <f t="shared" si="4"/>
        <v>0</v>
      </c>
      <c r="D33" s="913"/>
      <c r="E33" s="924"/>
      <c r="F33" s="915"/>
      <c r="G33" s="922"/>
      <c r="H33" s="868" t="str">
        <f t="shared" si="5"/>
        <v/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BA33" s="881" t="str">
        <f t="shared" si="6"/>
        <v/>
      </c>
      <c r="BD33" s="981">
        <f t="shared" si="7"/>
        <v>0</v>
      </c>
    </row>
    <row r="34" spans="1:58" s="866" customFormat="1" ht="15" customHeight="1" x14ac:dyDescent="0.15">
      <c r="A34" s="1012" t="s">
        <v>35</v>
      </c>
      <c r="B34" s="898" t="s">
        <v>34</v>
      </c>
      <c r="C34" s="982">
        <f t="shared" si="4"/>
        <v>56</v>
      </c>
      <c r="D34" s="918">
        <v>56</v>
      </c>
      <c r="E34" s="919"/>
      <c r="F34" s="926"/>
      <c r="G34" s="920"/>
      <c r="H34" s="868" t="str">
        <f t="shared" si="5"/>
        <v/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BA34" s="881" t="str">
        <f t="shared" si="6"/>
        <v/>
      </c>
      <c r="BD34" s="981">
        <f t="shared" si="7"/>
        <v>0</v>
      </c>
    </row>
    <row r="35" spans="1:58" s="866" customFormat="1" ht="15" customHeight="1" x14ac:dyDescent="0.15">
      <c r="A35" s="1012"/>
      <c r="B35" s="872" t="s">
        <v>33</v>
      </c>
      <c r="C35" s="933">
        <f t="shared" si="4"/>
        <v>0</v>
      </c>
      <c r="D35" s="913"/>
      <c r="E35" s="914"/>
      <c r="F35" s="915"/>
      <c r="G35" s="927"/>
      <c r="H35" s="868" t="str">
        <f t="shared" si="5"/>
        <v/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BA35" s="881" t="str">
        <f t="shared" si="6"/>
        <v/>
      </c>
      <c r="BD35" s="981">
        <f t="shared" si="7"/>
        <v>0</v>
      </c>
    </row>
    <row r="36" spans="1:58" s="866" customFormat="1" ht="15" customHeight="1" x14ac:dyDescent="0.15">
      <c r="A36" s="1012"/>
      <c r="B36" s="871" t="s">
        <v>32</v>
      </c>
      <c r="C36" s="948">
        <f t="shared" si="4"/>
        <v>0</v>
      </c>
      <c r="D36" s="916"/>
      <c r="E36" s="917"/>
      <c r="F36" s="972"/>
      <c r="G36" s="928"/>
      <c r="H36" s="868" t="str">
        <f t="shared" si="5"/>
        <v/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BA36" s="881" t="str">
        <f t="shared" si="6"/>
        <v/>
      </c>
      <c r="BD36" s="981">
        <f t="shared" si="7"/>
        <v>0</v>
      </c>
    </row>
    <row r="37" spans="1:58" s="866" customFormat="1" ht="15" customHeight="1" x14ac:dyDescent="0.15">
      <c r="A37" s="998" t="s">
        <v>31</v>
      </c>
      <c r="B37" s="1013"/>
      <c r="C37" s="983">
        <f t="shared" si="4"/>
        <v>0</v>
      </c>
      <c r="D37" s="973"/>
      <c r="E37" s="974"/>
      <c r="F37" s="975"/>
      <c r="G37" s="912"/>
      <c r="H37" s="868" t="str">
        <f t="shared" si="5"/>
        <v/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BA37" s="881" t="str">
        <f>IF(C37&lt;&gt;SUM(D37:G37)," NO ALTERE LAS FÓRMULAS, el Total de Visitas Integrales NO ES IGUAL a la suma de las visitas por profesional. ","")</f>
        <v/>
      </c>
      <c r="BD37" s="981">
        <f t="shared" si="7"/>
        <v>0</v>
      </c>
    </row>
    <row r="38" spans="1:58" s="866" customFormat="1" ht="15" customHeight="1" x14ac:dyDescent="0.15">
      <c r="A38" s="1008" t="s">
        <v>30</v>
      </c>
      <c r="B38" s="1009"/>
      <c r="C38" s="984">
        <f t="shared" si="4"/>
        <v>0</v>
      </c>
      <c r="D38" s="923"/>
      <c r="E38" s="924"/>
      <c r="F38" s="925"/>
      <c r="G38" s="910"/>
      <c r="H38" s="868" t="str">
        <f t="shared" si="5"/>
        <v/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BA38" s="881" t="str">
        <f t="shared" si="6"/>
        <v/>
      </c>
      <c r="BD38" s="981">
        <f t="shared" si="7"/>
        <v>0</v>
      </c>
    </row>
    <row r="39" spans="1:58" s="866" customFormat="1" ht="15" customHeight="1" x14ac:dyDescent="0.15">
      <c r="A39" s="1010" t="s">
        <v>13</v>
      </c>
      <c r="B39" s="1011"/>
      <c r="C39" s="930">
        <f t="shared" si="4"/>
        <v>56</v>
      </c>
      <c r="D39" s="930">
        <f>SUM(D30:D38)</f>
        <v>56</v>
      </c>
      <c r="E39" s="931">
        <f>SUM(E30:E38)</f>
        <v>0</v>
      </c>
      <c r="F39" s="932">
        <f>SUM(F30:F38)</f>
        <v>0</v>
      </c>
      <c r="G39" s="929">
        <f>SUM(G30:G38)</f>
        <v>0</v>
      </c>
      <c r="H39" s="868" t="str">
        <f t="shared" si="5"/>
        <v/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BA39" s="881" t="str">
        <f t="shared" si="6"/>
        <v/>
      </c>
      <c r="BD39" s="981">
        <f t="shared" si="7"/>
        <v>0</v>
      </c>
    </row>
    <row r="40" spans="1:58" s="866" customFormat="1" ht="15" customHeight="1" x14ac:dyDescent="0.1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</row>
    <row r="41" spans="1:58" s="866" customFormat="1" ht="30" customHeight="1" x14ac:dyDescent="0.2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</row>
    <row r="42" spans="1:58" s="866" customFormat="1" ht="63" x14ac:dyDescent="0.2">
      <c r="A42" s="996" t="s">
        <v>27</v>
      </c>
      <c r="B42" s="1005"/>
      <c r="C42" s="991" t="s">
        <v>13</v>
      </c>
      <c r="D42" s="864" t="s">
        <v>26</v>
      </c>
      <c r="E42" s="991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</row>
    <row r="43" spans="1:58" s="866" customFormat="1" ht="15" customHeight="1" x14ac:dyDescent="0.2">
      <c r="A43" s="1018" t="s">
        <v>23</v>
      </c>
      <c r="B43" s="1019"/>
      <c r="C43" s="953">
        <f>SUM(D43:E43)</f>
        <v>0</v>
      </c>
      <c r="D43" s="954"/>
      <c r="E43" s="955"/>
      <c r="F43" s="956"/>
      <c r="G43" s="880" t="str">
        <f>BA43</f>
        <v/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BA43" s="881" t="str">
        <f>IF(C43&lt;&gt;SUM(D43:E43)," NO ALTERE LAS FÓRMULAS, el Total deVisitas con fines de Tratamiento NO ES IGUAL a la suma de las visitas por profesional. ","")</f>
        <v/>
      </c>
      <c r="BE43" s="981">
        <f>IF(C43&lt;&gt;SUM(D43:E43),1,0)</f>
        <v>0</v>
      </c>
    </row>
    <row r="44" spans="1:58" s="866" customFormat="1" ht="15" customHeight="1" x14ac:dyDescent="0.2">
      <c r="A44" s="1039" t="s">
        <v>22</v>
      </c>
      <c r="B44" s="1040"/>
      <c r="C44" s="953">
        <f>SUM(D44:E44)</f>
        <v>0</v>
      </c>
      <c r="D44" s="954"/>
      <c r="E44" s="955"/>
      <c r="F44" s="956"/>
      <c r="G44" s="880" t="str">
        <f>BA44</f>
        <v/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BA44" s="881" t="str">
        <f>IF(C44&lt;&gt;SUM(D44:E44)," NO ALTERE LAS FÓRMULAS, el Total deVisitas con fines de Tratamiento NO ES IGUAL a la suma de las visitas por profesional. ","")</f>
        <v/>
      </c>
      <c r="BE44" s="981">
        <f>IF(C44&lt;&gt;SUM(D44:E44),1,0)</f>
        <v>0</v>
      </c>
    </row>
    <row r="45" spans="1:58" s="866" customFormat="1" ht="15" customHeight="1" x14ac:dyDescent="0.2">
      <c r="A45" s="1016" t="s">
        <v>21</v>
      </c>
      <c r="B45" s="903" t="s">
        <v>20</v>
      </c>
      <c r="C45" s="957">
        <f>SUM(D45:E45)</f>
        <v>0</v>
      </c>
      <c r="D45" s="958"/>
      <c r="E45" s="959"/>
      <c r="F45" s="959"/>
      <c r="G45" s="977" t="str">
        <f>$BA45&amp;""&amp;$BB45&amp;""&amp;$BC45</f>
        <v/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BA45" s="881" t="str">
        <f>IF($F45&lt;=$C45,"","Programa de atención Domiciliaria a personas con Dependencia severa debe ser MENOR O IGUAL  al Total")</f>
        <v/>
      </c>
      <c r="BB45" s="870" t="str">
        <f>IF($C45=0,"",IF($F45="",IF($C45="",""," No olvide escribir la columna Programa de atención domiciliaria a personas con dependencia severa."),""))</f>
        <v/>
      </c>
      <c r="BC45" s="881" t="str">
        <f>IF(C45&lt;&gt;SUM(D45:E45)," NO ALTERE LAS FÓRMULAS, el Total de Visitas Integrales NO ES IGUAL a la suma de las visitas por profesional. ","")</f>
        <v/>
      </c>
      <c r="BD45" s="981">
        <f>IF($F45&lt;=$C45,0,1)</f>
        <v>0</v>
      </c>
      <c r="BE45" s="981" t="str">
        <f>IF($C45=0,"",IF($F45="",IF($C45="","",1),0))</f>
        <v/>
      </c>
      <c r="BF45" s="981">
        <f>IF(C45&lt;&gt;SUM(D45:E45),1,0)</f>
        <v>0</v>
      </c>
    </row>
    <row r="46" spans="1:58" s="866" customFormat="1" ht="15" customHeight="1" x14ac:dyDescent="0.2">
      <c r="A46" s="1017"/>
      <c r="B46" s="904" t="s">
        <v>19</v>
      </c>
      <c r="C46" s="960">
        <f>SUM(D46:E46)</f>
        <v>0</v>
      </c>
      <c r="D46" s="961"/>
      <c r="E46" s="962"/>
      <c r="F46" s="962"/>
      <c r="G46" s="977" t="str">
        <f>$BA46&amp;""&amp;$BB46&amp;""&amp;$BC46</f>
        <v/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BA46" s="881" t="str">
        <f>IF($F46&lt;=$C46,"","Programa de atención Domiciliaria a personas con Dependencia severa debe ser MENOR O IGUAL  al Total")</f>
        <v/>
      </c>
      <c r="BB46" s="870" t="str">
        <f>IF($C46=0,"",IF($F46="",IF($C46="",""," No olvide escribir la columna Programa de atención domiciliaria a personas con dependencia severa."),""))</f>
        <v/>
      </c>
      <c r="BC46" s="881" t="str">
        <f>IF(C46&lt;&gt;SUM(D46:E46)," NO ALTERE LAS FÓRMULAS, el Total de Visitas Integrales NO ES IGUAL a la suma de las visitas por profesional. ","")</f>
        <v/>
      </c>
      <c r="BD46" s="981">
        <f>IF($F46&lt;=$C46,0,1)</f>
        <v>0</v>
      </c>
      <c r="BE46" s="981" t="str">
        <f>IF($C46=0,"",IF($F46="",IF($C46="","",1),0))</f>
        <v/>
      </c>
      <c r="BF46" s="981">
        <f>IF(C46&lt;&gt;SUM(D46:E46),1,0)</f>
        <v>0</v>
      </c>
    </row>
    <row r="47" spans="1:58" s="866" customFormat="1" ht="15" customHeight="1" x14ac:dyDescent="0.2">
      <c r="A47" s="1018" t="s">
        <v>18</v>
      </c>
      <c r="B47" s="1019"/>
      <c r="C47" s="953">
        <f>SUM(D47:E47)</f>
        <v>0</v>
      </c>
      <c r="D47" s="954"/>
      <c r="E47" s="955"/>
      <c r="F47" s="956"/>
      <c r="G47" s="880" t="str">
        <f>BA47</f>
        <v/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BA47" s="881" t="str">
        <f>IF(C47&lt;&gt;SUM(D47:E47)," NO ALTERE LAS FÓRMULAS, el Total deVisitas con fines de Tratamiento NO ES IGUAL a la suma de las visitas por profesional. ","")</f>
        <v/>
      </c>
      <c r="BE47" s="981">
        <f>IF(C47&lt;&gt;SUM(D47:E47),1,0)</f>
        <v>0</v>
      </c>
    </row>
    <row r="48" spans="1:58" s="866" customFormat="1" ht="30" customHeight="1" x14ac:dyDescent="0.2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</row>
    <row r="49" spans="1:56" s="866" customFormat="1" ht="15" customHeight="1" x14ac:dyDescent="0.1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</row>
    <row r="50" spans="1:56" s="866" customFormat="1" ht="15" customHeight="1" x14ac:dyDescent="0.1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</row>
    <row r="51" spans="1:56" s="866" customFormat="1" ht="23.25" customHeight="1" x14ac:dyDescent="0.15">
      <c r="A51" s="1035"/>
      <c r="B51" s="1036"/>
      <c r="C51" s="1035"/>
      <c r="D51" s="991" t="s">
        <v>11</v>
      </c>
      <c r="E51" s="991" t="s">
        <v>10</v>
      </c>
      <c r="F51" s="991" t="s">
        <v>9</v>
      </c>
      <c r="G51" s="1046"/>
      <c r="H51" s="887" t="s">
        <v>8</v>
      </c>
      <c r="I51" s="991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</row>
    <row r="52" spans="1:56" s="866" customFormat="1" ht="15.95" customHeight="1" x14ac:dyDescent="0.15">
      <c r="A52" s="1020" t="s">
        <v>6</v>
      </c>
      <c r="B52" s="1021"/>
      <c r="C52" s="957">
        <f t="shared" ref="C52:C57" si="8">SUM(D52:F52)+H52</f>
        <v>0</v>
      </c>
      <c r="D52" s="908"/>
      <c r="E52" s="908"/>
      <c r="F52" s="908"/>
      <c r="G52" s="963"/>
      <c r="H52" s="964"/>
      <c r="I52" s="965"/>
      <c r="J52" s="888" t="str">
        <f t="shared" ref="J52:J57" si="9">BA52</f>
        <v/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BA52" s="881" t="str">
        <f t="shared" ref="BA52:BA57" si="10">IF(C52&lt;&gt;SUM(D52:F52)+H52," NO ALTERE LAS FÓRMULAS, el Total de Rescate de Inasistentes NO ES IGUAL a la suma de rescates. ","")</f>
        <v/>
      </c>
      <c r="BD52" s="98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866" customFormat="1" ht="15.95" customHeight="1" x14ac:dyDescent="0.15">
      <c r="A53" s="1037" t="s">
        <v>5</v>
      </c>
      <c r="B53" s="1038"/>
      <c r="C53" s="966">
        <f t="shared" si="8"/>
        <v>0</v>
      </c>
      <c r="D53" s="909"/>
      <c r="E53" s="909"/>
      <c r="F53" s="909"/>
      <c r="G53" s="967"/>
      <c r="H53" s="921"/>
      <c r="I53" s="968"/>
      <c r="J53" s="888" t="str">
        <f t="shared" si="9"/>
        <v/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BA53" s="881" t="str">
        <f t="shared" si="10"/>
        <v/>
      </c>
      <c r="BD53" s="981" t="str">
        <f t="shared" si="11"/>
        <v/>
      </c>
    </row>
    <row r="54" spans="1:56" s="866" customFormat="1" ht="15.95" customHeight="1" x14ac:dyDescent="0.15">
      <c r="A54" s="1037" t="s">
        <v>4</v>
      </c>
      <c r="B54" s="1038"/>
      <c r="C54" s="966">
        <f t="shared" si="8"/>
        <v>0</v>
      </c>
      <c r="D54" s="909"/>
      <c r="E54" s="909"/>
      <c r="F54" s="909"/>
      <c r="G54" s="967"/>
      <c r="H54" s="921"/>
      <c r="I54" s="968"/>
      <c r="J54" s="888" t="str">
        <f t="shared" si="9"/>
        <v/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BA54" s="881" t="str">
        <f t="shared" si="10"/>
        <v/>
      </c>
      <c r="BD54" s="981" t="str">
        <f t="shared" si="11"/>
        <v/>
      </c>
    </row>
    <row r="55" spans="1:56" s="866" customFormat="1" ht="15.95" customHeight="1" x14ac:dyDescent="0.15">
      <c r="A55" s="1037" t="s">
        <v>3</v>
      </c>
      <c r="B55" s="1038"/>
      <c r="C55" s="966">
        <f t="shared" si="8"/>
        <v>0</v>
      </c>
      <c r="D55" s="909"/>
      <c r="E55" s="909"/>
      <c r="F55" s="909"/>
      <c r="G55" s="967"/>
      <c r="H55" s="921"/>
      <c r="I55" s="968"/>
      <c r="J55" s="888" t="str">
        <f t="shared" si="9"/>
        <v/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BA55" s="881" t="str">
        <f t="shared" si="10"/>
        <v/>
      </c>
      <c r="BD55" s="981" t="str">
        <f t="shared" si="11"/>
        <v/>
      </c>
    </row>
    <row r="56" spans="1:56" s="866" customFormat="1" ht="15" customHeight="1" x14ac:dyDescent="0.15">
      <c r="A56" s="1037" t="s">
        <v>2</v>
      </c>
      <c r="B56" s="1038"/>
      <c r="C56" s="966">
        <f t="shared" si="8"/>
        <v>0</v>
      </c>
      <c r="D56" s="909"/>
      <c r="E56" s="909"/>
      <c r="F56" s="909"/>
      <c r="G56" s="967"/>
      <c r="H56" s="921"/>
      <c r="I56" s="968"/>
      <c r="J56" s="888" t="str">
        <f t="shared" si="9"/>
        <v/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BA56" s="881" t="str">
        <f t="shared" si="10"/>
        <v/>
      </c>
      <c r="BD56" s="981" t="str">
        <f t="shared" si="11"/>
        <v/>
      </c>
    </row>
    <row r="57" spans="1:56" s="866" customFormat="1" ht="15" customHeight="1" x14ac:dyDescent="0.15">
      <c r="A57" s="1014" t="s">
        <v>1</v>
      </c>
      <c r="B57" s="1015"/>
      <c r="C57" s="960">
        <f t="shared" si="8"/>
        <v>0</v>
      </c>
      <c r="D57" s="911"/>
      <c r="E57" s="911"/>
      <c r="F57" s="911"/>
      <c r="G57" s="969"/>
      <c r="H57" s="970"/>
      <c r="I57" s="971"/>
      <c r="J57" s="888" t="str">
        <f t="shared" si="9"/>
        <v/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BA57" s="881" t="str">
        <f t="shared" si="10"/>
        <v/>
      </c>
      <c r="BD57" s="981" t="str">
        <f t="shared" si="11"/>
        <v/>
      </c>
    </row>
    <row r="58" spans="1:56" s="866" customFormat="1" ht="20.25" customHeight="1" x14ac:dyDescent="0.1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</row>
    <row r="59" spans="1:56" ht="15.95" customHeight="1" x14ac:dyDescent="0.15">
      <c r="A59" s="869"/>
      <c r="B59" s="869"/>
      <c r="C59" s="869"/>
      <c r="D59" s="869"/>
      <c r="E59" s="869"/>
      <c r="F59" s="869"/>
      <c r="G59" s="869"/>
      <c r="H59" s="869"/>
    </row>
    <row r="200" spans="1:56" hidden="1" x14ac:dyDescent="0.15">
      <c r="A200" s="979">
        <f>SUM(A7:I57)</f>
        <v>224</v>
      </c>
      <c r="BD200" s="97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1" sqref="D1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869" customWidth="1"/>
    <col min="13" max="14" width="9.28515625" style="869" customWidth="1"/>
    <col min="15" max="15" width="11.42578125" style="86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857" customFormat="1" ht="12.75" customHeight="1" x14ac:dyDescent="0.1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</row>
    <row r="2" spans="1:56" s="857" customFormat="1" ht="12.75" customHeight="1" x14ac:dyDescent="0.15">
      <c r="A2" s="976" t="str">
        <f>CONCATENATE("COMUNA: ",[4]NOMBRE!B2," - ","( ",[4]NOMBRE!C2,[4]NOMBRE!D2,[4]NOMBRE!E2,[4]NOMBRE!F2,[4]NOMBRE!G2," )")</f>
        <v>COMUNA: LINARES  - ( 07401 )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56" s="857" customFormat="1" ht="12.75" customHeight="1" x14ac:dyDescent="0.2">
      <c r="A3" s="976" t="str">
        <f>CONCATENATE("ESTABLECIMIENTO: ",[4]NOMBRE!B3," - ","( ",[4]NOMBRE!C3,[4]NOMBRE!D3,[4]NOMBRE!E3,[4]NOMBRE!F3,[4]NOMBRE!G3," )")</f>
        <v>ESTABLECIMIENTO: HOSPITAL DE LINARES  - ( 16108 )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</row>
    <row r="4" spans="1:56" s="857" customFormat="1" ht="12.75" customHeight="1" x14ac:dyDescent="0.15">
      <c r="A4" s="976" t="str">
        <f>CONCATENATE("MES: ",[4]NOMBRE!B6," - ","( ",[4]NOMBRE!C6,[4]NOMBRE!D6," )")</f>
        <v>MES: MAYO - ( 05 )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56" s="857" customFormat="1" ht="12.75" customHeight="1" x14ac:dyDescent="0.15">
      <c r="A5" s="855" t="str">
        <f>CONCATENATE("AÑO: ",[4]NOMBRE!B7)</f>
        <v>AÑO: 2013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</row>
    <row r="6" spans="1:56" s="865" customFormat="1" ht="39.950000000000003" customHeight="1" x14ac:dyDescent="0.2">
      <c r="A6" s="995" t="s">
        <v>66</v>
      </c>
      <c r="B6" s="995"/>
      <c r="C6" s="995"/>
      <c r="D6" s="995"/>
      <c r="E6" s="995"/>
      <c r="F6" s="995"/>
      <c r="G6" s="995"/>
      <c r="H6" s="889"/>
      <c r="I6" s="863"/>
      <c r="J6" s="854"/>
      <c r="K6" s="854"/>
      <c r="L6" s="854"/>
      <c r="M6" s="854"/>
      <c r="N6" s="854"/>
      <c r="O6" s="854"/>
    </row>
    <row r="7" spans="1:56" s="865" customFormat="1" ht="30" customHeight="1" x14ac:dyDescent="0.2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</row>
    <row r="8" spans="1:56" s="866" customFormat="1" ht="73.5" customHeight="1" x14ac:dyDescent="0.15">
      <c r="A8" s="996" t="s">
        <v>27</v>
      </c>
      <c r="B8" s="997"/>
      <c r="C8" s="992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</row>
    <row r="9" spans="1:56" s="866" customFormat="1" ht="15" customHeight="1" x14ac:dyDescent="0.15">
      <c r="A9" s="998" t="s">
        <v>62</v>
      </c>
      <c r="B9" s="999"/>
      <c r="C9" s="933">
        <f>SUM(D9:F9)</f>
        <v>0</v>
      </c>
      <c r="D9" s="989"/>
      <c r="E9" s="935"/>
      <c r="F9" s="936"/>
      <c r="G9" s="937"/>
      <c r="H9" s="868" t="str">
        <f>BA9</f>
        <v/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BA9" s="881" t="str">
        <f t="shared" ref="BA9:BA18" si="0">IF(C9&lt;&gt;SUM(D9:F9)," NO ALTERE LAS FÓRMULAS, el Total de Visitas Integrales NO ES IGUAL a la suma de las visitas por profesional. ","")</f>
        <v/>
      </c>
      <c r="BD9" s="981">
        <f t="shared" ref="BD9:BD18" si="1">IF(C9&lt;&gt;SUM(D9:F9),1,0)</f>
        <v>0</v>
      </c>
    </row>
    <row r="10" spans="1:56" s="866" customFormat="1" ht="15" customHeight="1" x14ac:dyDescent="0.15">
      <c r="A10" s="1000" t="s">
        <v>61</v>
      </c>
      <c r="B10" s="1001"/>
      <c r="C10" s="933">
        <f t="shared" ref="C10:C27" si="2">SUM(D10:F10)</f>
        <v>0</v>
      </c>
      <c r="D10" s="938"/>
      <c r="E10" s="939"/>
      <c r="F10" s="940"/>
      <c r="G10" s="941"/>
      <c r="H10" s="868" t="str">
        <f t="shared" ref="H10:H18" si="3">BA10</f>
        <v/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BA10" s="881" t="str">
        <f t="shared" si="0"/>
        <v/>
      </c>
      <c r="BD10" s="981">
        <f t="shared" si="1"/>
        <v>0</v>
      </c>
    </row>
    <row r="11" spans="1:56" s="866" customFormat="1" ht="15" customHeight="1" x14ac:dyDescent="0.15">
      <c r="A11" s="1000" t="s">
        <v>60</v>
      </c>
      <c r="B11" s="1001"/>
      <c r="C11" s="933">
        <f t="shared" si="2"/>
        <v>0</v>
      </c>
      <c r="D11" s="938"/>
      <c r="E11" s="939"/>
      <c r="F11" s="940"/>
      <c r="G11" s="941"/>
      <c r="H11" s="868" t="str">
        <f t="shared" si="3"/>
        <v/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BA11" s="881" t="str">
        <f t="shared" si="0"/>
        <v/>
      </c>
      <c r="BD11" s="981">
        <f t="shared" si="1"/>
        <v>0</v>
      </c>
    </row>
    <row r="12" spans="1:56" s="866" customFormat="1" ht="15" customHeight="1" x14ac:dyDescent="0.15">
      <c r="A12" s="1000" t="s">
        <v>59</v>
      </c>
      <c r="B12" s="1001"/>
      <c r="C12" s="933">
        <f t="shared" si="2"/>
        <v>0</v>
      </c>
      <c r="D12" s="938"/>
      <c r="E12" s="939"/>
      <c r="F12" s="940"/>
      <c r="G12" s="941"/>
      <c r="H12" s="868" t="str">
        <f t="shared" si="3"/>
        <v/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BA12" s="881" t="str">
        <f t="shared" si="0"/>
        <v/>
      </c>
      <c r="BD12" s="981">
        <f t="shared" si="1"/>
        <v>0</v>
      </c>
    </row>
    <row r="13" spans="1:56" s="866" customFormat="1" ht="15" customHeight="1" x14ac:dyDescent="0.15">
      <c r="A13" s="1000" t="s">
        <v>58</v>
      </c>
      <c r="B13" s="100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BA13" s="862"/>
      <c r="BD13" s="862"/>
    </row>
    <row r="14" spans="1:56" s="866" customFormat="1" ht="15" customHeight="1" x14ac:dyDescent="0.15">
      <c r="A14" s="1000" t="s">
        <v>57</v>
      </c>
      <c r="B14" s="1001"/>
      <c r="C14" s="933">
        <f t="shared" si="2"/>
        <v>0</v>
      </c>
      <c r="D14" s="938"/>
      <c r="E14" s="939"/>
      <c r="F14" s="940"/>
      <c r="G14" s="941"/>
      <c r="H14" s="868" t="str">
        <f t="shared" si="3"/>
        <v/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BA14" s="881" t="str">
        <f t="shared" si="0"/>
        <v/>
      </c>
      <c r="BD14" s="981">
        <f t="shared" si="1"/>
        <v>0</v>
      </c>
    </row>
    <row r="15" spans="1:56" s="866" customFormat="1" ht="23.25" customHeight="1" x14ac:dyDescent="0.15">
      <c r="A15" s="1000" t="s">
        <v>56</v>
      </c>
      <c r="B15" s="1002"/>
      <c r="C15" s="933">
        <f t="shared" si="2"/>
        <v>0</v>
      </c>
      <c r="D15" s="938"/>
      <c r="E15" s="939"/>
      <c r="F15" s="940"/>
      <c r="G15" s="941"/>
      <c r="H15" s="868" t="str">
        <f t="shared" si="3"/>
        <v/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BA15" s="881" t="str">
        <f t="shared" si="0"/>
        <v/>
      </c>
      <c r="BD15" s="981">
        <f t="shared" si="1"/>
        <v>0</v>
      </c>
    </row>
    <row r="16" spans="1:56" s="866" customFormat="1" ht="15" customHeight="1" x14ac:dyDescent="0.15">
      <c r="A16" s="1000" t="s">
        <v>55</v>
      </c>
      <c r="B16" s="1001"/>
      <c r="C16" s="933">
        <f t="shared" si="2"/>
        <v>0</v>
      </c>
      <c r="D16" s="938"/>
      <c r="E16" s="939"/>
      <c r="F16" s="940"/>
      <c r="G16" s="941"/>
      <c r="H16" s="868" t="str">
        <f t="shared" si="3"/>
        <v/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BA16" s="881" t="str">
        <f t="shared" si="0"/>
        <v/>
      </c>
      <c r="BD16" s="981">
        <f t="shared" si="1"/>
        <v>0</v>
      </c>
    </row>
    <row r="17" spans="1:58" s="866" customFormat="1" ht="15" customHeight="1" x14ac:dyDescent="0.15">
      <c r="A17" s="1000" t="s">
        <v>54</v>
      </c>
      <c r="B17" s="1001"/>
      <c r="C17" s="933">
        <f t="shared" si="2"/>
        <v>0</v>
      </c>
      <c r="D17" s="938"/>
      <c r="E17" s="939"/>
      <c r="F17" s="940"/>
      <c r="G17" s="941"/>
      <c r="H17" s="868" t="str">
        <f t="shared" si="3"/>
        <v/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BA17" s="881" t="str">
        <f t="shared" si="0"/>
        <v/>
      </c>
      <c r="BD17" s="981">
        <f t="shared" si="1"/>
        <v>0</v>
      </c>
    </row>
    <row r="18" spans="1:58" s="866" customFormat="1" ht="23.25" customHeight="1" x14ac:dyDescent="0.15">
      <c r="A18" s="1000" t="s">
        <v>53</v>
      </c>
      <c r="B18" s="1001"/>
      <c r="C18" s="933">
        <f t="shared" si="2"/>
        <v>0</v>
      </c>
      <c r="D18" s="938"/>
      <c r="E18" s="939"/>
      <c r="F18" s="940"/>
      <c r="G18" s="941"/>
      <c r="H18" s="868" t="str">
        <f t="shared" si="3"/>
        <v/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BA18" s="881" t="str">
        <f t="shared" si="0"/>
        <v/>
      </c>
      <c r="BD18" s="981">
        <f t="shared" si="1"/>
        <v>0</v>
      </c>
    </row>
    <row r="19" spans="1:58" s="866" customFormat="1" ht="15" customHeight="1" x14ac:dyDescent="0.15">
      <c r="A19" s="1000" t="s">
        <v>52</v>
      </c>
      <c r="B19" s="1001"/>
      <c r="C19" s="933">
        <f>SUM(D19:F19)</f>
        <v>0</v>
      </c>
      <c r="D19" s="938"/>
      <c r="E19" s="939"/>
      <c r="F19" s="940"/>
      <c r="G19" s="942"/>
      <c r="H19" s="977" t="str">
        <f>$BA19&amp;""&amp;$BB19&amp;""&amp;$BC19</f>
        <v/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BA19" s="881" t="str">
        <f>IF($G19&lt;=$C19,"","Programa de atención Domiciliaria a personas con Dependencia severa debe ser MENOR O IGUAL  al Total")</f>
        <v/>
      </c>
      <c r="BB19" s="870" t="str">
        <f>IF($C19=0,"",IF($G19="",IF($C19="",""," No olvide escribir la columna Programa de atención domiciliaria a personas con dependencia severa."),""))</f>
        <v/>
      </c>
      <c r="BC19" s="881" t="str">
        <f>IF(C19&lt;&gt;SUM(D19:F19)," NO ALTERE LAS FÓRMULAS, el Total de Visitas Integrales NO ES IGUAL a la suma de las visitas por profesional. ","")</f>
        <v/>
      </c>
      <c r="BD19" s="981">
        <f>IF($G19&lt;=$C19,0,1)</f>
        <v>0</v>
      </c>
      <c r="BE19" s="981" t="str">
        <f>IF($C19=0,"",IF($G19="",IF($C19="","",1),0))</f>
        <v/>
      </c>
      <c r="BF19" s="981">
        <f>IF(C19&lt;&gt;SUM(D19:F19),1,0)</f>
        <v>0</v>
      </c>
    </row>
    <row r="20" spans="1:58" s="866" customFormat="1" ht="15" customHeight="1" x14ac:dyDescent="0.15">
      <c r="A20" s="1000" t="s">
        <v>51</v>
      </c>
      <c r="B20" s="1001"/>
      <c r="C20" s="933">
        <f t="shared" si="2"/>
        <v>0</v>
      </c>
      <c r="D20" s="938"/>
      <c r="E20" s="939"/>
      <c r="F20" s="940"/>
      <c r="G20" s="941"/>
      <c r="H20" s="868" t="str">
        <f>BA20</f>
        <v/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BA20" s="881" t="str">
        <f>IF(C20&lt;&gt;SUM(D20:F20)," NO ALTERE LAS FÓRMULAS, el Total de Visitas Integrales NO ES IGUAL a la suma de las visitas por profesional. ","")</f>
        <v/>
      </c>
      <c r="BD20" s="981">
        <f>IF(C20&lt;&gt;SUM(D20:F20),1,0)</f>
        <v>0</v>
      </c>
    </row>
    <row r="21" spans="1:58" s="866" customFormat="1" ht="15" customHeight="1" x14ac:dyDescent="0.15">
      <c r="A21" s="1000" t="s">
        <v>50</v>
      </c>
      <c r="B21" s="1001"/>
      <c r="C21" s="933">
        <f t="shared" si="2"/>
        <v>0</v>
      </c>
      <c r="D21" s="938"/>
      <c r="E21" s="939"/>
      <c r="F21" s="940"/>
      <c r="G21" s="941"/>
      <c r="H21" s="868" t="str">
        <f>BA21</f>
        <v/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BA21" s="881" t="str">
        <f>IF(C21&lt;&gt;SUM(D21:F21)," NO ALTERE LAS FÓRMULAS, el Total de Visitas Integrales NO ES IGUAL a la suma de las visitas por profesional. ","")</f>
        <v/>
      </c>
      <c r="BD21" s="981">
        <f>IF(C21&lt;&gt;SUM(D21:F21),1,0)</f>
        <v>0</v>
      </c>
    </row>
    <row r="22" spans="1:58" s="866" customFormat="1" ht="15" customHeight="1" x14ac:dyDescent="0.15">
      <c r="A22" s="1000" t="s">
        <v>49</v>
      </c>
      <c r="B22" s="1002"/>
      <c r="C22" s="933">
        <f t="shared" si="2"/>
        <v>0</v>
      </c>
      <c r="D22" s="938"/>
      <c r="E22" s="939"/>
      <c r="F22" s="940"/>
      <c r="G22" s="941"/>
      <c r="H22" s="868" t="str">
        <f>BA22</f>
        <v/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BA22" s="881" t="str">
        <f>IF(C22&lt;&gt;SUM(D22:F22)," NO ALTERE LAS FÓRMULAS, el Total de Visitas Integrales NO ES IGUAL a la suma de las visitas por profesional. ","")</f>
        <v/>
      </c>
      <c r="BD22" s="981">
        <f>IF(C22&lt;&gt;SUM(D22:F22),1,0)</f>
        <v>0</v>
      </c>
    </row>
    <row r="23" spans="1:58" s="866" customFormat="1" ht="15" customHeight="1" x14ac:dyDescent="0.15">
      <c r="A23" s="1000" t="s">
        <v>48</v>
      </c>
      <c r="B23" s="1001"/>
      <c r="C23" s="933">
        <f t="shared" si="2"/>
        <v>0</v>
      </c>
      <c r="D23" s="938"/>
      <c r="E23" s="939"/>
      <c r="F23" s="940"/>
      <c r="G23" s="942"/>
      <c r="H23" s="977" t="str">
        <f>$BA23&amp;""&amp;$BB23&amp;""&amp;$BC23</f>
        <v/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BA23" s="881" t="str">
        <f>IF($G23&lt;=$C23,"","Programa de atención Domiciliaria a personas con Dependencia severa debe ser MENOR O IGUAL  al Total")</f>
        <v/>
      </c>
      <c r="BB23" s="870" t="str">
        <f>IF($C23=0,"",IF($G23="",IF($C23="",""," No olvide escribir la columna Programa de atención domiciliaria a personas con dependencia severa."),""))</f>
        <v/>
      </c>
      <c r="BC23" s="881" t="str">
        <f>IF(C23&lt;&gt;SUM(D23:F23)," NO ALTERE LAS FÓRMULAS, el Total de Visitas Integrales NO ES IGUAL a la suma de las visitas por profesional. ","")</f>
        <v/>
      </c>
      <c r="BD23" s="981">
        <f>IF($G23&lt;=$C23,0,1)</f>
        <v>0</v>
      </c>
      <c r="BE23" s="981" t="str">
        <f>IF($C23=0,"",IF($G23="",IF($C23="","",1),0))</f>
        <v/>
      </c>
      <c r="BF23" s="981">
        <f>IF(C23&lt;&gt;SUM(D23:F23),1,0)</f>
        <v>0</v>
      </c>
    </row>
    <row r="24" spans="1:58" s="866" customFormat="1" ht="15" customHeight="1" x14ac:dyDescent="0.15">
      <c r="A24" s="1000" t="s">
        <v>47</v>
      </c>
      <c r="B24" s="1001"/>
      <c r="C24" s="943">
        <f t="shared" si="2"/>
        <v>0</v>
      </c>
      <c r="D24" s="944"/>
      <c r="E24" s="924"/>
      <c r="F24" s="925"/>
      <c r="G24" s="945"/>
      <c r="H24" s="977" t="str">
        <f>$BA24&amp;""&amp;$BB24&amp;""&amp;$BC24</f>
        <v/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BA24" s="881" t="str">
        <f>IF($G24&lt;=$C24,"","Programa de atención Domiciliaria a personas con Dependencia severa debe ser MENOR O IGUAL  al Total")</f>
        <v/>
      </c>
      <c r="BB24" s="870" t="str">
        <f>IF($C24=0,"",IF($G24="",IF($C24="",""," No olvide escribir la columna Programa de atención domiciliaria a personas con dependencia severa."),""))</f>
        <v/>
      </c>
      <c r="BC24" s="881" t="str">
        <f>IF(C24&lt;&gt;SUM(D24:F24)," NO ALTERE LAS FÓRMULAS, el Total de Visitas Integrales NO ES IGUAL a la suma de las visitas por profesional. ","")</f>
        <v/>
      </c>
      <c r="BD24" s="981">
        <f>IF($G24&lt;=$C24,0,1)</f>
        <v>0</v>
      </c>
      <c r="BE24" s="981" t="str">
        <f>IF($C24=0,"",IF($G24="",IF($C24="","",1),0))</f>
        <v/>
      </c>
      <c r="BF24" s="981">
        <f>IF(C24&lt;&gt;SUM(D24:F24),1,0)</f>
        <v>0</v>
      </c>
    </row>
    <row r="25" spans="1:58" s="866" customFormat="1" ht="15" customHeight="1" x14ac:dyDescent="0.15">
      <c r="A25" s="1000" t="s">
        <v>46</v>
      </c>
      <c r="B25" s="1001"/>
      <c r="C25" s="946">
        <f t="shared" si="2"/>
        <v>0</v>
      </c>
      <c r="D25" s="913"/>
      <c r="E25" s="939"/>
      <c r="F25" s="940"/>
      <c r="G25" s="942"/>
      <c r="H25" s="977" t="str">
        <f>$BA25&amp;""&amp;$BB25&amp;""&amp;$BC25</f>
        <v/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BA25" s="881" t="str">
        <f>IF($G25&lt;=$C25,"","Programa de atención Domiciliaria a personas con Dependencia severa debe ser MENOR O IGUAL  al Total")</f>
        <v/>
      </c>
      <c r="BB25" s="870" t="str">
        <f>IF($C25=0,"",IF($G25="",IF($C25="",""," No olvide escribir la columna Programa de atención domiciliaria a personas con dependencia severa."),""))</f>
        <v/>
      </c>
      <c r="BC25" s="881" t="str">
        <f>IF(C25&lt;&gt;SUM(D25:F25)," NO ALTERE LAS FÓRMULAS, el Total de Visitas Integrales NO ES IGUAL a la suma de las visitas por profesional. ","")</f>
        <v/>
      </c>
      <c r="BD25" s="981">
        <f>IF($G25&lt;=$C25,0,1)</f>
        <v>0</v>
      </c>
      <c r="BE25" s="981" t="str">
        <f>IF($C25=0,"",IF($G25="",IF($C25="","",1),0))</f>
        <v/>
      </c>
      <c r="BF25" s="981">
        <f>IF(C25&lt;&gt;SUM(D25:F25),1,0)</f>
        <v>0</v>
      </c>
    </row>
    <row r="26" spans="1:58" s="866" customFormat="1" ht="15" customHeight="1" x14ac:dyDescent="0.15">
      <c r="A26" s="998" t="s">
        <v>45</v>
      </c>
      <c r="B26" s="999"/>
      <c r="C26" s="947">
        <f t="shared" si="2"/>
        <v>0</v>
      </c>
      <c r="D26" s="938"/>
      <c r="E26" s="939"/>
      <c r="F26" s="940"/>
      <c r="G26" s="941"/>
      <c r="H26" s="868" t="str">
        <f>BA26</f>
        <v/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BA26" s="881" t="str">
        <f>IF(C26&lt;&gt;SUM(D26:F26)," NO ALTERE LAS FÓRMULAS, el Total de Visitas Integrales NO ES IGUAL a la suma de las visitas por profesional. ","")</f>
        <v/>
      </c>
      <c r="BD26" s="981">
        <f>IF(C26&lt;&gt;SUM(D26:F26),1,0)</f>
        <v>0</v>
      </c>
    </row>
    <row r="27" spans="1:58" s="866" customFormat="1" ht="15" customHeight="1" x14ac:dyDescent="0.15">
      <c r="A27" s="1003" t="s">
        <v>44</v>
      </c>
      <c r="B27" s="1004"/>
      <c r="C27" s="948">
        <f t="shared" si="2"/>
        <v>0</v>
      </c>
      <c r="D27" s="949"/>
      <c r="E27" s="950"/>
      <c r="F27" s="951"/>
      <c r="G27" s="952"/>
      <c r="H27" s="868" t="str">
        <f>BA27</f>
        <v/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BA27" s="881" t="str">
        <f>IF(C27&lt;&gt;SUM(D27:F27)," NO ALTERE LAS FÓRMULAS, el Total de Visitas Integrales NO ES IGUAL a la suma de las visitas por profesional. ","")</f>
        <v/>
      </c>
      <c r="BD27" s="981">
        <f>IF(C27&lt;&gt;SUM(D27:F27),1,0)</f>
        <v>0</v>
      </c>
    </row>
    <row r="28" spans="1:58" s="866" customFormat="1" ht="30" customHeight="1" x14ac:dyDescent="0.2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</row>
    <row r="29" spans="1:58" s="866" customFormat="1" ht="42" x14ac:dyDescent="0.1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992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</row>
    <row r="30" spans="1:58" s="866" customFormat="1" ht="15" customHeight="1" x14ac:dyDescent="0.15">
      <c r="A30" s="1006" t="s">
        <v>39</v>
      </c>
      <c r="B30" s="1007"/>
      <c r="C30" s="957">
        <f>SUM(D30:G30)</f>
        <v>0</v>
      </c>
      <c r="D30" s="918"/>
      <c r="E30" s="919"/>
      <c r="F30" s="926"/>
      <c r="G30" s="920"/>
      <c r="H30" s="868" t="str">
        <f>BA30</f>
        <v/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BA30" s="881" t="str">
        <f>IF(C30&lt;&gt;SUM(D30:G30)," NO ALTERE LAS FÓRMULAS, el Total de Visitas Integrales NO ES IGUAL a la suma de las visitas por profesional. ","")</f>
        <v/>
      </c>
      <c r="BD30" s="981">
        <f>IF(C30&lt;&gt;SUM(D30:G30),1,0)</f>
        <v>0</v>
      </c>
    </row>
    <row r="31" spans="1:58" s="866" customFormat="1" ht="15" customHeight="1" x14ac:dyDescent="0.15">
      <c r="A31" s="1000" t="s">
        <v>38</v>
      </c>
      <c r="B31" s="1002"/>
      <c r="C31" s="966">
        <f t="shared" ref="C31:C39" si="4">SUM(D31:G31)</f>
        <v>0</v>
      </c>
      <c r="D31" s="913"/>
      <c r="E31" s="914"/>
      <c r="F31" s="915"/>
      <c r="G31" s="927"/>
      <c r="H31" s="868" t="str">
        <f t="shared" ref="H31:H39" si="5">BA31</f>
        <v/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BA31" s="881" t="str">
        <f t="shared" ref="BA31:BA39" si="6">IF(C31&lt;&gt;SUM(D31:G31)," NO ALTERE LAS FÓRMULAS, el Total de Visitas Integrales NO ES IGUAL a la suma de las visitas por profesional. ","")</f>
        <v/>
      </c>
      <c r="BD31" s="981">
        <f t="shared" ref="BD31:BD39" si="7">IF(C31&lt;&gt;SUM(D31:G31),1,0)</f>
        <v>0</v>
      </c>
    </row>
    <row r="32" spans="1:58" s="866" customFormat="1" ht="15" customHeight="1" x14ac:dyDescent="0.15">
      <c r="A32" s="1000" t="s">
        <v>37</v>
      </c>
      <c r="B32" s="1002"/>
      <c r="C32" s="933">
        <f t="shared" si="4"/>
        <v>0</v>
      </c>
      <c r="D32" s="913"/>
      <c r="E32" s="914"/>
      <c r="F32" s="915"/>
      <c r="G32" s="927"/>
      <c r="H32" s="868" t="str">
        <f t="shared" si="5"/>
        <v/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BA32" s="881" t="str">
        <f t="shared" si="6"/>
        <v/>
      </c>
      <c r="BD32" s="981">
        <f t="shared" si="7"/>
        <v>0</v>
      </c>
    </row>
    <row r="33" spans="1:58" s="866" customFormat="1" ht="15" customHeight="1" x14ac:dyDescent="0.15">
      <c r="A33" s="1000" t="s">
        <v>36</v>
      </c>
      <c r="B33" s="1002"/>
      <c r="C33" s="933">
        <f t="shared" si="4"/>
        <v>0</v>
      </c>
      <c r="D33" s="913"/>
      <c r="E33" s="924"/>
      <c r="F33" s="915"/>
      <c r="G33" s="922"/>
      <c r="H33" s="868" t="str">
        <f t="shared" si="5"/>
        <v/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BA33" s="881" t="str">
        <f t="shared" si="6"/>
        <v/>
      </c>
      <c r="BD33" s="981">
        <f t="shared" si="7"/>
        <v>0</v>
      </c>
    </row>
    <row r="34" spans="1:58" s="866" customFormat="1" ht="15" customHeight="1" x14ac:dyDescent="0.15">
      <c r="A34" s="1012" t="s">
        <v>35</v>
      </c>
      <c r="B34" s="898" t="s">
        <v>34</v>
      </c>
      <c r="C34" s="982">
        <f t="shared" si="4"/>
        <v>38</v>
      </c>
      <c r="D34" s="918">
        <v>38</v>
      </c>
      <c r="E34" s="919"/>
      <c r="F34" s="926"/>
      <c r="G34" s="920"/>
      <c r="H34" s="868" t="str">
        <f t="shared" si="5"/>
        <v/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BA34" s="881" t="str">
        <f t="shared" si="6"/>
        <v/>
      </c>
      <c r="BD34" s="981">
        <f t="shared" si="7"/>
        <v>0</v>
      </c>
    </row>
    <row r="35" spans="1:58" s="866" customFormat="1" ht="15" customHeight="1" x14ac:dyDescent="0.15">
      <c r="A35" s="1012"/>
      <c r="B35" s="872" t="s">
        <v>33</v>
      </c>
      <c r="C35" s="933">
        <f t="shared" si="4"/>
        <v>0</v>
      </c>
      <c r="D35" s="913"/>
      <c r="E35" s="914"/>
      <c r="F35" s="915"/>
      <c r="G35" s="927"/>
      <c r="H35" s="868" t="str">
        <f t="shared" si="5"/>
        <v/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BA35" s="881" t="str">
        <f t="shared" si="6"/>
        <v/>
      </c>
      <c r="BD35" s="981">
        <f t="shared" si="7"/>
        <v>0</v>
      </c>
    </row>
    <row r="36" spans="1:58" s="866" customFormat="1" ht="15" customHeight="1" x14ac:dyDescent="0.15">
      <c r="A36" s="1012"/>
      <c r="B36" s="871" t="s">
        <v>32</v>
      </c>
      <c r="C36" s="948">
        <f t="shared" si="4"/>
        <v>0</v>
      </c>
      <c r="D36" s="916"/>
      <c r="E36" s="917"/>
      <c r="F36" s="972"/>
      <c r="G36" s="928"/>
      <c r="H36" s="868" t="str">
        <f t="shared" si="5"/>
        <v/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BA36" s="881" t="str">
        <f t="shared" si="6"/>
        <v/>
      </c>
      <c r="BD36" s="981">
        <f t="shared" si="7"/>
        <v>0</v>
      </c>
    </row>
    <row r="37" spans="1:58" s="866" customFormat="1" ht="15" customHeight="1" x14ac:dyDescent="0.15">
      <c r="A37" s="998" t="s">
        <v>31</v>
      </c>
      <c r="B37" s="1013"/>
      <c r="C37" s="983">
        <f t="shared" si="4"/>
        <v>0</v>
      </c>
      <c r="D37" s="973"/>
      <c r="E37" s="974"/>
      <c r="F37" s="975"/>
      <c r="G37" s="912"/>
      <c r="H37" s="868" t="str">
        <f t="shared" si="5"/>
        <v/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BA37" s="881" t="str">
        <f>IF(C37&lt;&gt;SUM(D37:G37)," NO ALTERE LAS FÓRMULAS, el Total de Visitas Integrales NO ES IGUAL a la suma de las visitas por profesional. ","")</f>
        <v/>
      </c>
      <c r="BD37" s="981">
        <f t="shared" si="7"/>
        <v>0</v>
      </c>
    </row>
    <row r="38" spans="1:58" s="866" customFormat="1" ht="15" customHeight="1" x14ac:dyDescent="0.15">
      <c r="A38" s="1008" t="s">
        <v>30</v>
      </c>
      <c r="B38" s="1009"/>
      <c r="C38" s="984">
        <f t="shared" si="4"/>
        <v>0</v>
      </c>
      <c r="D38" s="923"/>
      <c r="E38" s="924"/>
      <c r="F38" s="925"/>
      <c r="G38" s="910"/>
      <c r="H38" s="868" t="str">
        <f t="shared" si="5"/>
        <v/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BA38" s="881" t="str">
        <f t="shared" si="6"/>
        <v/>
      </c>
      <c r="BD38" s="981">
        <f t="shared" si="7"/>
        <v>0</v>
      </c>
    </row>
    <row r="39" spans="1:58" s="866" customFormat="1" ht="15" customHeight="1" x14ac:dyDescent="0.15">
      <c r="A39" s="1010" t="s">
        <v>13</v>
      </c>
      <c r="B39" s="1011"/>
      <c r="C39" s="930">
        <f t="shared" si="4"/>
        <v>38</v>
      </c>
      <c r="D39" s="930">
        <f>SUM(D30:D38)</f>
        <v>38</v>
      </c>
      <c r="E39" s="931">
        <f>SUM(E30:E38)</f>
        <v>0</v>
      </c>
      <c r="F39" s="932">
        <f>SUM(F30:F38)</f>
        <v>0</v>
      </c>
      <c r="G39" s="929">
        <f>SUM(G30:G38)</f>
        <v>0</v>
      </c>
      <c r="H39" s="868" t="str">
        <f t="shared" si="5"/>
        <v/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BA39" s="881" t="str">
        <f t="shared" si="6"/>
        <v/>
      </c>
      <c r="BD39" s="981">
        <f t="shared" si="7"/>
        <v>0</v>
      </c>
    </row>
    <row r="40" spans="1:58" s="866" customFormat="1" ht="15" customHeight="1" x14ac:dyDescent="0.1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</row>
    <row r="41" spans="1:58" s="866" customFormat="1" ht="30" customHeight="1" x14ac:dyDescent="0.2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</row>
    <row r="42" spans="1:58" s="866" customFormat="1" ht="63" x14ac:dyDescent="0.2">
      <c r="A42" s="996" t="s">
        <v>27</v>
      </c>
      <c r="B42" s="1005"/>
      <c r="C42" s="992" t="s">
        <v>13</v>
      </c>
      <c r="D42" s="864" t="s">
        <v>26</v>
      </c>
      <c r="E42" s="992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</row>
    <row r="43" spans="1:58" s="866" customFormat="1" ht="15" customHeight="1" x14ac:dyDescent="0.2">
      <c r="A43" s="1018" t="s">
        <v>23</v>
      </c>
      <c r="B43" s="1019"/>
      <c r="C43" s="953">
        <f>SUM(D43:E43)</f>
        <v>0</v>
      </c>
      <c r="D43" s="954"/>
      <c r="E43" s="955"/>
      <c r="F43" s="956"/>
      <c r="G43" s="880" t="str">
        <f>BA43</f>
        <v/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BA43" s="881" t="str">
        <f>IF(C43&lt;&gt;SUM(D43:E43)," NO ALTERE LAS FÓRMULAS, el Total deVisitas con fines de Tratamiento NO ES IGUAL a la suma de las visitas por profesional. ","")</f>
        <v/>
      </c>
      <c r="BE43" s="981">
        <f>IF(C43&lt;&gt;SUM(D43:E43),1,0)</f>
        <v>0</v>
      </c>
    </row>
    <row r="44" spans="1:58" s="866" customFormat="1" ht="15" customHeight="1" x14ac:dyDescent="0.2">
      <c r="A44" s="1039" t="s">
        <v>22</v>
      </c>
      <c r="B44" s="1040"/>
      <c r="C44" s="953">
        <f>SUM(D44:E44)</f>
        <v>0</v>
      </c>
      <c r="D44" s="954"/>
      <c r="E44" s="955"/>
      <c r="F44" s="956"/>
      <c r="G44" s="880" t="str">
        <f>BA44</f>
        <v/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BA44" s="881" t="str">
        <f>IF(C44&lt;&gt;SUM(D44:E44)," NO ALTERE LAS FÓRMULAS, el Total deVisitas con fines de Tratamiento NO ES IGUAL a la suma de las visitas por profesional. ","")</f>
        <v/>
      </c>
      <c r="BE44" s="981">
        <f>IF(C44&lt;&gt;SUM(D44:E44),1,0)</f>
        <v>0</v>
      </c>
    </row>
    <row r="45" spans="1:58" s="866" customFormat="1" ht="15" customHeight="1" x14ac:dyDescent="0.2">
      <c r="A45" s="1016" t="s">
        <v>21</v>
      </c>
      <c r="B45" s="903" t="s">
        <v>20</v>
      </c>
      <c r="C45" s="957">
        <f>SUM(D45:E45)</f>
        <v>0</v>
      </c>
      <c r="D45" s="958"/>
      <c r="E45" s="959"/>
      <c r="F45" s="959"/>
      <c r="G45" s="977" t="str">
        <f>$BA45&amp;""&amp;$BB45&amp;""&amp;$BC45</f>
        <v/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BA45" s="881" t="str">
        <f>IF($F45&lt;=$C45,"","Programa de atención Domiciliaria a personas con Dependencia severa debe ser MENOR O IGUAL  al Total")</f>
        <v/>
      </c>
      <c r="BB45" s="870" t="str">
        <f>IF($C45=0,"",IF($F45="",IF($C45="",""," No olvide escribir la columna Programa de atención domiciliaria a personas con dependencia severa."),""))</f>
        <v/>
      </c>
      <c r="BC45" s="881" t="str">
        <f>IF(C45&lt;&gt;SUM(D45:E45)," NO ALTERE LAS FÓRMULAS, el Total de Visitas Integrales NO ES IGUAL a la suma de las visitas por profesional. ","")</f>
        <v/>
      </c>
      <c r="BD45" s="981">
        <f>IF($F45&lt;=$C45,0,1)</f>
        <v>0</v>
      </c>
      <c r="BE45" s="981" t="str">
        <f>IF($C45=0,"",IF($F45="",IF($C45="","",1),0))</f>
        <v/>
      </c>
      <c r="BF45" s="981">
        <f>IF(C45&lt;&gt;SUM(D45:E45),1,0)</f>
        <v>0</v>
      </c>
    </row>
    <row r="46" spans="1:58" s="866" customFormat="1" ht="15" customHeight="1" x14ac:dyDescent="0.2">
      <c r="A46" s="1017"/>
      <c r="B46" s="904" t="s">
        <v>19</v>
      </c>
      <c r="C46" s="960">
        <f>SUM(D46:E46)</f>
        <v>0</v>
      </c>
      <c r="D46" s="961"/>
      <c r="E46" s="962"/>
      <c r="F46" s="962"/>
      <c r="G46" s="977" t="str">
        <f>$BA46&amp;""&amp;$BB46&amp;""&amp;$BC46</f>
        <v/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BA46" s="881" t="str">
        <f>IF($F46&lt;=$C46,"","Programa de atención Domiciliaria a personas con Dependencia severa debe ser MENOR O IGUAL  al Total")</f>
        <v/>
      </c>
      <c r="BB46" s="870" t="str">
        <f>IF($C46=0,"",IF($F46="",IF($C46="",""," No olvide escribir la columna Programa de atención domiciliaria a personas con dependencia severa."),""))</f>
        <v/>
      </c>
      <c r="BC46" s="881" t="str">
        <f>IF(C46&lt;&gt;SUM(D46:E46)," NO ALTERE LAS FÓRMULAS, el Total de Visitas Integrales NO ES IGUAL a la suma de las visitas por profesional. ","")</f>
        <v/>
      </c>
      <c r="BD46" s="981">
        <f>IF($F46&lt;=$C46,0,1)</f>
        <v>0</v>
      </c>
      <c r="BE46" s="981" t="str">
        <f>IF($C46=0,"",IF($F46="",IF($C46="","",1),0))</f>
        <v/>
      </c>
      <c r="BF46" s="981">
        <f>IF(C46&lt;&gt;SUM(D46:E46),1,0)</f>
        <v>0</v>
      </c>
    </row>
    <row r="47" spans="1:58" s="866" customFormat="1" ht="15" customHeight="1" x14ac:dyDescent="0.2">
      <c r="A47" s="1018" t="s">
        <v>18</v>
      </c>
      <c r="B47" s="1019"/>
      <c r="C47" s="953">
        <f>SUM(D47:E47)</f>
        <v>0</v>
      </c>
      <c r="D47" s="954"/>
      <c r="E47" s="955"/>
      <c r="F47" s="956"/>
      <c r="G47" s="880" t="str">
        <f>BA47</f>
        <v/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BA47" s="881" t="str">
        <f>IF(C47&lt;&gt;SUM(D47:E47)," NO ALTERE LAS FÓRMULAS, el Total deVisitas con fines de Tratamiento NO ES IGUAL a la suma de las visitas por profesional. ","")</f>
        <v/>
      </c>
      <c r="BE47" s="981">
        <f>IF(C47&lt;&gt;SUM(D47:E47),1,0)</f>
        <v>0</v>
      </c>
    </row>
    <row r="48" spans="1:58" s="866" customFormat="1" ht="30" customHeight="1" x14ac:dyDescent="0.2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</row>
    <row r="49" spans="1:56" s="866" customFormat="1" ht="15" customHeight="1" x14ac:dyDescent="0.1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</row>
    <row r="50" spans="1:56" s="866" customFormat="1" ht="15" customHeight="1" x14ac:dyDescent="0.1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</row>
    <row r="51" spans="1:56" s="866" customFormat="1" ht="23.25" customHeight="1" x14ac:dyDescent="0.15">
      <c r="A51" s="1035"/>
      <c r="B51" s="1036"/>
      <c r="C51" s="1035"/>
      <c r="D51" s="992" t="s">
        <v>11</v>
      </c>
      <c r="E51" s="992" t="s">
        <v>10</v>
      </c>
      <c r="F51" s="992" t="s">
        <v>9</v>
      </c>
      <c r="G51" s="1046"/>
      <c r="H51" s="887" t="s">
        <v>8</v>
      </c>
      <c r="I51" s="992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</row>
    <row r="52" spans="1:56" s="866" customFormat="1" ht="15.95" customHeight="1" x14ac:dyDescent="0.15">
      <c r="A52" s="1020" t="s">
        <v>6</v>
      </c>
      <c r="B52" s="1021"/>
      <c r="C52" s="957">
        <f t="shared" ref="C52:C57" si="8">SUM(D52:F52)+H52</f>
        <v>0</v>
      </c>
      <c r="D52" s="908"/>
      <c r="E52" s="908"/>
      <c r="F52" s="908"/>
      <c r="G52" s="963"/>
      <c r="H52" s="964"/>
      <c r="I52" s="965"/>
      <c r="J52" s="888" t="str">
        <f t="shared" ref="J52:J57" si="9">BA52</f>
        <v/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BA52" s="881" t="str">
        <f t="shared" ref="BA52:BA57" si="10">IF(C52&lt;&gt;SUM(D52:F52)+H52," NO ALTERE LAS FÓRMULAS, el Total de Rescate de Inasistentes NO ES IGUAL a la suma de rescates. ","")</f>
        <v/>
      </c>
      <c r="BD52" s="98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866" customFormat="1" ht="15.95" customHeight="1" x14ac:dyDescent="0.15">
      <c r="A53" s="1037" t="s">
        <v>5</v>
      </c>
      <c r="B53" s="1038"/>
      <c r="C53" s="966">
        <f t="shared" si="8"/>
        <v>0</v>
      </c>
      <c r="D53" s="909"/>
      <c r="E53" s="909"/>
      <c r="F53" s="909"/>
      <c r="G53" s="967"/>
      <c r="H53" s="921"/>
      <c r="I53" s="968"/>
      <c r="J53" s="888" t="str">
        <f t="shared" si="9"/>
        <v/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BA53" s="881" t="str">
        <f t="shared" si="10"/>
        <v/>
      </c>
      <c r="BD53" s="981" t="str">
        <f t="shared" si="11"/>
        <v/>
      </c>
    </row>
    <row r="54" spans="1:56" s="866" customFormat="1" ht="15.95" customHeight="1" x14ac:dyDescent="0.15">
      <c r="A54" s="1037" t="s">
        <v>4</v>
      </c>
      <c r="B54" s="1038"/>
      <c r="C54" s="966">
        <f t="shared" si="8"/>
        <v>0</v>
      </c>
      <c r="D54" s="909"/>
      <c r="E54" s="909"/>
      <c r="F54" s="909"/>
      <c r="G54" s="967"/>
      <c r="H54" s="921"/>
      <c r="I54" s="968"/>
      <c r="J54" s="888" t="str">
        <f t="shared" si="9"/>
        <v/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BA54" s="881" t="str">
        <f t="shared" si="10"/>
        <v/>
      </c>
      <c r="BD54" s="981" t="str">
        <f t="shared" si="11"/>
        <v/>
      </c>
    </row>
    <row r="55" spans="1:56" s="866" customFormat="1" ht="15.95" customHeight="1" x14ac:dyDescent="0.15">
      <c r="A55" s="1037" t="s">
        <v>3</v>
      </c>
      <c r="B55" s="1038"/>
      <c r="C55" s="966">
        <f t="shared" si="8"/>
        <v>0</v>
      </c>
      <c r="D55" s="909"/>
      <c r="E55" s="909"/>
      <c r="F55" s="909"/>
      <c r="G55" s="967"/>
      <c r="H55" s="921"/>
      <c r="I55" s="968"/>
      <c r="J55" s="888" t="str">
        <f t="shared" si="9"/>
        <v/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BA55" s="881" t="str">
        <f t="shared" si="10"/>
        <v/>
      </c>
      <c r="BD55" s="981" t="str">
        <f t="shared" si="11"/>
        <v/>
      </c>
    </row>
    <row r="56" spans="1:56" s="866" customFormat="1" ht="15" customHeight="1" x14ac:dyDescent="0.15">
      <c r="A56" s="1037" t="s">
        <v>2</v>
      </c>
      <c r="B56" s="1038"/>
      <c r="C56" s="966">
        <f t="shared" si="8"/>
        <v>0</v>
      </c>
      <c r="D56" s="909"/>
      <c r="E56" s="909"/>
      <c r="F56" s="909"/>
      <c r="G56" s="967"/>
      <c r="H56" s="921"/>
      <c r="I56" s="968"/>
      <c r="J56" s="888" t="str">
        <f t="shared" si="9"/>
        <v/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BA56" s="881" t="str">
        <f t="shared" si="10"/>
        <v/>
      </c>
      <c r="BD56" s="981" t="str">
        <f t="shared" si="11"/>
        <v/>
      </c>
    </row>
    <row r="57" spans="1:56" s="866" customFormat="1" ht="15" customHeight="1" x14ac:dyDescent="0.15">
      <c r="A57" s="1014" t="s">
        <v>1</v>
      </c>
      <c r="B57" s="1015"/>
      <c r="C57" s="960">
        <f t="shared" si="8"/>
        <v>0</v>
      </c>
      <c r="D57" s="911"/>
      <c r="E57" s="911"/>
      <c r="F57" s="911"/>
      <c r="G57" s="969"/>
      <c r="H57" s="970"/>
      <c r="I57" s="971"/>
      <c r="J57" s="888" t="str">
        <f t="shared" si="9"/>
        <v/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BA57" s="881" t="str">
        <f t="shared" si="10"/>
        <v/>
      </c>
      <c r="BD57" s="981" t="str">
        <f t="shared" si="11"/>
        <v/>
      </c>
    </row>
    <row r="58" spans="1:56" s="866" customFormat="1" ht="20.25" customHeight="1" x14ac:dyDescent="0.1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</row>
    <row r="59" spans="1:56" ht="15.95" customHeight="1" x14ac:dyDescent="0.15">
      <c r="A59" s="869"/>
      <c r="B59" s="869"/>
      <c r="C59" s="869"/>
      <c r="D59" s="869"/>
      <c r="E59" s="869"/>
      <c r="F59" s="869"/>
      <c r="G59" s="869"/>
      <c r="H59" s="869"/>
    </row>
    <row r="200" spans="1:56" hidden="1" x14ac:dyDescent="0.15">
      <c r="A200" s="979">
        <f>SUM(A7:I57)</f>
        <v>152</v>
      </c>
      <c r="BD200" s="97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A6" sqref="A6:G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869" customWidth="1"/>
    <col min="13" max="14" width="9.28515625" style="869" customWidth="1"/>
    <col min="15" max="15" width="11.42578125" style="86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857" customFormat="1" ht="12.75" customHeight="1" x14ac:dyDescent="0.1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</row>
    <row r="2" spans="1:56" s="857" customFormat="1" ht="12.75" customHeight="1" x14ac:dyDescent="0.15">
      <c r="A2" s="976" t="str">
        <f>CONCATENATE("COMUNA: ",[5]NOMBRE!B2," - ","( ",[5]NOMBRE!C2,[5]NOMBRE!D2,[5]NOMBRE!E2,[5]NOMBRE!F2,[5]NOMBRE!G2," )")</f>
        <v>COMUNA: LINARES  - ( 07401 )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56" s="857" customFormat="1" ht="12.75" customHeight="1" x14ac:dyDescent="0.2">
      <c r="A3" s="976" t="str">
        <f>CONCATENATE("ESTABLECIMIENTO: ",[5]NOMBRE!B3," - ","( ",[5]NOMBRE!C3,[5]NOMBRE!D3,[5]NOMBRE!E3,[5]NOMBRE!F3,[5]NOMBRE!G3," )")</f>
        <v>ESTABLECIMIENTO: HOSPITAL DE LINARES  - ( 16108 )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</row>
    <row r="4" spans="1:56" s="857" customFormat="1" ht="12.75" customHeight="1" x14ac:dyDescent="0.15">
      <c r="A4" s="976" t="str">
        <f>CONCATENATE("MES: ",[5]NOMBRE!B6," - ","( ",[5]NOMBRE!C6,[5]NOMBRE!D6," )")</f>
        <v>MES: JUNIO - ( 06 )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56" s="857" customFormat="1" ht="12.75" customHeight="1" x14ac:dyDescent="0.15">
      <c r="A5" s="855" t="str">
        <f>CONCATENATE("AÑO: ",[5]NOMBRE!B7)</f>
        <v>AÑO: 2013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</row>
    <row r="6" spans="1:56" s="865" customFormat="1" ht="39.950000000000003" customHeight="1" x14ac:dyDescent="0.2">
      <c r="A6" s="995" t="s">
        <v>66</v>
      </c>
      <c r="B6" s="995"/>
      <c r="C6" s="995"/>
      <c r="D6" s="995"/>
      <c r="E6" s="995"/>
      <c r="F6" s="995"/>
      <c r="G6" s="995"/>
      <c r="H6" s="889"/>
      <c r="I6" s="863"/>
      <c r="J6" s="854"/>
      <c r="K6" s="854"/>
      <c r="L6" s="854"/>
      <c r="M6" s="854"/>
      <c r="N6" s="854"/>
      <c r="O6" s="854"/>
    </row>
    <row r="7" spans="1:56" s="865" customFormat="1" ht="30" customHeight="1" x14ac:dyDescent="0.2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</row>
    <row r="8" spans="1:56" s="866" customFormat="1" ht="73.5" customHeight="1" x14ac:dyDescent="0.15">
      <c r="A8" s="996" t="s">
        <v>27</v>
      </c>
      <c r="B8" s="997"/>
      <c r="C8" s="993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</row>
    <row r="9" spans="1:56" s="866" customFormat="1" ht="15" customHeight="1" x14ac:dyDescent="0.15">
      <c r="A9" s="998" t="s">
        <v>62</v>
      </c>
      <c r="B9" s="999"/>
      <c r="C9" s="933">
        <f>SUM(D9:F9)</f>
        <v>0</v>
      </c>
      <c r="D9" s="989"/>
      <c r="E9" s="935"/>
      <c r="F9" s="936"/>
      <c r="G9" s="937"/>
      <c r="H9" s="868" t="str">
        <f>BA9</f>
        <v/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BA9" s="881" t="str">
        <f t="shared" ref="BA9:BA18" si="0">IF(C9&lt;&gt;SUM(D9:F9)," NO ALTERE LAS FÓRMULAS, el Total de Visitas Integrales NO ES IGUAL a la suma de las visitas por profesional. ","")</f>
        <v/>
      </c>
      <c r="BD9" s="981">
        <f t="shared" ref="BD9:BD18" si="1">IF(C9&lt;&gt;SUM(D9:F9),1,0)</f>
        <v>0</v>
      </c>
    </row>
    <row r="10" spans="1:56" s="866" customFormat="1" ht="15" customHeight="1" x14ac:dyDescent="0.15">
      <c r="A10" s="1000" t="s">
        <v>61</v>
      </c>
      <c r="B10" s="1001"/>
      <c r="C10" s="933">
        <f t="shared" ref="C10:C27" si="2">SUM(D10:F10)</f>
        <v>0</v>
      </c>
      <c r="D10" s="938"/>
      <c r="E10" s="939"/>
      <c r="F10" s="940"/>
      <c r="G10" s="941"/>
      <c r="H10" s="868" t="str">
        <f t="shared" ref="H10:H18" si="3">BA10</f>
        <v/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BA10" s="881" t="str">
        <f t="shared" si="0"/>
        <v/>
      </c>
      <c r="BD10" s="981">
        <f t="shared" si="1"/>
        <v>0</v>
      </c>
    </row>
    <row r="11" spans="1:56" s="866" customFormat="1" ht="15" customHeight="1" x14ac:dyDescent="0.15">
      <c r="A11" s="1000" t="s">
        <v>60</v>
      </c>
      <c r="B11" s="1001"/>
      <c r="C11" s="933">
        <f t="shared" si="2"/>
        <v>0</v>
      </c>
      <c r="D11" s="938"/>
      <c r="E11" s="939"/>
      <c r="F11" s="940"/>
      <c r="G11" s="941"/>
      <c r="H11" s="868" t="str">
        <f t="shared" si="3"/>
        <v/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BA11" s="881" t="str">
        <f t="shared" si="0"/>
        <v/>
      </c>
      <c r="BD11" s="981">
        <f t="shared" si="1"/>
        <v>0</v>
      </c>
    </row>
    <row r="12" spans="1:56" s="866" customFormat="1" ht="15" customHeight="1" x14ac:dyDescent="0.15">
      <c r="A12" s="1000" t="s">
        <v>59</v>
      </c>
      <c r="B12" s="1001"/>
      <c r="C12" s="933">
        <f t="shared" si="2"/>
        <v>0</v>
      </c>
      <c r="D12" s="938"/>
      <c r="E12" s="939"/>
      <c r="F12" s="940"/>
      <c r="G12" s="941"/>
      <c r="H12" s="868" t="str">
        <f t="shared" si="3"/>
        <v/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BA12" s="881" t="str">
        <f t="shared" si="0"/>
        <v/>
      </c>
      <c r="BD12" s="981">
        <f t="shared" si="1"/>
        <v>0</v>
      </c>
    </row>
    <row r="13" spans="1:56" s="866" customFormat="1" ht="15" customHeight="1" x14ac:dyDescent="0.15">
      <c r="A13" s="1000" t="s">
        <v>58</v>
      </c>
      <c r="B13" s="100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BA13" s="862"/>
      <c r="BD13" s="862"/>
    </row>
    <row r="14" spans="1:56" s="866" customFormat="1" ht="15" customHeight="1" x14ac:dyDescent="0.15">
      <c r="A14" s="1000" t="s">
        <v>57</v>
      </c>
      <c r="B14" s="1001"/>
      <c r="C14" s="933">
        <f t="shared" si="2"/>
        <v>0</v>
      </c>
      <c r="D14" s="938"/>
      <c r="E14" s="939"/>
      <c r="F14" s="940"/>
      <c r="G14" s="941"/>
      <c r="H14" s="868" t="str">
        <f t="shared" si="3"/>
        <v/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BA14" s="881" t="str">
        <f t="shared" si="0"/>
        <v/>
      </c>
      <c r="BD14" s="981">
        <f t="shared" si="1"/>
        <v>0</v>
      </c>
    </row>
    <row r="15" spans="1:56" s="866" customFormat="1" ht="23.25" customHeight="1" x14ac:dyDescent="0.15">
      <c r="A15" s="1000" t="s">
        <v>56</v>
      </c>
      <c r="B15" s="1002"/>
      <c r="C15" s="933">
        <f t="shared" si="2"/>
        <v>0</v>
      </c>
      <c r="D15" s="938"/>
      <c r="E15" s="939"/>
      <c r="F15" s="940"/>
      <c r="G15" s="941"/>
      <c r="H15" s="868" t="str">
        <f t="shared" si="3"/>
        <v/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BA15" s="881" t="str">
        <f t="shared" si="0"/>
        <v/>
      </c>
      <c r="BD15" s="981">
        <f t="shared" si="1"/>
        <v>0</v>
      </c>
    </row>
    <row r="16" spans="1:56" s="866" customFormat="1" ht="15" customHeight="1" x14ac:dyDescent="0.15">
      <c r="A16" s="1000" t="s">
        <v>55</v>
      </c>
      <c r="B16" s="1001"/>
      <c r="C16" s="933">
        <f t="shared" si="2"/>
        <v>0</v>
      </c>
      <c r="D16" s="938"/>
      <c r="E16" s="939"/>
      <c r="F16" s="940"/>
      <c r="G16" s="941"/>
      <c r="H16" s="868" t="str">
        <f t="shared" si="3"/>
        <v/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BA16" s="881" t="str">
        <f t="shared" si="0"/>
        <v/>
      </c>
      <c r="BD16" s="981">
        <f t="shared" si="1"/>
        <v>0</v>
      </c>
    </row>
    <row r="17" spans="1:58" s="866" customFormat="1" ht="15" customHeight="1" x14ac:dyDescent="0.15">
      <c r="A17" s="1000" t="s">
        <v>54</v>
      </c>
      <c r="B17" s="1001"/>
      <c r="C17" s="933">
        <f t="shared" si="2"/>
        <v>0</v>
      </c>
      <c r="D17" s="938"/>
      <c r="E17" s="939"/>
      <c r="F17" s="940"/>
      <c r="G17" s="941"/>
      <c r="H17" s="868" t="str">
        <f t="shared" si="3"/>
        <v/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BA17" s="881" t="str">
        <f t="shared" si="0"/>
        <v/>
      </c>
      <c r="BD17" s="981">
        <f t="shared" si="1"/>
        <v>0</v>
      </c>
    </row>
    <row r="18" spans="1:58" s="866" customFormat="1" ht="23.25" customHeight="1" x14ac:dyDescent="0.15">
      <c r="A18" s="1000" t="s">
        <v>53</v>
      </c>
      <c r="B18" s="1001"/>
      <c r="C18" s="933">
        <f t="shared" si="2"/>
        <v>0</v>
      </c>
      <c r="D18" s="938"/>
      <c r="E18" s="939"/>
      <c r="F18" s="940"/>
      <c r="G18" s="941"/>
      <c r="H18" s="868" t="str">
        <f t="shared" si="3"/>
        <v/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BA18" s="881" t="str">
        <f t="shared" si="0"/>
        <v/>
      </c>
      <c r="BD18" s="981">
        <f t="shared" si="1"/>
        <v>0</v>
      </c>
    </row>
    <row r="19" spans="1:58" s="866" customFormat="1" ht="15" customHeight="1" x14ac:dyDescent="0.15">
      <c r="A19" s="1000" t="s">
        <v>52</v>
      </c>
      <c r="B19" s="1001"/>
      <c r="C19" s="933">
        <f>SUM(D19:F19)</f>
        <v>0</v>
      </c>
      <c r="D19" s="938"/>
      <c r="E19" s="939"/>
      <c r="F19" s="940"/>
      <c r="G19" s="942"/>
      <c r="H19" s="977" t="str">
        <f>$BA19&amp;""&amp;$BB19&amp;""&amp;$BC19</f>
        <v/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BA19" s="881" t="str">
        <f>IF($G19&lt;=$C19,"","Programa de atención Domiciliaria a personas con Dependencia severa debe ser MENOR O IGUAL  al Total")</f>
        <v/>
      </c>
      <c r="BB19" s="870" t="str">
        <f>IF($C19=0,"",IF($G19="",IF($C19="",""," No olvide escribir la columna Programa de atención domiciliaria a personas con dependencia severa."),""))</f>
        <v/>
      </c>
      <c r="BC19" s="881" t="str">
        <f>IF(C19&lt;&gt;SUM(D19:F19)," NO ALTERE LAS FÓRMULAS, el Total de Visitas Integrales NO ES IGUAL a la suma de las visitas por profesional. ","")</f>
        <v/>
      </c>
      <c r="BD19" s="981">
        <f>IF($G19&lt;=$C19,0,1)</f>
        <v>0</v>
      </c>
      <c r="BE19" s="981" t="str">
        <f>IF($C19=0,"",IF($G19="",IF($C19="","",1),0))</f>
        <v/>
      </c>
      <c r="BF19" s="981">
        <f>IF(C19&lt;&gt;SUM(D19:F19),1,0)</f>
        <v>0</v>
      </c>
    </row>
    <row r="20" spans="1:58" s="866" customFormat="1" ht="15" customHeight="1" x14ac:dyDescent="0.15">
      <c r="A20" s="1000" t="s">
        <v>51</v>
      </c>
      <c r="B20" s="1001"/>
      <c r="C20" s="933">
        <f t="shared" si="2"/>
        <v>0</v>
      </c>
      <c r="D20" s="938"/>
      <c r="E20" s="939"/>
      <c r="F20" s="940"/>
      <c r="G20" s="941"/>
      <c r="H20" s="868" t="str">
        <f>BA20</f>
        <v/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BA20" s="881" t="str">
        <f>IF(C20&lt;&gt;SUM(D20:F20)," NO ALTERE LAS FÓRMULAS, el Total de Visitas Integrales NO ES IGUAL a la suma de las visitas por profesional. ","")</f>
        <v/>
      </c>
      <c r="BD20" s="981">
        <f>IF(C20&lt;&gt;SUM(D20:F20),1,0)</f>
        <v>0</v>
      </c>
    </row>
    <row r="21" spans="1:58" s="866" customFormat="1" ht="15" customHeight="1" x14ac:dyDescent="0.15">
      <c r="A21" s="1000" t="s">
        <v>50</v>
      </c>
      <c r="B21" s="1001"/>
      <c r="C21" s="933">
        <f t="shared" si="2"/>
        <v>0</v>
      </c>
      <c r="D21" s="938"/>
      <c r="E21" s="939"/>
      <c r="F21" s="940"/>
      <c r="G21" s="941"/>
      <c r="H21" s="868" t="str">
        <f>BA21</f>
        <v/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BA21" s="881" t="str">
        <f>IF(C21&lt;&gt;SUM(D21:F21)," NO ALTERE LAS FÓRMULAS, el Total de Visitas Integrales NO ES IGUAL a la suma de las visitas por profesional. ","")</f>
        <v/>
      </c>
      <c r="BD21" s="981">
        <f>IF(C21&lt;&gt;SUM(D21:F21),1,0)</f>
        <v>0</v>
      </c>
    </row>
    <row r="22" spans="1:58" s="866" customFormat="1" ht="15" customHeight="1" x14ac:dyDescent="0.15">
      <c r="A22" s="1000" t="s">
        <v>49</v>
      </c>
      <c r="B22" s="1002"/>
      <c r="C22" s="933">
        <f t="shared" si="2"/>
        <v>0</v>
      </c>
      <c r="D22" s="938"/>
      <c r="E22" s="939"/>
      <c r="F22" s="940"/>
      <c r="G22" s="941"/>
      <c r="H22" s="868" t="str">
        <f>BA22</f>
        <v/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BA22" s="881" t="str">
        <f>IF(C22&lt;&gt;SUM(D22:F22)," NO ALTERE LAS FÓRMULAS, el Total de Visitas Integrales NO ES IGUAL a la suma de las visitas por profesional. ","")</f>
        <v/>
      </c>
      <c r="BD22" s="981">
        <f>IF(C22&lt;&gt;SUM(D22:F22),1,0)</f>
        <v>0</v>
      </c>
    </row>
    <row r="23" spans="1:58" s="866" customFormat="1" ht="15" customHeight="1" x14ac:dyDescent="0.15">
      <c r="A23" s="1000" t="s">
        <v>48</v>
      </c>
      <c r="B23" s="1001"/>
      <c r="C23" s="933">
        <f t="shared" si="2"/>
        <v>0</v>
      </c>
      <c r="D23" s="938"/>
      <c r="E23" s="939"/>
      <c r="F23" s="940"/>
      <c r="G23" s="942"/>
      <c r="H23" s="977" t="str">
        <f>$BA23&amp;""&amp;$BB23&amp;""&amp;$BC23</f>
        <v/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BA23" s="881" t="str">
        <f>IF($G23&lt;=$C23,"","Programa de atención Domiciliaria a personas con Dependencia severa debe ser MENOR O IGUAL  al Total")</f>
        <v/>
      </c>
      <c r="BB23" s="870" t="str">
        <f>IF($C23=0,"",IF($G23="",IF($C23="",""," No olvide escribir la columna Programa de atención domiciliaria a personas con dependencia severa."),""))</f>
        <v/>
      </c>
      <c r="BC23" s="881" t="str">
        <f>IF(C23&lt;&gt;SUM(D23:F23)," NO ALTERE LAS FÓRMULAS, el Total de Visitas Integrales NO ES IGUAL a la suma de las visitas por profesional. ","")</f>
        <v/>
      </c>
      <c r="BD23" s="981">
        <f>IF($G23&lt;=$C23,0,1)</f>
        <v>0</v>
      </c>
      <c r="BE23" s="981" t="str">
        <f>IF($C23=0,"",IF($G23="",IF($C23="","",1),0))</f>
        <v/>
      </c>
      <c r="BF23" s="981">
        <f>IF(C23&lt;&gt;SUM(D23:F23),1,0)</f>
        <v>0</v>
      </c>
    </row>
    <row r="24" spans="1:58" s="866" customFormat="1" ht="15" customHeight="1" x14ac:dyDescent="0.15">
      <c r="A24" s="1000" t="s">
        <v>47</v>
      </c>
      <c r="B24" s="1001"/>
      <c r="C24" s="943">
        <f t="shared" si="2"/>
        <v>0</v>
      </c>
      <c r="D24" s="944"/>
      <c r="E24" s="924"/>
      <c r="F24" s="925"/>
      <c r="G24" s="945"/>
      <c r="H24" s="977" t="str">
        <f>$BA24&amp;""&amp;$BB24&amp;""&amp;$BC24</f>
        <v/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BA24" s="881" t="str">
        <f>IF($G24&lt;=$C24,"","Programa de atención Domiciliaria a personas con Dependencia severa debe ser MENOR O IGUAL  al Total")</f>
        <v/>
      </c>
      <c r="BB24" s="870" t="str">
        <f>IF($C24=0,"",IF($G24="",IF($C24="",""," No olvide escribir la columna Programa de atención domiciliaria a personas con dependencia severa."),""))</f>
        <v/>
      </c>
      <c r="BC24" s="881" t="str">
        <f>IF(C24&lt;&gt;SUM(D24:F24)," NO ALTERE LAS FÓRMULAS, el Total de Visitas Integrales NO ES IGUAL a la suma de las visitas por profesional. ","")</f>
        <v/>
      </c>
      <c r="BD24" s="981">
        <f>IF($G24&lt;=$C24,0,1)</f>
        <v>0</v>
      </c>
      <c r="BE24" s="981" t="str">
        <f>IF($C24=0,"",IF($G24="",IF($C24="","",1),0))</f>
        <v/>
      </c>
      <c r="BF24" s="981">
        <f>IF(C24&lt;&gt;SUM(D24:F24),1,0)</f>
        <v>0</v>
      </c>
    </row>
    <row r="25" spans="1:58" s="866" customFormat="1" ht="15" customHeight="1" x14ac:dyDescent="0.15">
      <c r="A25" s="1000" t="s">
        <v>46</v>
      </c>
      <c r="B25" s="1001"/>
      <c r="C25" s="946">
        <f t="shared" si="2"/>
        <v>0</v>
      </c>
      <c r="D25" s="913"/>
      <c r="E25" s="939"/>
      <c r="F25" s="940"/>
      <c r="G25" s="942"/>
      <c r="H25" s="977" t="str">
        <f>$BA25&amp;""&amp;$BB25&amp;""&amp;$BC25</f>
        <v/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BA25" s="881" t="str">
        <f>IF($G25&lt;=$C25,"","Programa de atención Domiciliaria a personas con Dependencia severa debe ser MENOR O IGUAL  al Total")</f>
        <v/>
      </c>
      <c r="BB25" s="870" t="str">
        <f>IF($C25=0,"",IF($G25="",IF($C25="",""," No olvide escribir la columna Programa de atención domiciliaria a personas con dependencia severa."),""))</f>
        <v/>
      </c>
      <c r="BC25" s="881" t="str">
        <f>IF(C25&lt;&gt;SUM(D25:F25)," NO ALTERE LAS FÓRMULAS, el Total de Visitas Integrales NO ES IGUAL a la suma de las visitas por profesional. ","")</f>
        <v/>
      </c>
      <c r="BD25" s="981">
        <f>IF($G25&lt;=$C25,0,1)</f>
        <v>0</v>
      </c>
      <c r="BE25" s="981" t="str">
        <f>IF($C25=0,"",IF($G25="",IF($C25="","",1),0))</f>
        <v/>
      </c>
      <c r="BF25" s="981">
        <f>IF(C25&lt;&gt;SUM(D25:F25),1,0)</f>
        <v>0</v>
      </c>
    </row>
    <row r="26" spans="1:58" s="866" customFormat="1" ht="15" customHeight="1" x14ac:dyDescent="0.15">
      <c r="A26" s="998" t="s">
        <v>45</v>
      </c>
      <c r="B26" s="999"/>
      <c r="C26" s="947">
        <f t="shared" si="2"/>
        <v>0</v>
      </c>
      <c r="D26" s="938"/>
      <c r="E26" s="939"/>
      <c r="F26" s="940"/>
      <c r="G26" s="941"/>
      <c r="H26" s="868" t="str">
        <f>BA26</f>
        <v/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BA26" s="881" t="str">
        <f>IF(C26&lt;&gt;SUM(D26:F26)," NO ALTERE LAS FÓRMULAS, el Total de Visitas Integrales NO ES IGUAL a la suma de las visitas por profesional. ","")</f>
        <v/>
      </c>
      <c r="BD26" s="981">
        <f>IF(C26&lt;&gt;SUM(D26:F26),1,0)</f>
        <v>0</v>
      </c>
    </row>
    <row r="27" spans="1:58" s="866" customFormat="1" ht="15" customHeight="1" x14ac:dyDescent="0.15">
      <c r="A27" s="1003" t="s">
        <v>44</v>
      </c>
      <c r="B27" s="1004"/>
      <c r="C27" s="948">
        <f t="shared" si="2"/>
        <v>0</v>
      </c>
      <c r="D27" s="949"/>
      <c r="E27" s="950"/>
      <c r="F27" s="951"/>
      <c r="G27" s="952"/>
      <c r="H27" s="868" t="str">
        <f>BA27</f>
        <v/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BA27" s="881" t="str">
        <f>IF(C27&lt;&gt;SUM(D27:F27)," NO ALTERE LAS FÓRMULAS, el Total de Visitas Integrales NO ES IGUAL a la suma de las visitas por profesional. ","")</f>
        <v/>
      </c>
      <c r="BD27" s="981">
        <f>IF(C27&lt;&gt;SUM(D27:F27),1,0)</f>
        <v>0</v>
      </c>
    </row>
    <row r="28" spans="1:58" s="866" customFormat="1" ht="30" customHeight="1" x14ac:dyDescent="0.2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</row>
    <row r="29" spans="1:58" s="866" customFormat="1" ht="42" x14ac:dyDescent="0.1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993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</row>
    <row r="30" spans="1:58" s="866" customFormat="1" ht="15" customHeight="1" x14ac:dyDescent="0.15">
      <c r="A30" s="1006" t="s">
        <v>39</v>
      </c>
      <c r="B30" s="1007"/>
      <c r="C30" s="957">
        <f>SUM(D30:G30)</f>
        <v>0</v>
      </c>
      <c r="D30" s="918"/>
      <c r="E30" s="919"/>
      <c r="F30" s="926"/>
      <c r="G30" s="920"/>
      <c r="H30" s="868" t="str">
        <f>BA30</f>
        <v/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BA30" s="881" t="str">
        <f>IF(C30&lt;&gt;SUM(D30:G30)," NO ALTERE LAS FÓRMULAS, el Total de Visitas Integrales NO ES IGUAL a la suma de las visitas por profesional. ","")</f>
        <v/>
      </c>
      <c r="BD30" s="981">
        <f>IF(C30&lt;&gt;SUM(D30:G30),1,0)</f>
        <v>0</v>
      </c>
    </row>
    <row r="31" spans="1:58" s="866" customFormat="1" ht="15" customHeight="1" x14ac:dyDescent="0.15">
      <c r="A31" s="1000" t="s">
        <v>38</v>
      </c>
      <c r="B31" s="1002"/>
      <c r="C31" s="966">
        <f t="shared" ref="C31:C39" si="4">SUM(D31:G31)</f>
        <v>0</v>
      </c>
      <c r="D31" s="913"/>
      <c r="E31" s="914"/>
      <c r="F31" s="915"/>
      <c r="G31" s="927"/>
      <c r="H31" s="868" t="str">
        <f t="shared" ref="H31:H39" si="5">BA31</f>
        <v/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BA31" s="881" t="str">
        <f t="shared" ref="BA31:BA39" si="6">IF(C31&lt;&gt;SUM(D31:G31)," NO ALTERE LAS FÓRMULAS, el Total de Visitas Integrales NO ES IGUAL a la suma de las visitas por profesional. ","")</f>
        <v/>
      </c>
      <c r="BD31" s="981">
        <f t="shared" ref="BD31:BD39" si="7">IF(C31&lt;&gt;SUM(D31:G31),1,0)</f>
        <v>0</v>
      </c>
    </row>
    <row r="32" spans="1:58" s="866" customFormat="1" ht="15" customHeight="1" x14ac:dyDescent="0.15">
      <c r="A32" s="1000" t="s">
        <v>37</v>
      </c>
      <c r="B32" s="1002"/>
      <c r="C32" s="933">
        <f t="shared" si="4"/>
        <v>0</v>
      </c>
      <c r="D32" s="913"/>
      <c r="E32" s="914"/>
      <c r="F32" s="915"/>
      <c r="G32" s="927"/>
      <c r="H32" s="868" t="str">
        <f t="shared" si="5"/>
        <v/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BA32" s="881" t="str">
        <f t="shared" si="6"/>
        <v/>
      </c>
      <c r="BD32" s="981">
        <f t="shared" si="7"/>
        <v>0</v>
      </c>
    </row>
    <row r="33" spans="1:58" s="866" customFormat="1" ht="15" customHeight="1" x14ac:dyDescent="0.15">
      <c r="A33" s="1000" t="s">
        <v>36</v>
      </c>
      <c r="B33" s="1002"/>
      <c r="C33" s="933">
        <f t="shared" si="4"/>
        <v>0</v>
      </c>
      <c r="D33" s="913"/>
      <c r="E33" s="924"/>
      <c r="F33" s="915"/>
      <c r="G33" s="922"/>
      <c r="H33" s="868" t="str">
        <f t="shared" si="5"/>
        <v/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BA33" s="881" t="str">
        <f t="shared" si="6"/>
        <v/>
      </c>
      <c r="BD33" s="981">
        <f t="shared" si="7"/>
        <v>0</v>
      </c>
    </row>
    <row r="34" spans="1:58" s="866" customFormat="1" ht="15" customHeight="1" x14ac:dyDescent="0.15">
      <c r="A34" s="1012" t="s">
        <v>35</v>
      </c>
      <c r="B34" s="898" t="s">
        <v>34</v>
      </c>
      <c r="C34" s="982">
        <f t="shared" si="4"/>
        <v>34</v>
      </c>
      <c r="D34" s="918">
        <v>34</v>
      </c>
      <c r="E34" s="919"/>
      <c r="F34" s="926"/>
      <c r="G34" s="920"/>
      <c r="H34" s="868" t="str">
        <f t="shared" si="5"/>
        <v/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BA34" s="881" t="str">
        <f t="shared" si="6"/>
        <v/>
      </c>
      <c r="BD34" s="981">
        <f t="shared" si="7"/>
        <v>0</v>
      </c>
    </row>
    <row r="35" spans="1:58" s="866" customFormat="1" ht="15" customHeight="1" x14ac:dyDescent="0.15">
      <c r="A35" s="1012"/>
      <c r="B35" s="872" t="s">
        <v>33</v>
      </c>
      <c r="C35" s="933">
        <f t="shared" si="4"/>
        <v>0</v>
      </c>
      <c r="D35" s="913"/>
      <c r="E35" s="914"/>
      <c r="F35" s="915"/>
      <c r="G35" s="927"/>
      <c r="H35" s="868" t="str">
        <f t="shared" si="5"/>
        <v/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BA35" s="881" t="str">
        <f t="shared" si="6"/>
        <v/>
      </c>
      <c r="BD35" s="981">
        <f t="shared" si="7"/>
        <v>0</v>
      </c>
    </row>
    <row r="36" spans="1:58" s="866" customFormat="1" ht="15" customHeight="1" x14ac:dyDescent="0.15">
      <c r="A36" s="1012"/>
      <c r="B36" s="871" t="s">
        <v>32</v>
      </c>
      <c r="C36" s="948">
        <f t="shared" si="4"/>
        <v>0</v>
      </c>
      <c r="D36" s="916"/>
      <c r="E36" s="917"/>
      <c r="F36" s="972"/>
      <c r="G36" s="928"/>
      <c r="H36" s="868" t="str">
        <f t="shared" si="5"/>
        <v/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BA36" s="881" t="str">
        <f t="shared" si="6"/>
        <v/>
      </c>
      <c r="BD36" s="981">
        <f t="shared" si="7"/>
        <v>0</v>
      </c>
    </row>
    <row r="37" spans="1:58" s="866" customFormat="1" ht="15" customHeight="1" x14ac:dyDescent="0.15">
      <c r="A37" s="998" t="s">
        <v>31</v>
      </c>
      <c r="B37" s="1013"/>
      <c r="C37" s="983">
        <f t="shared" si="4"/>
        <v>0</v>
      </c>
      <c r="D37" s="973"/>
      <c r="E37" s="974"/>
      <c r="F37" s="975"/>
      <c r="G37" s="912"/>
      <c r="H37" s="868" t="str">
        <f t="shared" si="5"/>
        <v/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BA37" s="881" t="str">
        <f>IF(C37&lt;&gt;SUM(D37:G37)," NO ALTERE LAS FÓRMULAS, el Total de Visitas Integrales NO ES IGUAL a la suma de las visitas por profesional. ","")</f>
        <v/>
      </c>
      <c r="BD37" s="981">
        <f t="shared" si="7"/>
        <v>0</v>
      </c>
    </row>
    <row r="38" spans="1:58" s="866" customFormat="1" ht="15" customHeight="1" x14ac:dyDescent="0.15">
      <c r="A38" s="1008" t="s">
        <v>30</v>
      </c>
      <c r="B38" s="1009"/>
      <c r="C38" s="984">
        <f t="shared" si="4"/>
        <v>0</v>
      </c>
      <c r="D38" s="923"/>
      <c r="E38" s="924"/>
      <c r="F38" s="925"/>
      <c r="G38" s="910"/>
      <c r="H38" s="868" t="str">
        <f t="shared" si="5"/>
        <v/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BA38" s="881" t="str">
        <f t="shared" si="6"/>
        <v/>
      </c>
      <c r="BD38" s="981">
        <f t="shared" si="7"/>
        <v>0</v>
      </c>
    </row>
    <row r="39" spans="1:58" s="866" customFormat="1" ht="15" customHeight="1" x14ac:dyDescent="0.15">
      <c r="A39" s="1010" t="s">
        <v>13</v>
      </c>
      <c r="B39" s="1011"/>
      <c r="C39" s="930">
        <f t="shared" si="4"/>
        <v>34</v>
      </c>
      <c r="D39" s="930">
        <f>SUM(D30:D38)</f>
        <v>34</v>
      </c>
      <c r="E39" s="931">
        <f>SUM(E30:E38)</f>
        <v>0</v>
      </c>
      <c r="F39" s="932">
        <f>SUM(F30:F38)</f>
        <v>0</v>
      </c>
      <c r="G39" s="929">
        <f>SUM(G30:G38)</f>
        <v>0</v>
      </c>
      <c r="H39" s="868" t="str">
        <f t="shared" si="5"/>
        <v/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BA39" s="881" t="str">
        <f t="shared" si="6"/>
        <v/>
      </c>
      <c r="BD39" s="981">
        <f t="shared" si="7"/>
        <v>0</v>
      </c>
    </row>
    <row r="40" spans="1:58" s="866" customFormat="1" ht="15" customHeight="1" x14ac:dyDescent="0.1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</row>
    <row r="41" spans="1:58" s="866" customFormat="1" ht="30" customHeight="1" x14ac:dyDescent="0.2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</row>
    <row r="42" spans="1:58" s="866" customFormat="1" ht="63" x14ac:dyDescent="0.2">
      <c r="A42" s="996" t="s">
        <v>27</v>
      </c>
      <c r="B42" s="1005"/>
      <c r="C42" s="993" t="s">
        <v>13</v>
      </c>
      <c r="D42" s="864" t="s">
        <v>26</v>
      </c>
      <c r="E42" s="993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</row>
    <row r="43" spans="1:58" s="866" customFormat="1" ht="15" customHeight="1" x14ac:dyDescent="0.2">
      <c r="A43" s="1018" t="s">
        <v>23</v>
      </c>
      <c r="B43" s="1019"/>
      <c r="C43" s="953">
        <f>SUM(D43:E43)</f>
        <v>0</v>
      </c>
      <c r="D43" s="954"/>
      <c r="E43" s="955"/>
      <c r="F43" s="956"/>
      <c r="G43" s="880" t="str">
        <f>BA43</f>
        <v/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BA43" s="881" t="str">
        <f>IF(C43&lt;&gt;SUM(D43:E43)," NO ALTERE LAS FÓRMULAS, el Total deVisitas con fines de Tratamiento NO ES IGUAL a la suma de las visitas por profesional. ","")</f>
        <v/>
      </c>
      <c r="BE43" s="981">
        <f>IF(C43&lt;&gt;SUM(D43:E43),1,0)</f>
        <v>0</v>
      </c>
    </row>
    <row r="44" spans="1:58" s="866" customFormat="1" ht="15" customHeight="1" x14ac:dyDescent="0.2">
      <c r="A44" s="1039" t="s">
        <v>22</v>
      </c>
      <c r="B44" s="1040"/>
      <c r="C44" s="953">
        <f>SUM(D44:E44)</f>
        <v>0</v>
      </c>
      <c r="D44" s="954"/>
      <c r="E44" s="955"/>
      <c r="F44" s="956"/>
      <c r="G44" s="880" t="str">
        <f>BA44</f>
        <v/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BA44" s="881" t="str">
        <f>IF(C44&lt;&gt;SUM(D44:E44)," NO ALTERE LAS FÓRMULAS, el Total deVisitas con fines de Tratamiento NO ES IGUAL a la suma de las visitas por profesional. ","")</f>
        <v/>
      </c>
      <c r="BE44" s="981">
        <f>IF(C44&lt;&gt;SUM(D44:E44),1,0)</f>
        <v>0</v>
      </c>
    </row>
    <row r="45" spans="1:58" s="866" customFormat="1" ht="15" customHeight="1" x14ac:dyDescent="0.2">
      <c r="A45" s="1016" t="s">
        <v>21</v>
      </c>
      <c r="B45" s="903" t="s">
        <v>20</v>
      </c>
      <c r="C45" s="957">
        <f>SUM(D45:E45)</f>
        <v>0</v>
      </c>
      <c r="D45" s="958"/>
      <c r="E45" s="959"/>
      <c r="F45" s="959"/>
      <c r="G45" s="977" t="str">
        <f>$BA45&amp;""&amp;$BB45&amp;""&amp;$BC45</f>
        <v/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BA45" s="881" t="str">
        <f>IF($F45&lt;=$C45,"","Programa de atención Domiciliaria a personas con Dependencia severa debe ser MENOR O IGUAL  al Total")</f>
        <v/>
      </c>
      <c r="BB45" s="870" t="str">
        <f>IF($C45=0,"",IF($F45="",IF($C45="",""," No olvide escribir la columna Programa de atención domiciliaria a personas con dependencia severa."),""))</f>
        <v/>
      </c>
      <c r="BC45" s="881" t="str">
        <f>IF(C45&lt;&gt;SUM(D45:E45)," NO ALTERE LAS FÓRMULAS, el Total de Visitas Integrales NO ES IGUAL a la suma de las visitas por profesional. ","")</f>
        <v/>
      </c>
      <c r="BD45" s="981">
        <f>IF($F45&lt;=$C45,0,1)</f>
        <v>0</v>
      </c>
      <c r="BE45" s="981" t="str">
        <f>IF($C45=0,"",IF($F45="",IF($C45="","",1),0))</f>
        <v/>
      </c>
      <c r="BF45" s="981">
        <f>IF(C45&lt;&gt;SUM(D45:E45),1,0)</f>
        <v>0</v>
      </c>
    </row>
    <row r="46" spans="1:58" s="866" customFormat="1" ht="15" customHeight="1" x14ac:dyDescent="0.2">
      <c r="A46" s="1017"/>
      <c r="B46" s="904" t="s">
        <v>19</v>
      </c>
      <c r="C46" s="960">
        <f>SUM(D46:E46)</f>
        <v>0</v>
      </c>
      <c r="D46" s="961"/>
      <c r="E46" s="962"/>
      <c r="F46" s="962"/>
      <c r="G46" s="977" t="str">
        <f>$BA46&amp;""&amp;$BB46&amp;""&amp;$BC46</f>
        <v/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BA46" s="881" t="str">
        <f>IF($F46&lt;=$C46,"","Programa de atención Domiciliaria a personas con Dependencia severa debe ser MENOR O IGUAL  al Total")</f>
        <v/>
      </c>
      <c r="BB46" s="870" t="str">
        <f>IF($C46=0,"",IF($F46="",IF($C46="",""," No olvide escribir la columna Programa de atención domiciliaria a personas con dependencia severa."),""))</f>
        <v/>
      </c>
      <c r="BC46" s="881" t="str">
        <f>IF(C46&lt;&gt;SUM(D46:E46)," NO ALTERE LAS FÓRMULAS, el Total de Visitas Integrales NO ES IGUAL a la suma de las visitas por profesional. ","")</f>
        <v/>
      </c>
      <c r="BD46" s="981">
        <f>IF($F46&lt;=$C46,0,1)</f>
        <v>0</v>
      </c>
      <c r="BE46" s="981" t="str">
        <f>IF($C46=0,"",IF($F46="",IF($C46="","",1),0))</f>
        <v/>
      </c>
      <c r="BF46" s="981">
        <f>IF(C46&lt;&gt;SUM(D46:E46),1,0)</f>
        <v>0</v>
      </c>
    </row>
    <row r="47" spans="1:58" s="866" customFormat="1" ht="15" customHeight="1" x14ac:dyDescent="0.2">
      <c r="A47" s="1018" t="s">
        <v>18</v>
      </c>
      <c r="B47" s="1019"/>
      <c r="C47" s="953">
        <f>SUM(D47:E47)</f>
        <v>0</v>
      </c>
      <c r="D47" s="954"/>
      <c r="E47" s="955"/>
      <c r="F47" s="956"/>
      <c r="G47" s="880" t="str">
        <f>BA47</f>
        <v/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BA47" s="881" t="str">
        <f>IF(C47&lt;&gt;SUM(D47:E47)," NO ALTERE LAS FÓRMULAS, el Total deVisitas con fines de Tratamiento NO ES IGUAL a la suma de las visitas por profesional. ","")</f>
        <v/>
      </c>
      <c r="BE47" s="981">
        <f>IF(C47&lt;&gt;SUM(D47:E47),1,0)</f>
        <v>0</v>
      </c>
    </row>
    <row r="48" spans="1:58" s="866" customFormat="1" ht="30" customHeight="1" x14ac:dyDescent="0.2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</row>
    <row r="49" spans="1:56" s="866" customFormat="1" ht="15" customHeight="1" x14ac:dyDescent="0.1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</row>
    <row r="50" spans="1:56" s="866" customFormat="1" ht="15" customHeight="1" x14ac:dyDescent="0.1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</row>
    <row r="51" spans="1:56" s="866" customFormat="1" ht="23.25" customHeight="1" x14ac:dyDescent="0.15">
      <c r="A51" s="1035"/>
      <c r="B51" s="1036"/>
      <c r="C51" s="1035"/>
      <c r="D51" s="993" t="s">
        <v>11</v>
      </c>
      <c r="E51" s="993" t="s">
        <v>10</v>
      </c>
      <c r="F51" s="993" t="s">
        <v>9</v>
      </c>
      <c r="G51" s="1046"/>
      <c r="H51" s="887" t="s">
        <v>8</v>
      </c>
      <c r="I51" s="993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</row>
    <row r="52" spans="1:56" s="866" customFormat="1" ht="15.95" customHeight="1" x14ac:dyDescent="0.15">
      <c r="A52" s="1020" t="s">
        <v>6</v>
      </c>
      <c r="B52" s="1021"/>
      <c r="C52" s="957">
        <f t="shared" ref="C52:C57" si="8">SUM(D52:F52)+H52</f>
        <v>0</v>
      </c>
      <c r="D52" s="908"/>
      <c r="E52" s="908"/>
      <c r="F52" s="908"/>
      <c r="G52" s="963"/>
      <c r="H52" s="964"/>
      <c r="I52" s="965"/>
      <c r="J52" s="888" t="str">
        <f t="shared" ref="J52:J57" si="9">BA52</f>
        <v/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BA52" s="881" t="str">
        <f t="shared" ref="BA52:BA57" si="10">IF(C52&lt;&gt;SUM(D52:F52)+H52," NO ALTERE LAS FÓRMULAS, el Total de Rescate de Inasistentes NO ES IGUAL a la suma de rescates. ","")</f>
        <v/>
      </c>
      <c r="BD52" s="98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866" customFormat="1" ht="15.95" customHeight="1" x14ac:dyDescent="0.15">
      <c r="A53" s="1037" t="s">
        <v>5</v>
      </c>
      <c r="B53" s="1038"/>
      <c r="C53" s="966">
        <f t="shared" si="8"/>
        <v>0</v>
      </c>
      <c r="D53" s="909"/>
      <c r="E53" s="909"/>
      <c r="F53" s="909"/>
      <c r="G53" s="967"/>
      <c r="H53" s="921"/>
      <c r="I53" s="968"/>
      <c r="J53" s="888" t="str">
        <f t="shared" si="9"/>
        <v/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BA53" s="881" t="str">
        <f t="shared" si="10"/>
        <v/>
      </c>
      <c r="BD53" s="981" t="str">
        <f t="shared" si="11"/>
        <v/>
      </c>
    </row>
    <row r="54" spans="1:56" s="866" customFormat="1" ht="15.95" customHeight="1" x14ac:dyDescent="0.15">
      <c r="A54" s="1037" t="s">
        <v>4</v>
      </c>
      <c r="B54" s="1038"/>
      <c r="C54" s="966">
        <f t="shared" si="8"/>
        <v>0</v>
      </c>
      <c r="D54" s="909"/>
      <c r="E54" s="909"/>
      <c r="F54" s="909"/>
      <c r="G54" s="967"/>
      <c r="H54" s="921"/>
      <c r="I54" s="968"/>
      <c r="J54" s="888" t="str">
        <f t="shared" si="9"/>
        <v/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BA54" s="881" t="str">
        <f t="shared" si="10"/>
        <v/>
      </c>
      <c r="BD54" s="981" t="str">
        <f t="shared" si="11"/>
        <v/>
      </c>
    </row>
    <row r="55" spans="1:56" s="866" customFormat="1" ht="15.95" customHeight="1" x14ac:dyDescent="0.15">
      <c r="A55" s="1037" t="s">
        <v>3</v>
      </c>
      <c r="B55" s="1038"/>
      <c r="C55" s="966">
        <f t="shared" si="8"/>
        <v>0</v>
      </c>
      <c r="D55" s="909"/>
      <c r="E55" s="909"/>
      <c r="F55" s="909"/>
      <c r="G55" s="967"/>
      <c r="H55" s="921"/>
      <c r="I55" s="968"/>
      <c r="J55" s="888" t="str">
        <f t="shared" si="9"/>
        <v/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BA55" s="881" t="str">
        <f t="shared" si="10"/>
        <v/>
      </c>
      <c r="BD55" s="981" t="str">
        <f t="shared" si="11"/>
        <v/>
      </c>
    </row>
    <row r="56" spans="1:56" s="866" customFormat="1" ht="15" customHeight="1" x14ac:dyDescent="0.15">
      <c r="A56" s="1037" t="s">
        <v>2</v>
      </c>
      <c r="B56" s="1038"/>
      <c r="C56" s="966">
        <f t="shared" si="8"/>
        <v>0</v>
      </c>
      <c r="D56" s="909"/>
      <c r="E56" s="909"/>
      <c r="F56" s="909"/>
      <c r="G56" s="967"/>
      <c r="H56" s="921"/>
      <c r="I56" s="968"/>
      <c r="J56" s="888" t="str">
        <f t="shared" si="9"/>
        <v/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BA56" s="881" t="str">
        <f t="shared" si="10"/>
        <v/>
      </c>
      <c r="BD56" s="981" t="str">
        <f t="shared" si="11"/>
        <v/>
      </c>
    </row>
    <row r="57" spans="1:56" s="866" customFormat="1" ht="15" customHeight="1" x14ac:dyDescent="0.15">
      <c r="A57" s="1014" t="s">
        <v>1</v>
      </c>
      <c r="B57" s="1015"/>
      <c r="C57" s="960">
        <f t="shared" si="8"/>
        <v>0</v>
      </c>
      <c r="D57" s="911"/>
      <c r="E57" s="911"/>
      <c r="F57" s="911"/>
      <c r="G57" s="969"/>
      <c r="H57" s="970"/>
      <c r="I57" s="971"/>
      <c r="J57" s="888" t="str">
        <f t="shared" si="9"/>
        <v/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BA57" s="881" t="str">
        <f t="shared" si="10"/>
        <v/>
      </c>
      <c r="BD57" s="981" t="str">
        <f t="shared" si="11"/>
        <v/>
      </c>
    </row>
    <row r="58" spans="1:56" s="866" customFormat="1" ht="20.25" customHeight="1" x14ac:dyDescent="0.1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</row>
    <row r="59" spans="1:56" ht="15.95" customHeight="1" x14ac:dyDescent="0.15">
      <c r="A59" s="869"/>
      <c r="B59" s="869"/>
      <c r="C59" s="869"/>
      <c r="D59" s="869"/>
      <c r="E59" s="869"/>
      <c r="F59" s="869"/>
      <c r="G59" s="869"/>
      <c r="H59" s="869"/>
    </row>
    <row r="200" spans="1:56" hidden="1" x14ac:dyDescent="0.15">
      <c r="A200" s="979">
        <f>SUM(A7:I57)</f>
        <v>136</v>
      </c>
      <c r="BD200" s="97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J7" sqref="I7:J7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869" customWidth="1"/>
    <col min="13" max="14" width="9.28515625" style="869" customWidth="1"/>
    <col min="15" max="15" width="11.42578125" style="86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857" customFormat="1" ht="12.75" customHeight="1" x14ac:dyDescent="0.1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</row>
    <row r="2" spans="1:56" s="857" customFormat="1" ht="12.75" customHeight="1" x14ac:dyDescent="0.15">
      <c r="A2" s="976" t="str">
        <f>CONCATENATE("COMUNA: ",[7]NOMBRE!B2," - ","( ",[7]NOMBRE!C2,[7]NOMBRE!D2,[7]NOMBRE!E2,[7]NOMBRE!F2,[7]NOMBRE!G2," )")</f>
        <v>COMUNA: LINARES - ( 07401 )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56" s="857" customFormat="1" ht="12.75" customHeight="1" x14ac:dyDescent="0.2">
      <c r="A3" s="976" t="str">
        <f>CONCATENATE("ESTABLECIMIENTO: ",[7]NOMBRE!B3," - ","( ",[7]NOMBRE!C3,[7]NOMBRE!D3,[7]NOMBRE!E3,[7]NOMBRE!F3,[7]NOMBRE!G3," )")</f>
        <v>ESTABLECIMIENTO: HOSPITAL DE LINARES  - ( 16108 )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</row>
    <row r="4" spans="1:56" s="857" customFormat="1" ht="12.75" customHeight="1" x14ac:dyDescent="0.15">
      <c r="A4" s="976" t="str">
        <f>CONCATENATE("MES: ",[7]NOMBRE!B6," - ","( ",[7]NOMBRE!C6,[7]NOMBRE!D6," )")</f>
        <v>MES: JULIO - ( 07 )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56" s="857" customFormat="1" ht="12.75" customHeight="1" x14ac:dyDescent="0.15">
      <c r="A5" s="855" t="str">
        <f>CONCATENATE("AÑO: ",[7]NOMBRE!B7)</f>
        <v>AÑO: 2013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</row>
    <row r="6" spans="1:56" s="865" customFormat="1" ht="39.950000000000003" customHeight="1" x14ac:dyDescent="0.2">
      <c r="A6" s="995" t="s">
        <v>66</v>
      </c>
      <c r="B6" s="995"/>
      <c r="C6" s="995"/>
      <c r="D6" s="995"/>
      <c r="E6" s="995"/>
      <c r="F6" s="995"/>
      <c r="G6" s="995"/>
      <c r="H6" s="889"/>
      <c r="I6" s="863"/>
      <c r="J6" s="854"/>
      <c r="K6" s="854"/>
      <c r="L6" s="854"/>
      <c r="M6" s="854"/>
      <c r="N6" s="854"/>
      <c r="O6" s="854"/>
    </row>
    <row r="7" spans="1:56" s="865" customFormat="1" ht="30" customHeight="1" x14ac:dyDescent="0.2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</row>
    <row r="8" spans="1:56" s="866" customFormat="1" ht="73.5" customHeight="1" x14ac:dyDescent="0.15">
      <c r="A8" s="996" t="s">
        <v>27</v>
      </c>
      <c r="B8" s="997"/>
      <c r="C8" s="994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</row>
    <row r="9" spans="1:56" s="866" customFormat="1" ht="15" customHeight="1" x14ac:dyDescent="0.15">
      <c r="A9" s="998" t="s">
        <v>62</v>
      </c>
      <c r="B9" s="999"/>
      <c r="C9" s="933">
        <f>SUM(D9:F9)</f>
        <v>0</v>
      </c>
      <c r="D9" s="989"/>
      <c r="E9" s="935"/>
      <c r="F9" s="936"/>
      <c r="G9" s="937"/>
      <c r="H9" s="868" t="str">
        <f>BA9</f>
        <v/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BA9" s="881" t="str">
        <f t="shared" ref="BA9:BA18" si="0">IF(C9&lt;&gt;SUM(D9:F9)," NO ALTERE LAS FÓRMULAS, el Total de Visitas Integrales NO ES IGUAL a la suma de las visitas por profesional. ","")</f>
        <v/>
      </c>
      <c r="BD9" s="981">
        <f t="shared" ref="BD9:BD18" si="1">IF(C9&lt;&gt;SUM(D9:F9),1,0)</f>
        <v>0</v>
      </c>
    </row>
    <row r="10" spans="1:56" s="866" customFormat="1" ht="15" customHeight="1" x14ac:dyDescent="0.15">
      <c r="A10" s="1000" t="s">
        <v>61</v>
      </c>
      <c r="B10" s="1001"/>
      <c r="C10" s="933">
        <f t="shared" ref="C10:C27" si="2">SUM(D10:F10)</f>
        <v>0</v>
      </c>
      <c r="D10" s="938"/>
      <c r="E10" s="939"/>
      <c r="F10" s="940"/>
      <c r="G10" s="941"/>
      <c r="H10" s="868" t="str">
        <f t="shared" ref="H10:H18" si="3">BA10</f>
        <v/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BA10" s="881" t="str">
        <f t="shared" si="0"/>
        <v/>
      </c>
      <c r="BD10" s="981">
        <f t="shared" si="1"/>
        <v>0</v>
      </c>
    </row>
    <row r="11" spans="1:56" s="866" customFormat="1" ht="15" customHeight="1" x14ac:dyDescent="0.15">
      <c r="A11" s="1000" t="s">
        <v>60</v>
      </c>
      <c r="B11" s="1001"/>
      <c r="C11" s="933">
        <f t="shared" si="2"/>
        <v>0</v>
      </c>
      <c r="D11" s="938"/>
      <c r="E11" s="939"/>
      <c r="F11" s="940"/>
      <c r="G11" s="941"/>
      <c r="H11" s="868" t="str">
        <f t="shared" si="3"/>
        <v/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BA11" s="881" t="str">
        <f t="shared" si="0"/>
        <v/>
      </c>
      <c r="BD11" s="981">
        <f t="shared" si="1"/>
        <v>0</v>
      </c>
    </row>
    <row r="12" spans="1:56" s="866" customFormat="1" ht="15" customHeight="1" x14ac:dyDescent="0.15">
      <c r="A12" s="1000" t="s">
        <v>59</v>
      </c>
      <c r="B12" s="1001"/>
      <c r="C12" s="933">
        <f t="shared" si="2"/>
        <v>0</v>
      </c>
      <c r="D12" s="938"/>
      <c r="E12" s="939"/>
      <c r="F12" s="940"/>
      <c r="G12" s="941"/>
      <c r="H12" s="868" t="str">
        <f t="shared" si="3"/>
        <v/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BA12" s="881" t="str">
        <f t="shared" si="0"/>
        <v/>
      </c>
      <c r="BD12" s="981">
        <f t="shared" si="1"/>
        <v>0</v>
      </c>
    </row>
    <row r="13" spans="1:56" s="866" customFormat="1" ht="15" customHeight="1" x14ac:dyDescent="0.15">
      <c r="A13" s="1000" t="s">
        <v>58</v>
      </c>
      <c r="B13" s="1001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BA13" s="862"/>
      <c r="BD13" s="862"/>
    </row>
    <row r="14" spans="1:56" s="866" customFormat="1" ht="15" customHeight="1" x14ac:dyDescent="0.15">
      <c r="A14" s="1000" t="s">
        <v>57</v>
      </c>
      <c r="B14" s="1001"/>
      <c r="C14" s="933">
        <f t="shared" si="2"/>
        <v>0</v>
      </c>
      <c r="D14" s="938"/>
      <c r="E14" s="939"/>
      <c r="F14" s="940"/>
      <c r="G14" s="941"/>
      <c r="H14" s="868" t="str">
        <f t="shared" si="3"/>
        <v/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BA14" s="881" t="str">
        <f t="shared" si="0"/>
        <v/>
      </c>
      <c r="BD14" s="981">
        <f t="shared" si="1"/>
        <v>0</v>
      </c>
    </row>
    <row r="15" spans="1:56" s="866" customFormat="1" ht="23.25" customHeight="1" x14ac:dyDescent="0.15">
      <c r="A15" s="1000" t="s">
        <v>56</v>
      </c>
      <c r="B15" s="1002"/>
      <c r="C15" s="933">
        <f t="shared" si="2"/>
        <v>0</v>
      </c>
      <c r="D15" s="938"/>
      <c r="E15" s="939"/>
      <c r="F15" s="940"/>
      <c r="G15" s="941"/>
      <c r="H15" s="868" t="str">
        <f t="shared" si="3"/>
        <v/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BA15" s="881" t="str">
        <f t="shared" si="0"/>
        <v/>
      </c>
      <c r="BD15" s="981">
        <f t="shared" si="1"/>
        <v>0</v>
      </c>
    </row>
    <row r="16" spans="1:56" s="866" customFormat="1" ht="15" customHeight="1" x14ac:dyDescent="0.15">
      <c r="A16" s="1000" t="s">
        <v>55</v>
      </c>
      <c r="B16" s="1001"/>
      <c r="C16" s="933">
        <f t="shared" si="2"/>
        <v>0</v>
      </c>
      <c r="D16" s="938"/>
      <c r="E16" s="939"/>
      <c r="F16" s="940"/>
      <c r="G16" s="941"/>
      <c r="H16" s="868" t="str">
        <f t="shared" si="3"/>
        <v/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BA16" s="881" t="str">
        <f t="shared" si="0"/>
        <v/>
      </c>
      <c r="BD16" s="981">
        <f t="shared" si="1"/>
        <v>0</v>
      </c>
    </row>
    <row r="17" spans="1:58" s="866" customFormat="1" ht="15" customHeight="1" x14ac:dyDescent="0.15">
      <c r="A17" s="1000" t="s">
        <v>54</v>
      </c>
      <c r="B17" s="1001"/>
      <c r="C17" s="933">
        <f t="shared" si="2"/>
        <v>0</v>
      </c>
      <c r="D17" s="938"/>
      <c r="E17" s="939"/>
      <c r="F17" s="940"/>
      <c r="G17" s="941"/>
      <c r="H17" s="868" t="str">
        <f t="shared" si="3"/>
        <v/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BA17" s="881" t="str">
        <f t="shared" si="0"/>
        <v/>
      </c>
      <c r="BD17" s="981">
        <f t="shared" si="1"/>
        <v>0</v>
      </c>
    </row>
    <row r="18" spans="1:58" s="866" customFormat="1" ht="23.25" customHeight="1" x14ac:dyDescent="0.15">
      <c r="A18" s="1000" t="s">
        <v>53</v>
      </c>
      <c r="B18" s="1001"/>
      <c r="C18" s="933">
        <f t="shared" si="2"/>
        <v>0</v>
      </c>
      <c r="D18" s="938"/>
      <c r="E18" s="939"/>
      <c r="F18" s="940"/>
      <c r="G18" s="941"/>
      <c r="H18" s="868" t="str">
        <f t="shared" si="3"/>
        <v/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BA18" s="881" t="str">
        <f t="shared" si="0"/>
        <v/>
      </c>
      <c r="BD18" s="981">
        <f t="shared" si="1"/>
        <v>0</v>
      </c>
    </row>
    <row r="19" spans="1:58" s="866" customFormat="1" ht="15" customHeight="1" x14ac:dyDescent="0.15">
      <c r="A19" s="1000" t="s">
        <v>52</v>
      </c>
      <c r="B19" s="1001"/>
      <c r="C19" s="933">
        <f>SUM(D19:F19)</f>
        <v>0</v>
      </c>
      <c r="D19" s="938"/>
      <c r="E19" s="939"/>
      <c r="F19" s="940"/>
      <c r="G19" s="942"/>
      <c r="H19" s="977" t="str">
        <f>$BA19&amp;""&amp;$BB19&amp;""&amp;$BC19</f>
        <v/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BA19" s="881" t="str">
        <f>IF($G19&lt;=$C19,"","Programa de atención Domiciliaria a personas con Dependencia severa debe ser MENOR O IGUAL  al Total")</f>
        <v/>
      </c>
      <c r="BB19" s="870" t="str">
        <f>IF($C19=0,"",IF($G19="",IF($C19="",""," No olvide escribir la columna Programa de atención domiciliaria a personas con dependencia severa."),""))</f>
        <v/>
      </c>
      <c r="BC19" s="881" t="str">
        <f>IF(C19&lt;&gt;SUM(D19:F19)," NO ALTERE LAS FÓRMULAS, el Total de Visitas Integrales NO ES IGUAL a la suma de las visitas por profesional. ","")</f>
        <v/>
      </c>
      <c r="BD19" s="981">
        <f>IF($G19&lt;=$C19,0,1)</f>
        <v>0</v>
      </c>
      <c r="BE19" s="981" t="str">
        <f>IF($C19=0,"",IF($G19="",IF($C19="","",1),0))</f>
        <v/>
      </c>
      <c r="BF19" s="981">
        <f>IF(C19&lt;&gt;SUM(D19:F19),1,0)</f>
        <v>0</v>
      </c>
    </row>
    <row r="20" spans="1:58" s="866" customFormat="1" ht="15" customHeight="1" x14ac:dyDescent="0.15">
      <c r="A20" s="1000" t="s">
        <v>51</v>
      </c>
      <c r="B20" s="1001"/>
      <c r="C20" s="933">
        <f t="shared" si="2"/>
        <v>0</v>
      </c>
      <c r="D20" s="938"/>
      <c r="E20" s="939"/>
      <c r="F20" s="940"/>
      <c r="G20" s="941"/>
      <c r="H20" s="868" t="str">
        <f>BA20</f>
        <v/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BA20" s="881" t="str">
        <f>IF(C20&lt;&gt;SUM(D20:F20)," NO ALTERE LAS FÓRMULAS, el Total de Visitas Integrales NO ES IGUAL a la suma de las visitas por profesional. ","")</f>
        <v/>
      </c>
      <c r="BD20" s="981">
        <f>IF(C20&lt;&gt;SUM(D20:F20),1,0)</f>
        <v>0</v>
      </c>
    </row>
    <row r="21" spans="1:58" s="866" customFormat="1" ht="15" customHeight="1" x14ac:dyDescent="0.15">
      <c r="A21" s="1000" t="s">
        <v>50</v>
      </c>
      <c r="B21" s="1001"/>
      <c r="C21" s="933">
        <f t="shared" si="2"/>
        <v>0</v>
      </c>
      <c r="D21" s="938"/>
      <c r="E21" s="939"/>
      <c r="F21" s="940"/>
      <c r="G21" s="941"/>
      <c r="H21" s="868" t="str">
        <f>BA21</f>
        <v/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BA21" s="881" t="str">
        <f>IF(C21&lt;&gt;SUM(D21:F21)," NO ALTERE LAS FÓRMULAS, el Total de Visitas Integrales NO ES IGUAL a la suma de las visitas por profesional. ","")</f>
        <v/>
      </c>
      <c r="BD21" s="981">
        <f>IF(C21&lt;&gt;SUM(D21:F21),1,0)</f>
        <v>0</v>
      </c>
    </row>
    <row r="22" spans="1:58" s="866" customFormat="1" ht="15" customHeight="1" x14ac:dyDescent="0.15">
      <c r="A22" s="1000" t="s">
        <v>49</v>
      </c>
      <c r="B22" s="1002"/>
      <c r="C22" s="933">
        <f t="shared" si="2"/>
        <v>0</v>
      </c>
      <c r="D22" s="938"/>
      <c r="E22" s="939"/>
      <c r="F22" s="940"/>
      <c r="G22" s="941"/>
      <c r="H22" s="868" t="str">
        <f>BA22</f>
        <v/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BA22" s="881" t="str">
        <f>IF(C22&lt;&gt;SUM(D22:F22)," NO ALTERE LAS FÓRMULAS, el Total de Visitas Integrales NO ES IGUAL a la suma de las visitas por profesional. ","")</f>
        <v/>
      </c>
      <c r="BD22" s="981">
        <f>IF(C22&lt;&gt;SUM(D22:F22),1,0)</f>
        <v>0</v>
      </c>
    </row>
    <row r="23" spans="1:58" s="866" customFormat="1" ht="15" customHeight="1" x14ac:dyDescent="0.15">
      <c r="A23" s="1000" t="s">
        <v>48</v>
      </c>
      <c r="B23" s="1001"/>
      <c r="C23" s="933">
        <f t="shared" si="2"/>
        <v>0</v>
      </c>
      <c r="D23" s="938"/>
      <c r="E23" s="939"/>
      <c r="F23" s="940"/>
      <c r="G23" s="942"/>
      <c r="H23" s="977" t="str">
        <f>$BA23&amp;""&amp;$BB23&amp;""&amp;$BC23</f>
        <v/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BA23" s="881" t="str">
        <f>IF($G23&lt;=$C23,"","Programa de atención Domiciliaria a personas con Dependencia severa debe ser MENOR O IGUAL  al Total")</f>
        <v/>
      </c>
      <c r="BB23" s="870" t="str">
        <f>IF($C23=0,"",IF($G23="",IF($C23="",""," No olvide escribir la columna Programa de atención domiciliaria a personas con dependencia severa."),""))</f>
        <v/>
      </c>
      <c r="BC23" s="881" t="str">
        <f>IF(C23&lt;&gt;SUM(D23:F23)," NO ALTERE LAS FÓRMULAS, el Total de Visitas Integrales NO ES IGUAL a la suma de las visitas por profesional. ","")</f>
        <v/>
      </c>
      <c r="BD23" s="981">
        <f>IF($G23&lt;=$C23,0,1)</f>
        <v>0</v>
      </c>
      <c r="BE23" s="981" t="str">
        <f>IF($C23=0,"",IF($G23="",IF($C23="","",1),0))</f>
        <v/>
      </c>
      <c r="BF23" s="981">
        <f>IF(C23&lt;&gt;SUM(D23:F23),1,0)</f>
        <v>0</v>
      </c>
    </row>
    <row r="24" spans="1:58" s="866" customFormat="1" ht="15" customHeight="1" x14ac:dyDescent="0.15">
      <c r="A24" s="1000" t="s">
        <v>47</v>
      </c>
      <c r="B24" s="1001"/>
      <c r="C24" s="943">
        <f t="shared" si="2"/>
        <v>0</v>
      </c>
      <c r="D24" s="944"/>
      <c r="E24" s="924"/>
      <c r="F24" s="925"/>
      <c r="G24" s="945"/>
      <c r="H24" s="977" t="str">
        <f>$BA24&amp;""&amp;$BB24&amp;""&amp;$BC24</f>
        <v/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BA24" s="881" t="str">
        <f>IF($G24&lt;=$C24,"","Programa de atención Domiciliaria a personas con Dependencia severa debe ser MENOR O IGUAL  al Total")</f>
        <v/>
      </c>
      <c r="BB24" s="870" t="str">
        <f>IF($C24=0,"",IF($G24="",IF($C24="",""," No olvide escribir la columna Programa de atención domiciliaria a personas con dependencia severa."),""))</f>
        <v/>
      </c>
      <c r="BC24" s="881" t="str">
        <f>IF(C24&lt;&gt;SUM(D24:F24)," NO ALTERE LAS FÓRMULAS, el Total de Visitas Integrales NO ES IGUAL a la suma de las visitas por profesional. ","")</f>
        <v/>
      </c>
      <c r="BD24" s="981">
        <f>IF($G24&lt;=$C24,0,1)</f>
        <v>0</v>
      </c>
      <c r="BE24" s="981" t="str">
        <f>IF($C24=0,"",IF($G24="",IF($C24="","",1),0))</f>
        <v/>
      </c>
      <c r="BF24" s="981">
        <f>IF(C24&lt;&gt;SUM(D24:F24),1,0)</f>
        <v>0</v>
      </c>
    </row>
    <row r="25" spans="1:58" s="866" customFormat="1" ht="15" customHeight="1" x14ac:dyDescent="0.15">
      <c r="A25" s="1000" t="s">
        <v>46</v>
      </c>
      <c r="B25" s="1001"/>
      <c r="C25" s="946">
        <f t="shared" si="2"/>
        <v>0</v>
      </c>
      <c r="D25" s="913"/>
      <c r="E25" s="939"/>
      <c r="F25" s="940"/>
      <c r="G25" s="942"/>
      <c r="H25" s="977" t="str">
        <f>$BA25&amp;""&amp;$BB25&amp;""&amp;$BC25</f>
        <v/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BA25" s="881" t="str">
        <f>IF($G25&lt;=$C25,"","Programa de atención Domiciliaria a personas con Dependencia severa debe ser MENOR O IGUAL  al Total")</f>
        <v/>
      </c>
      <c r="BB25" s="870" t="str">
        <f>IF($C25=0,"",IF($G25="",IF($C25="",""," No olvide escribir la columna Programa de atención domiciliaria a personas con dependencia severa."),""))</f>
        <v/>
      </c>
      <c r="BC25" s="881" t="str">
        <f>IF(C25&lt;&gt;SUM(D25:F25)," NO ALTERE LAS FÓRMULAS, el Total de Visitas Integrales NO ES IGUAL a la suma de las visitas por profesional. ","")</f>
        <v/>
      </c>
      <c r="BD25" s="981">
        <f>IF($G25&lt;=$C25,0,1)</f>
        <v>0</v>
      </c>
      <c r="BE25" s="981" t="str">
        <f>IF($C25=0,"",IF($G25="",IF($C25="","",1),0))</f>
        <v/>
      </c>
      <c r="BF25" s="981">
        <f>IF(C25&lt;&gt;SUM(D25:F25),1,0)</f>
        <v>0</v>
      </c>
    </row>
    <row r="26" spans="1:58" s="866" customFormat="1" ht="15" customHeight="1" x14ac:dyDescent="0.15">
      <c r="A26" s="998" t="s">
        <v>45</v>
      </c>
      <c r="B26" s="999"/>
      <c r="C26" s="947">
        <f t="shared" si="2"/>
        <v>0</v>
      </c>
      <c r="D26" s="938"/>
      <c r="E26" s="939"/>
      <c r="F26" s="940"/>
      <c r="G26" s="941"/>
      <c r="H26" s="868" t="str">
        <f>BA26</f>
        <v/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BA26" s="881" t="str">
        <f>IF(C26&lt;&gt;SUM(D26:F26)," NO ALTERE LAS FÓRMULAS, el Total de Visitas Integrales NO ES IGUAL a la suma de las visitas por profesional. ","")</f>
        <v/>
      </c>
      <c r="BD26" s="981">
        <f>IF(C26&lt;&gt;SUM(D26:F26),1,0)</f>
        <v>0</v>
      </c>
    </row>
    <row r="27" spans="1:58" s="866" customFormat="1" ht="15" customHeight="1" x14ac:dyDescent="0.15">
      <c r="A27" s="1003" t="s">
        <v>44</v>
      </c>
      <c r="B27" s="1004"/>
      <c r="C27" s="948">
        <f t="shared" si="2"/>
        <v>0</v>
      </c>
      <c r="D27" s="949"/>
      <c r="E27" s="950"/>
      <c r="F27" s="951"/>
      <c r="G27" s="952"/>
      <c r="H27" s="868" t="str">
        <f>BA27</f>
        <v/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BA27" s="881" t="str">
        <f>IF(C27&lt;&gt;SUM(D27:F27)," NO ALTERE LAS FÓRMULAS, el Total de Visitas Integrales NO ES IGUAL a la suma de las visitas por profesional. ","")</f>
        <v/>
      </c>
      <c r="BD27" s="981">
        <f>IF(C27&lt;&gt;SUM(D27:F27),1,0)</f>
        <v>0</v>
      </c>
    </row>
    <row r="28" spans="1:58" s="866" customFormat="1" ht="30" customHeight="1" x14ac:dyDescent="0.2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</row>
    <row r="29" spans="1:58" s="866" customFormat="1" ht="42" x14ac:dyDescent="0.1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994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</row>
    <row r="30" spans="1:58" s="866" customFormat="1" ht="15" customHeight="1" x14ac:dyDescent="0.15">
      <c r="A30" s="1006" t="s">
        <v>39</v>
      </c>
      <c r="B30" s="1007"/>
      <c r="C30" s="957">
        <f>SUM(D30:G30)</f>
        <v>0</v>
      </c>
      <c r="D30" s="918"/>
      <c r="E30" s="919"/>
      <c r="F30" s="926"/>
      <c r="G30" s="920"/>
      <c r="H30" s="868" t="str">
        <f>BA30</f>
        <v/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BA30" s="881" t="str">
        <f>IF(C30&lt;&gt;SUM(D30:G30)," NO ALTERE LAS FÓRMULAS, el Total de Visitas Integrales NO ES IGUAL a la suma de las visitas por profesional. ","")</f>
        <v/>
      </c>
      <c r="BD30" s="981">
        <f>IF(C30&lt;&gt;SUM(D30:G30),1,0)</f>
        <v>0</v>
      </c>
    </row>
    <row r="31" spans="1:58" s="866" customFormat="1" ht="15" customHeight="1" x14ac:dyDescent="0.15">
      <c r="A31" s="1000" t="s">
        <v>38</v>
      </c>
      <c r="B31" s="1002"/>
      <c r="C31" s="966">
        <f t="shared" ref="C31:C39" si="4">SUM(D31:G31)</f>
        <v>0</v>
      </c>
      <c r="D31" s="913"/>
      <c r="E31" s="914"/>
      <c r="F31" s="915"/>
      <c r="G31" s="927"/>
      <c r="H31" s="868" t="str">
        <f t="shared" ref="H31:H39" si="5">BA31</f>
        <v/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BA31" s="881" t="str">
        <f t="shared" ref="BA31:BA39" si="6">IF(C31&lt;&gt;SUM(D31:G31)," NO ALTERE LAS FÓRMULAS, el Total de Visitas Integrales NO ES IGUAL a la suma de las visitas por profesional. ","")</f>
        <v/>
      </c>
      <c r="BD31" s="981">
        <f t="shared" ref="BD31:BD39" si="7">IF(C31&lt;&gt;SUM(D31:G31),1,0)</f>
        <v>0</v>
      </c>
    </row>
    <row r="32" spans="1:58" s="866" customFormat="1" ht="15" customHeight="1" x14ac:dyDescent="0.15">
      <c r="A32" s="1000" t="s">
        <v>37</v>
      </c>
      <c r="B32" s="1002"/>
      <c r="C32" s="933">
        <f t="shared" si="4"/>
        <v>0</v>
      </c>
      <c r="D32" s="913"/>
      <c r="E32" s="914"/>
      <c r="F32" s="915"/>
      <c r="G32" s="927"/>
      <c r="H32" s="868" t="str">
        <f t="shared" si="5"/>
        <v/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BA32" s="881" t="str">
        <f t="shared" si="6"/>
        <v/>
      </c>
      <c r="BD32" s="981">
        <f t="shared" si="7"/>
        <v>0</v>
      </c>
    </row>
    <row r="33" spans="1:58" s="866" customFormat="1" ht="15" customHeight="1" x14ac:dyDescent="0.15">
      <c r="A33" s="1000" t="s">
        <v>36</v>
      </c>
      <c r="B33" s="1002"/>
      <c r="C33" s="933">
        <f t="shared" si="4"/>
        <v>0</v>
      </c>
      <c r="D33" s="913"/>
      <c r="E33" s="924"/>
      <c r="F33" s="915"/>
      <c r="G33" s="922"/>
      <c r="H33" s="868" t="str">
        <f t="shared" si="5"/>
        <v/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BA33" s="881" t="str">
        <f t="shared" si="6"/>
        <v/>
      </c>
      <c r="BD33" s="981">
        <f t="shared" si="7"/>
        <v>0</v>
      </c>
    </row>
    <row r="34" spans="1:58" s="866" customFormat="1" ht="15" customHeight="1" x14ac:dyDescent="0.15">
      <c r="A34" s="1012" t="s">
        <v>35</v>
      </c>
      <c r="B34" s="898" t="s">
        <v>34</v>
      </c>
      <c r="C34" s="982">
        <f t="shared" si="4"/>
        <v>45</v>
      </c>
      <c r="D34" s="918">
        <v>45</v>
      </c>
      <c r="E34" s="919"/>
      <c r="F34" s="926"/>
      <c r="G34" s="920"/>
      <c r="H34" s="868" t="str">
        <f t="shared" si="5"/>
        <v/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BA34" s="881" t="str">
        <f t="shared" si="6"/>
        <v/>
      </c>
      <c r="BD34" s="981">
        <f t="shared" si="7"/>
        <v>0</v>
      </c>
    </row>
    <row r="35" spans="1:58" s="866" customFormat="1" ht="15" customHeight="1" x14ac:dyDescent="0.15">
      <c r="A35" s="1012"/>
      <c r="B35" s="872" t="s">
        <v>33</v>
      </c>
      <c r="C35" s="933">
        <f t="shared" si="4"/>
        <v>0</v>
      </c>
      <c r="D35" s="913"/>
      <c r="E35" s="914"/>
      <c r="F35" s="915"/>
      <c r="G35" s="927"/>
      <c r="H35" s="868" t="str">
        <f t="shared" si="5"/>
        <v/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BA35" s="881" t="str">
        <f t="shared" si="6"/>
        <v/>
      </c>
      <c r="BD35" s="981">
        <f t="shared" si="7"/>
        <v>0</v>
      </c>
    </row>
    <row r="36" spans="1:58" s="866" customFormat="1" ht="15" customHeight="1" x14ac:dyDescent="0.15">
      <c r="A36" s="1012"/>
      <c r="B36" s="871" t="s">
        <v>32</v>
      </c>
      <c r="C36" s="948">
        <f t="shared" si="4"/>
        <v>0</v>
      </c>
      <c r="D36" s="916"/>
      <c r="E36" s="917"/>
      <c r="F36" s="972"/>
      <c r="G36" s="928"/>
      <c r="H36" s="868" t="str">
        <f t="shared" si="5"/>
        <v/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BA36" s="881" t="str">
        <f t="shared" si="6"/>
        <v/>
      </c>
      <c r="BD36" s="981">
        <f t="shared" si="7"/>
        <v>0</v>
      </c>
    </row>
    <row r="37" spans="1:58" s="866" customFormat="1" ht="15" customHeight="1" x14ac:dyDescent="0.15">
      <c r="A37" s="998" t="s">
        <v>31</v>
      </c>
      <c r="B37" s="1013"/>
      <c r="C37" s="983">
        <f t="shared" si="4"/>
        <v>0</v>
      </c>
      <c r="D37" s="973"/>
      <c r="E37" s="974"/>
      <c r="F37" s="975"/>
      <c r="G37" s="912"/>
      <c r="H37" s="868" t="str">
        <f t="shared" si="5"/>
        <v/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BA37" s="881" t="str">
        <f>IF(C37&lt;&gt;SUM(D37:G37)," NO ALTERE LAS FÓRMULAS, el Total de Visitas Integrales NO ES IGUAL a la suma de las visitas por profesional. ","")</f>
        <v/>
      </c>
      <c r="BD37" s="981">
        <f t="shared" si="7"/>
        <v>0</v>
      </c>
    </row>
    <row r="38" spans="1:58" s="866" customFormat="1" ht="15" customHeight="1" x14ac:dyDescent="0.15">
      <c r="A38" s="1008" t="s">
        <v>30</v>
      </c>
      <c r="B38" s="1009"/>
      <c r="C38" s="984">
        <f t="shared" si="4"/>
        <v>0</v>
      </c>
      <c r="D38" s="923"/>
      <c r="E38" s="924"/>
      <c r="F38" s="925"/>
      <c r="G38" s="910"/>
      <c r="H38" s="868" t="str">
        <f t="shared" si="5"/>
        <v/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BA38" s="881" t="str">
        <f t="shared" si="6"/>
        <v/>
      </c>
      <c r="BD38" s="981">
        <f t="shared" si="7"/>
        <v>0</v>
      </c>
    </row>
    <row r="39" spans="1:58" s="866" customFormat="1" ht="15" customHeight="1" x14ac:dyDescent="0.15">
      <c r="A39" s="1010" t="s">
        <v>13</v>
      </c>
      <c r="B39" s="1011"/>
      <c r="C39" s="930">
        <f t="shared" si="4"/>
        <v>45</v>
      </c>
      <c r="D39" s="930">
        <f>SUM(D30:D38)</f>
        <v>45</v>
      </c>
      <c r="E39" s="931">
        <f>SUM(E30:E38)</f>
        <v>0</v>
      </c>
      <c r="F39" s="932">
        <f>SUM(F30:F38)</f>
        <v>0</v>
      </c>
      <c r="G39" s="929">
        <f>SUM(G30:G38)</f>
        <v>0</v>
      </c>
      <c r="H39" s="868" t="str">
        <f t="shared" si="5"/>
        <v/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BA39" s="881" t="str">
        <f t="shared" si="6"/>
        <v/>
      </c>
      <c r="BD39" s="981">
        <f t="shared" si="7"/>
        <v>0</v>
      </c>
    </row>
    <row r="40" spans="1:58" s="866" customFormat="1" ht="15" customHeight="1" x14ac:dyDescent="0.1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</row>
    <row r="41" spans="1:58" s="866" customFormat="1" ht="30" customHeight="1" x14ac:dyDescent="0.2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</row>
    <row r="42" spans="1:58" s="866" customFormat="1" ht="63" x14ac:dyDescent="0.2">
      <c r="A42" s="996" t="s">
        <v>27</v>
      </c>
      <c r="B42" s="1005"/>
      <c r="C42" s="994" t="s">
        <v>13</v>
      </c>
      <c r="D42" s="864" t="s">
        <v>26</v>
      </c>
      <c r="E42" s="994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</row>
    <row r="43" spans="1:58" s="866" customFormat="1" ht="15" customHeight="1" x14ac:dyDescent="0.2">
      <c r="A43" s="1018" t="s">
        <v>23</v>
      </c>
      <c r="B43" s="1019"/>
      <c r="C43" s="953">
        <f>SUM(D43:E43)</f>
        <v>0</v>
      </c>
      <c r="D43" s="954"/>
      <c r="E43" s="955"/>
      <c r="F43" s="956"/>
      <c r="G43" s="880" t="str">
        <f>BA43</f>
        <v/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BA43" s="881" t="str">
        <f>IF(C43&lt;&gt;SUM(D43:E43)," NO ALTERE LAS FÓRMULAS, el Total deVisitas con fines de Tratamiento NO ES IGUAL a la suma de las visitas por profesional. ","")</f>
        <v/>
      </c>
      <c r="BE43" s="981">
        <f>IF(C43&lt;&gt;SUM(D43:E43),1,0)</f>
        <v>0</v>
      </c>
    </row>
    <row r="44" spans="1:58" s="866" customFormat="1" ht="15" customHeight="1" x14ac:dyDescent="0.2">
      <c r="A44" s="1039" t="s">
        <v>22</v>
      </c>
      <c r="B44" s="1040"/>
      <c r="C44" s="953">
        <f>SUM(D44:E44)</f>
        <v>0</v>
      </c>
      <c r="D44" s="954"/>
      <c r="E44" s="955"/>
      <c r="F44" s="956"/>
      <c r="G44" s="880" t="str">
        <f>BA44</f>
        <v/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BA44" s="881" t="str">
        <f>IF(C44&lt;&gt;SUM(D44:E44)," NO ALTERE LAS FÓRMULAS, el Total deVisitas con fines de Tratamiento NO ES IGUAL a la suma de las visitas por profesional. ","")</f>
        <v/>
      </c>
      <c r="BE44" s="981">
        <f>IF(C44&lt;&gt;SUM(D44:E44),1,0)</f>
        <v>0</v>
      </c>
    </row>
    <row r="45" spans="1:58" s="866" customFormat="1" ht="15" customHeight="1" x14ac:dyDescent="0.2">
      <c r="A45" s="1016" t="s">
        <v>21</v>
      </c>
      <c r="B45" s="903" t="s">
        <v>20</v>
      </c>
      <c r="C45" s="957">
        <f>SUM(D45:E45)</f>
        <v>0</v>
      </c>
      <c r="D45" s="958"/>
      <c r="E45" s="959"/>
      <c r="F45" s="959"/>
      <c r="G45" s="977" t="str">
        <f>$BA45&amp;""&amp;$BB45&amp;""&amp;$BC45</f>
        <v/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BA45" s="881" t="str">
        <f>IF($F45&lt;=$C45,"","Programa de atención Domiciliaria a personas con Dependencia severa debe ser MENOR O IGUAL  al Total")</f>
        <v/>
      </c>
      <c r="BB45" s="870" t="str">
        <f>IF($C45=0,"",IF($F45="",IF($C45="",""," No olvide escribir la columna Programa de atención domiciliaria a personas con dependencia severa."),""))</f>
        <v/>
      </c>
      <c r="BC45" s="881" t="str">
        <f>IF(C45&lt;&gt;SUM(D45:E45)," NO ALTERE LAS FÓRMULAS, el Total de Visitas Integrales NO ES IGUAL a la suma de las visitas por profesional. ","")</f>
        <v/>
      </c>
      <c r="BD45" s="981">
        <f>IF($F45&lt;=$C45,0,1)</f>
        <v>0</v>
      </c>
      <c r="BE45" s="981" t="str">
        <f>IF($C45=0,"",IF($F45="",IF($C45="","",1),0))</f>
        <v/>
      </c>
      <c r="BF45" s="981">
        <f>IF(C45&lt;&gt;SUM(D45:E45),1,0)</f>
        <v>0</v>
      </c>
    </row>
    <row r="46" spans="1:58" s="866" customFormat="1" ht="15" customHeight="1" x14ac:dyDescent="0.2">
      <c r="A46" s="1017"/>
      <c r="B46" s="904" t="s">
        <v>19</v>
      </c>
      <c r="C46" s="960">
        <f>SUM(D46:E46)</f>
        <v>0</v>
      </c>
      <c r="D46" s="961"/>
      <c r="E46" s="962"/>
      <c r="F46" s="962"/>
      <c r="G46" s="977" t="str">
        <f>$BA46&amp;""&amp;$BB46&amp;""&amp;$BC46</f>
        <v/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BA46" s="881" t="str">
        <f>IF($F46&lt;=$C46,"","Programa de atención Domiciliaria a personas con Dependencia severa debe ser MENOR O IGUAL  al Total")</f>
        <v/>
      </c>
      <c r="BB46" s="870" t="str">
        <f>IF($C46=0,"",IF($F46="",IF($C46="",""," No olvide escribir la columna Programa de atención domiciliaria a personas con dependencia severa."),""))</f>
        <v/>
      </c>
      <c r="BC46" s="881" t="str">
        <f>IF(C46&lt;&gt;SUM(D46:E46)," NO ALTERE LAS FÓRMULAS, el Total de Visitas Integrales NO ES IGUAL a la suma de las visitas por profesional. ","")</f>
        <v/>
      </c>
      <c r="BD46" s="981">
        <f>IF($F46&lt;=$C46,0,1)</f>
        <v>0</v>
      </c>
      <c r="BE46" s="981" t="str">
        <f>IF($C46=0,"",IF($F46="",IF($C46="","",1),0))</f>
        <v/>
      </c>
      <c r="BF46" s="981">
        <f>IF(C46&lt;&gt;SUM(D46:E46),1,0)</f>
        <v>0</v>
      </c>
    </row>
    <row r="47" spans="1:58" s="866" customFormat="1" ht="15" customHeight="1" x14ac:dyDescent="0.2">
      <c r="A47" s="1018" t="s">
        <v>18</v>
      </c>
      <c r="B47" s="1019"/>
      <c r="C47" s="953">
        <f>SUM(D47:E47)</f>
        <v>0</v>
      </c>
      <c r="D47" s="954"/>
      <c r="E47" s="955"/>
      <c r="F47" s="956"/>
      <c r="G47" s="880" t="str">
        <f>BA47</f>
        <v/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BA47" s="881" t="str">
        <f>IF(C47&lt;&gt;SUM(D47:E47)," NO ALTERE LAS FÓRMULAS, el Total deVisitas con fines de Tratamiento NO ES IGUAL a la suma de las visitas por profesional. ","")</f>
        <v/>
      </c>
      <c r="BE47" s="981">
        <f>IF(C47&lt;&gt;SUM(D47:E47),1,0)</f>
        <v>0</v>
      </c>
    </row>
    <row r="48" spans="1:58" s="866" customFormat="1" ht="30" customHeight="1" x14ac:dyDescent="0.2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</row>
    <row r="49" spans="1:56" s="866" customFormat="1" ht="15" customHeight="1" x14ac:dyDescent="0.1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</row>
    <row r="50" spans="1:56" s="866" customFormat="1" ht="15" customHeight="1" x14ac:dyDescent="0.1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</row>
    <row r="51" spans="1:56" s="866" customFormat="1" ht="23.25" customHeight="1" x14ac:dyDescent="0.15">
      <c r="A51" s="1035"/>
      <c r="B51" s="1036"/>
      <c r="C51" s="1035"/>
      <c r="D51" s="994" t="s">
        <v>11</v>
      </c>
      <c r="E51" s="994" t="s">
        <v>10</v>
      </c>
      <c r="F51" s="994" t="s">
        <v>9</v>
      </c>
      <c r="G51" s="1046"/>
      <c r="H51" s="887" t="s">
        <v>8</v>
      </c>
      <c r="I51" s="994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</row>
    <row r="52" spans="1:56" s="866" customFormat="1" ht="15.95" customHeight="1" x14ac:dyDescent="0.15">
      <c r="A52" s="1020" t="s">
        <v>6</v>
      </c>
      <c r="B52" s="1021"/>
      <c r="C52" s="957">
        <f t="shared" ref="C52:C57" si="8">SUM(D52:F52)+H52</f>
        <v>0</v>
      </c>
      <c r="D52" s="908"/>
      <c r="E52" s="908"/>
      <c r="F52" s="908"/>
      <c r="G52" s="963"/>
      <c r="H52" s="964"/>
      <c r="I52" s="965"/>
      <c r="J52" s="888" t="str">
        <f t="shared" ref="J52:J57" si="9">BA52</f>
        <v/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BA52" s="881" t="str">
        <f t="shared" ref="BA52:BA57" si="10">IF(C52&lt;&gt;SUM(D52:F52)+H52," NO ALTERE LAS FÓRMULAS, el Total de Rescate de Inasistentes NO ES IGUAL a la suma de rescates. ","")</f>
        <v/>
      </c>
      <c r="BD52" s="98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866" customFormat="1" ht="15.95" customHeight="1" x14ac:dyDescent="0.15">
      <c r="A53" s="1037" t="s">
        <v>5</v>
      </c>
      <c r="B53" s="1038"/>
      <c r="C53" s="966">
        <f t="shared" si="8"/>
        <v>0</v>
      </c>
      <c r="D53" s="909"/>
      <c r="E53" s="909"/>
      <c r="F53" s="909"/>
      <c r="G53" s="967"/>
      <c r="H53" s="921"/>
      <c r="I53" s="968"/>
      <c r="J53" s="888" t="str">
        <f t="shared" si="9"/>
        <v/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BA53" s="881" t="str">
        <f t="shared" si="10"/>
        <v/>
      </c>
      <c r="BD53" s="981" t="str">
        <f t="shared" si="11"/>
        <v/>
      </c>
    </row>
    <row r="54" spans="1:56" s="866" customFormat="1" ht="15.95" customHeight="1" x14ac:dyDescent="0.15">
      <c r="A54" s="1037" t="s">
        <v>4</v>
      </c>
      <c r="B54" s="1038"/>
      <c r="C54" s="966">
        <f t="shared" si="8"/>
        <v>0</v>
      </c>
      <c r="D54" s="909"/>
      <c r="E54" s="909"/>
      <c r="F54" s="909"/>
      <c r="G54" s="967"/>
      <c r="H54" s="921"/>
      <c r="I54" s="968"/>
      <c r="J54" s="888" t="str">
        <f t="shared" si="9"/>
        <v/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BA54" s="881" t="str">
        <f t="shared" si="10"/>
        <v/>
      </c>
      <c r="BD54" s="981" t="str">
        <f t="shared" si="11"/>
        <v/>
      </c>
    </row>
    <row r="55" spans="1:56" s="866" customFormat="1" ht="15.95" customHeight="1" x14ac:dyDescent="0.15">
      <c r="A55" s="1037" t="s">
        <v>3</v>
      </c>
      <c r="B55" s="1038"/>
      <c r="C55" s="966">
        <f t="shared" si="8"/>
        <v>0</v>
      </c>
      <c r="D55" s="909"/>
      <c r="E55" s="909"/>
      <c r="F55" s="909"/>
      <c r="G55" s="967"/>
      <c r="H55" s="921"/>
      <c r="I55" s="968"/>
      <c r="J55" s="888" t="str">
        <f t="shared" si="9"/>
        <v/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BA55" s="881" t="str">
        <f t="shared" si="10"/>
        <v/>
      </c>
      <c r="BD55" s="981" t="str">
        <f t="shared" si="11"/>
        <v/>
      </c>
    </row>
    <row r="56" spans="1:56" s="866" customFormat="1" ht="15" customHeight="1" x14ac:dyDescent="0.15">
      <c r="A56" s="1037" t="s">
        <v>2</v>
      </c>
      <c r="B56" s="1038"/>
      <c r="C56" s="966">
        <f t="shared" si="8"/>
        <v>0</v>
      </c>
      <c r="D56" s="909"/>
      <c r="E56" s="909"/>
      <c r="F56" s="909"/>
      <c r="G56" s="967"/>
      <c r="H56" s="921"/>
      <c r="I56" s="968"/>
      <c r="J56" s="888" t="str">
        <f t="shared" si="9"/>
        <v/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BA56" s="881" t="str">
        <f t="shared" si="10"/>
        <v/>
      </c>
      <c r="BD56" s="981" t="str">
        <f t="shared" si="11"/>
        <v/>
      </c>
    </row>
    <row r="57" spans="1:56" s="866" customFormat="1" ht="15" customHeight="1" x14ac:dyDescent="0.15">
      <c r="A57" s="1014" t="s">
        <v>1</v>
      </c>
      <c r="B57" s="1015"/>
      <c r="C57" s="960">
        <f t="shared" si="8"/>
        <v>0</v>
      </c>
      <c r="D57" s="911"/>
      <c r="E57" s="911"/>
      <c r="F57" s="911"/>
      <c r="G57" s="969"/>
      <c r="H57" s="970"/>
      <c r="I57" s="971"/>
      <c r="J57" s="888" t="str">
        <f t="shared" si="9"/>
        <v/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BA57" s="881" t="str">
        <f t="shared" si="10"/>
        <v/>
      </c>
      <c r="BD57" s="981" t="str">
        <f t="shared" si="11"/>
        <v/>
      </c>
    </row>
    <row r="58" spans="1:56" s="866" customFormat="1" ht="20.25" customHeight="1" x14ac:dyDescent="0.1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</row>
    <row r="59" spans="1:56" ht="15.95" customHeight="1" x14ac:dyDescent="0.15">
      <c r="A59" s="869"/>
      <c r="B59" s="869"/>
      <c r="C59" s="869"/>
      <c r="D59" s="869"/>
      <c r="E59" s="869"/>
      <c r="F59" s="869"/>
      <c r="G59" s="869"/>
      <c r="H59" s="869"/>
    </row>
    <row r="200" spans="1:56" hidden="1" x14ac:dyDescent="0.15">
      <c r="A200" s="979">
        <f>SUM(A7:I57)</f>
        <v>180</v>
      </c>
      <c r="BD200" s="97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995" t="s">
        <v>66</v>
      </c>
      <c r="B6" s="995"/>
      <c r="C6" s="995"/>
      <c r="D6" s="995"/>
      <c r="E6" s="995"/>
      <c r="F6" s="995"/>
      <c r="G6" s="995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996" t="s">
        <v>27</v>
      </c>
      <c r="B8" s="997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998" t="s">
        <v>62</v>
      </c>
      <c r="B9" s="999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1000" t="s">
        <v>61</v>
      </c>
      <c r="B10" s="1001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1000" t="s">
        <v>60</v>
      </c>
      <c r="B11" s="1001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1000" t="s">
        <v>59</v>
      </c>
      <c r="B12" s="1001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1000" t="s">
        <v>58</v>
      </c>
      <c r="B13" s="1001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1000" t="s">
        <v>57</v>
      </c>
      <c r="B14" s="1001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1000" t="s">
        <v>56</v>
      </c>
      <c r="B15" s="1002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1000" t="s">
        <v>55</v>
      </c>
      <c r="B16" s="1001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1000" t="s">
        <v>54</v>
      </c>
      <c r="B17" s="1001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1000" t="s">
        <v>53</v>
      </c>
      <c r="B18" s="1001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1000" t="s">
        <v>52</v>
      </c>
      <c r="B19" s="1001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1000" t="s">
        <v>51</v>
      </c>
      <c r="B20" s="1001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1000" t="s">
        <v>50</v>
      </c>
      <c r="B21" s="1001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1000" t="s">
        <v>49</v>
      </c>
      <c r="B22" s="1002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1000" t="s">
        <v>48</v>
      </c>
      <c r="B23" s="1001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1000" t="s">
        <v>47</v>
      </c>
      <c r="B24" s="1001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1000" t="s">
        <v>46</v>
      </c>
      <c r="B25" s="1001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998" t="s">
        <v>45</v>
      </c>
      <c r="B26" s="999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1003" t="s">
        <v>44</v>
      </c>
      <c r="B27" s="1004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996" t="s">
        <v>27</v>
      </c>
      <c r="B29" s="1005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1006" t="s">
        <v>39</v>
      </c>
      <c r="B30" s="1007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1000" t="s">
        <v>38</v>
      </c>
      <c r="B31" s="1002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1000" t="s">
        <v>37</v>
      </c>
      <c r="B32" s="1002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1000" t="s">
        <v>36</v>
      </c>
      <c r="B33" s="1002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1012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1012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1012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998" t="s">
        <v>31</v>
      </c>
      <c r="B37" s="1013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1008" t="s">
        <v>30</v>
      </c>
      <c r="B38" s="1009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1010" t="s">
        <v>13</v>
      </c>
      <c r="B39" s="1011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996" t="s">
        <v>27</v>
      </c>
      <c r="B42" s="1005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1018" t="s">
        <v>23</v>
      </c>
      <c r="B43" s="1019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1039" t="s">
        <v>22</v>
      </c>
      <c r="B44" s="1040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1016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1017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1018" t="s">
        <v>18</v>
      </c>
      <c r="B47" s="1019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1035"/>
      <c r="B51" s="1036"/>
      <c r="C51" s="1035"/>
      <c r="D51" s="323" t="s">
        <v>11</v>
      </c>
      <c r="E51" s="323" t="s">
        <v>10</v>
      </c>
      <c r="F51" s="323" t="s">
        <v>9</v>
      </c>
      <c r="G51" s="1046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1020" t="s">
        <v>6</v>
      </c>
      <c r="B52" s="1021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1037" t="s">
        <v>5</v>
      </c>
      <c r="B53" s="1038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1037" t="s">
        <v>4</v>
      </c>
      <c r="B54" s="1038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1037" t="s">
        <v>3</v>
      </c>
      <c r="B55" s="1038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1037" t="s">
        <v>2</v>
      </c>
      <c r="B56" s="1038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1014" t="s">
        <v>1</v>
      </c>
      <c r="B57" s="1015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995" t="s">
        <v>66</v>
      </c>
      <c r="B6" s="995"/>
      <c r="C6" s="995"/>
      <c r="D6" s="995"/>
      <c r="E6" s="995"/>
      <c r="F6" s="995"/>
      <c r="G6" s="995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996" t="s">
        <v>27</v>
      </c>
      <c r="B8" s="997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998" t="s">
        <v>62</v>
      </c>
      <c r="B9" s="999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1000" t="s">
        <v>61</v>
      </c>
      <c r="B10" s="1001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1000" t="s">
        <v>60</v>
      </c>
      <c r="B11" s="1001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1000" t="s">
        <v>59</v>
      </c>
      <c r="B12" s="1001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1000" t="s">
        <v>58</v>
      </c>
      <c r="B13" s="1001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1000" t="s">
        <v>57</v>
      </c>
      <c r="B14" s="1001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1000" t="s">
        <v>56</v>
      </c>
      <c r="B15" s="1002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1000" t="s">
        <v>55</v>
      </c>
      <c r="B16" s="1001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1000" t="s">
        <v>54</v>
      </c>
      <c r="B17" s="1001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1000" t="s">
        <v>53</v>
      </c>
      <c r="B18" s="1001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1000" t="s">
        <v>52</v>
      </c>
      <c r="B19" s="1001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1000" t="s">
        <v>51</v>
      </c>
      <c r="B20" s="1001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1000" t="s">
        <v>50</v>
      </c>
      <c r="B21" s="1001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1000" t="s">
        <v>49</v>
      </c>
      <c r="B22" s="1002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1000" t="s">
        <v>48</v>
      </c>
      <c r="B23" s="1001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1000" t="s">
        <v>47</v>
      </c>
      <c r="B24" s="1001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1000" t="s">
        <v>46</v>
      </c>
      <c r="B25" s="1001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998" t="s">
        <v>45</v>
      </c>
      <c r="B26" s="999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1003" t="s">
        <v>44</v>
      </c>
      <c r="B27" s="1004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996" t="s">
        <v>27</v>
      </c>
      <c r="B29" s="1005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1006" t="s">
        <v>39</v>
      </c>
      <c r="B30" s="1007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1000" t="s">
        <v>38</v>
      </c>
      <c r="B31" s="1002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1000" t="s">
        <v>37</v>
      </c>
      <c r="B32" s="1002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1000" t="s">
        <v>36</v>
      </c>
      <c r="B33" s="1002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1012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1012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1012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998" t="s">
        <v>31</v>
      </c>
      <c r="B37" s="1013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1008" t="s">
        <v>30</v>
      </c>
      <c r="B38" s="1009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1010" t="s">
        <v>13</v>
      </c>
      <c r="B39" s="1011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996" t="s">
        <v>27</v>
      </c>
      <c r="B42" s="1005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1018" t="s">
        <v>23</v>
      </c>
      <c r="B43" s="1019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1039" t="s">
        <v>22</v>
      </c>
      <c r="B44" s="1040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1016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1017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1018" t="s">
        <v>18</v>
      </c>
      <c r="B47" s="1019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1035"/>
      <c r="B51" s="1036"/>
      <c r="C51" s="1035"/>
      <c r="D51" s="459" t="s">
        <v>11</v>
      </c>
      <c r="E51" s="459" t="s">
        <v>10</v>
      </c>
      <c r="F51" s="459" t="s">
        <v>9</v>
      </c>
      <c r="G51" s="1046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1020" t="s">
        <v>6</v>
      </c>
      <c r="B52" s="1021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1037" t="s">
        <v>5</v>
      </c>
      <c r="B53" s="1038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1037" t="s">
        <v>4</v>
      </c>
      <c r="B54" s="1038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1037" t="s">
        <v>3</v>
      </c>
      <c r="B55" s="1038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1037" t="s">
        <v>2</v>
      </c>
      <c r="B56" s="1038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1014" t="s">
        <v>1</v>
      </c>
      <c r="B57" s="1015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</row>
    <row r="2" spans="1:56" x14ac:dyDescent="0.25">
      <c r="A2" s="704" t="s">
        <v>68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</row>
    <row r="3" spans="1:56" x14ac:dyDescent="0.25">
      <c r="A3" s="704" t="s">
        <v>69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</row>
    <row r="4" spans="1:56" x14ac:dyDescent="0.25">
      <c r="A4" s="704" t="s">
        <v>70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</row>
    <row r="5" spans="1:56" x14ac:dyDescent="0.25">
      <c r="A5" s="583" t="s">
        <v>71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</row>
    <row r="6" spans="1:56" ht="15.75" x14ac:dyDescent="0.25">
      <c r="A6" s="995" t="s">
        <v>66</v>
      </c>
      <c r="B6" s="995"/>
      <c r="C6" s="995"/>
      <c r="D6" s="995"/>
      <c r="E6" s="995"/>
      <c r="F6" s="995"/>
      <c r="G6" s="995"/>
      <c r="H6" s="617"/>
      <c r="I6" s="591"/>
      <c r="J6" s="582"/>
      <c r="K6" s="582"/>
      <c r="L6" s="582"/>
      <c r="M6" s="582"/>
      <c r="N6" s="582"/>
      <c r="O6" s="582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</row>
    <row r="7" spans="1:56" x14ac:dyDescent="0.25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</row>
    <row r="8" spans="1:56" ht="94.5" x14ac:dyDescent="0.25">
      <c r="A8" s="996" t="s">
        <v>27</v>
      </c>
      <c r="B8" s="997"/>
      <c r="C8" s="595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</row>
    <row r="9" spans="1:56" x14ac:dyDescent="0.25">
      <c r="A9" s="998" t="s">
        <v>62</v>
      </c>
      <c r="B9" s="999"/>
      <c r="C9" s="661">
        <v>0</v>
      </c>
      <c r="D9" s="662"/>
      <c r="E9" s="663"/>
      <c r="F9" s="664"/>
      <c r="G9" s="665"/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</row>
    <row r="10" spans="1:56" x14ac:dyDescent="0.25">
      <c r="A10" s="1000" t="s">
        <v>61</v>
      </c>
      <c r="B10" s="1001"/>
      <c r="C10" s="661">
        <v>0</v>
      </c>
      <c r="D10" s="666"/>
      <c r="E10" s="667"/>
      <c r="F10" s="668"/>
      <c r="G10" s="669"/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</row>
    <row r="11" spans="1:56" x14ac:dyDescent="0.25">
      <c r="A11" s="1000" t="s">
        <v>60</v>
      </c>
      <c r="B11" s="1001"/>
      <c r="C11" s="661">
        <v>0</v>
      </c>
      <c r="D11" s="666"/>
      <c r="E11" s="667"/>
      <c r="F11" s="668"/>
      <c r="G11" s="669"/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</row>
    <row r="12" spans="1:56" x14ac:dyDescent="0.25">
      <c r="A12" s="1000" t="s">
        <v>59</v>
      </c>
      <c r="B12" s="1001"/>
      <c r="C12" s="661">
        <v>0</v>
      </c>
      <c r="D12" s="666"/>
      <c r="E12" s="667"/>
      <c r="F12" s="668"/>
      <c r="G12" s="669"/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</row>
    <row r="13" spans="1:56" x14ac:dyDescent="0.25">
      <c r="A13" s="1000" t="s">
        <v>58</v>
      </c>
      <c r="B13" s="1001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</row>
    <row r="14" spans="1:56" x14ac:dyDescent="0.25">
      <c r="A14" s="1000" t="s">
        <v>57</v>
      </c>
      <c r="B14" s="1001"/>
      <c r="C14" s="661">
        <v>0</v>
      </c>
      <c r="D14" s="666"/>
      <c r="E14" s="667"/>
      <c r="F14" s="668"/>
      <c r="G14" s="669"/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</row>
    <row r="15" spans="1:56" x14ac:dyDescent="0.25">
      <c r="A15" s="1000" t="s">
        <v>56</v>
      </c>
      <c r="B15" s="1002"/>
      <c r="C15" s="661">
        <v>0</v>
      </c>
      <c r="D15" s="666"/>
      <c r="E15" s="667"/>
      <c r="F15" s="668"/>
      <c r="G15" s="669"/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</row>
    <row r="16" spans="1:56" x14ac:dyDescent="0.25">
      <c r="A16" s="1000" t="s">
        <v>55</v>
      </c>
      <c r="B16" s="1001"/>
      <c r="C16" s="661">
        <v>0</v>
      </c>
      <c r="D16" s="666"/>
      <c r="E16" s="667"/>
      <c r="F16" s="668"/>
      <c r="G16" s="669"/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</row>
    <row r="17" spans="1:58" x14ac:dyDescent="0.25">
      <c r="A17" s="1000" t="s">
        <v>54</v>
      </c>
      <c r="B17" s="1001"/>
      <c r="C17" s="661">
        <v>0</v>
      </c>
      <c r="D17" s="666"/>
      <c r="E17" s="667"/>
      <c r="F17" s="668"/>
      <c r="G17" s="669"/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1000" t="s">
        <v>53</v>
      </c>
      <c r="B18" s="1001"/>
      <c r="C18" s="661">
        <v>0</v>
      </c>
      <c r="D18" s="666"/>
      <c r="E18" s="667"/>
      <c r="F18" s="668"/>
      <c r="G18" s="669"/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1000" t="s">
        <v>52</v>
      </c>
      <c r="B19" s="1001"/>
      <c r="C19" s="661">
        <v>0</v>
      </c>
      <c r="D19" s="666"/>
      <c r="E19" s="667"/>
      <c r="F19" s="668"/>
      <c r="G19" s="670"/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1000" t="s">
        <v>51</v>
      </c>
      <c r="B20" s="1001"/>
      <c r="C20" s="661">
        <v>0</v>
      </c>
      <c r="D20" s="666"/>
      <c r="E20" s="667"/>
      <c r="F20" s="668"/>
      <c r="G20" s="669"/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1000" t="s">
        <v>50</v>
      </c>
      <c r="B21" s="1001"/>
      <c r="C21" s="661">
        <v>0</v>
      </c>
      <c r="D21" s="666"/>
      <c r="E21" s="667"/>
      <c r="F21" s="668"/>
      <c r="G21" s="669"/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1000" t="s">
        <v>49</v>
      </c>
      <c r="B22" s="1002"/>
      <c r="C22" s="661">
        <v>0</v>
      </c>
      <c r="D22" s="666"/>
      <c r="E22" s="667"/>
      <c r="F22" s="668"/>
      <c r="G22" s="669"/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1000" t="s">
        <v>48</v>
      </c>
      <c r="B23" s="1001"/>
      <c r="C23" s="661">
        <v>0</v>
      </c>
      <c r="D23" s="666"/>
      <c r="E23" s="667"/>
      <c r="F23" s="668"/>
      <c r="G23" s="670"/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1000" t="s">
        <v>47</v>
      </c>
      <c r="B24" s="1001"/>
      <c r="C24" s="671">
        <v>0</v>
      </c>
      <c r="D24" s="672"/>
      <c r="E24" s="652"/>
      <c r="F24" s="653"/>
      <c r="G24" s="673"/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1000" t="s">
        <v>46</v>
      </c>
      <c r="B25" s="1001"/>
      <c r="C25" s="674">
        <v>0</v>
      </c>
      <c r="D25" s="641"/>
      <c r="E25" s="667"/>
      <c r="F25" s="668"/>
      <c r="G25" s="670"/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998" t="s">
        <v>45</v>
      </c>
      <c r="B26" s="999"/>
      <c r="C26" s="675">
        <v>0</v>
      </c>
      <c r="D26" s="666"/>
      <c r="E26" s="667"/>
      <c r="F26" s="668"/>
      <c r="G26" s="669"/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1003" t="s">
        <v>44</v>
      </c>
      <c r="B27" s="1004"/>
      <c r="C27" s="676">
        <v>0</v>
      </c>
      <c r="D27" s="677"/>
      <c r="E27" s="678"/>
      <c r="F27" s="679"/>
      <c r="G27" s="680"/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996" t="s">
        <v>27</v>
      </c>
      <c r="B29" s="1005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1006" t="s">
        <v>39</v>
      </c>
      <c r="B30" s="1007"/>
      <c r="C30" s="685">
        <v>0</v>
      </c>
      <c r="D30" s="646"/>
      <c r="E30" s="647"/>
      <c r="F30" s="654"/>
      <c r="G30" s="648"/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1000" t="s">
        <v>38</v>
      </c>
      <c r="B31" s="1002"/>
      <c r="C31" s="694">
        <v>0</v>
      </c>
      <c r="D31" s="641"/>
      <c r="E31" s="642"/>
      <c r="F31" s="643"/>
      <c r="G31" s="655"/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1000" t="s">
        <v>37</v>
      </c>
      <c r="B32" s="1002"/>
      <c r="C32" s="661">
        <v>0</v>
      </c>
      <c r="D32" s="641"/>
      <c r="E32" s="642"/>
      <c r="F32" s="643"/>
      <c r="G32" s="655"/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1000" t="s">
        <v>36</v>
      </c>
      <c r="B33" s="1002"/>
      <c r="C33" s="661">
        <v>0</v>
      </c>
      <c r="D33" s="641"/>
      <c r="E33" s="652"/>
      <c r="F33" s="643"/>
      <c r="G33" s="650"/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1012" t="s">
        <v>35</v>
      </c>
      <c r="B34" s="626" t="s">
        <v>34</v>
      </c>
      <c r="C34" s="710">
        <v>0</v>
      </c>
      <c r="D34" s="646"/>
      <c r="E34" s="647"/>
      <c r="F34" s="654"/>
      <c r="G34" s="648"/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1012"/>
      <c r="B35" s="600" t="s">
        <v>33</v>
      </c>
      <c r="C35" s="661">
        <v>0</v>
      </c>
      <c r="D35" s="641"/>
      <c r="E35" s="642"/>
      <c r="F35" s="643"/>
      <c r="G35" s="655"/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1012"/>
      <c r="B36" s="599" t="s">
        <v>32</v>
      </c>
      <c r="C36" s="676">
        <v>0</v>
      </c>
      <c r="D36" s="644"/>
      <c r="E36" s="645"/>
      <c r="F36" s="700"/>
      <c r="G36" s="656"/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998" t="s">
        <v>31</v>
      </c>
      <c r="B37" s="1013"/>
      <c r="C37" s="711">
        <v>0</v>
      </c>
      <c r="D37" s="701"/>
      <c r="E37" s="702"/>
      <c r="F37" s="703"/>
      <c r="G37" s="640"/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1008" t="s">
        <v>30</v>
      </c>
      <c r="B38" s="1009"/>
      <c r="C38" s="712">
        <v>0</v>
      </c>
      <c r="D38" s="651"/>
      <c r="E38" s="652"/>
      <c r="F38" s="653"/>
      <c r="G38" s="638"/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1010" t="s">
        <v>13</v>
      </c>
      <c r="B39" s="1011"/>
      <c r="C39" s="658">
        <v>0</v>
      </c>
      <c r="D39" s="658">
        <v>0</v>
      </c>
      <c r="E39" s="659">
        <v>0</v>
      </c>
      <c r="F39" s="660">
        <v>0</v>
      </c>
      <c r="G39" s="657"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996" t="s">
        <v>27</v>
      </c>
      <c r="B42" s="1005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1018" t="s">
        <v>23</v>
      </c>
      <c r="B43" s="1019"/>
      <c r="C43" s="681">
        <v>0</v>
      </c>
      <c r="D43" s="682"/>
      <c r="E43" s="683"/>
      <c r="F43" s="684"/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1039" t="s">
        <v>22</v>
      </c>
      <c r="B44" s="1040"/>
      <c r="C44" s="681">
        <v>0</v>
      </c>
      <c r="D44" s="682"/>
      <c r="E44" s="683"/>
      <c r="F44" s="684"/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1016" t="s">
        <v>21</v>
      </c>
      <c r="B45" s="631" t="s">
        <v>20</v>
      </c>
      <c r="C45" s="685">
        <v>0</v>
      </c>
      <c r="D45" s="686"/>
      <c r="E45" s="687"/>
      <c r="F45" s="687"/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1017"/>
      <c r="B46" s="632" t="s">
        <v>19</v>
      </c>
      <c r="C46" s="688">
        <v>0</v>
      </c>
      <c r="D46" s="689"/>
      <c r="E46" s="690"/>
      <c r="F46" s="690"/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1018" t="s">
        <v>18</v>
      </c>
      <c r="B47" s="1019"/>
      <c r="C47" s="681">
        <v>0</v>
      </c>
      <c r="D47" s="682"/>
      <c r="E47" s="683"/>
      <c r="F47" s="684"/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6" x14ac:dyDescent="0.2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</row>
    <row r="50" spans="1:56" x14ac:dyDescent="0.2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</row>
    <row r="51" spans="1:56" ht="31.5" x14ac:dyDescent="0.25">
      <c r="A51" s="1035"/>
      <c r="B51" s="1036"/>
      <c r="C51" s="1035"/>
      <c r="D51" s="595" t="s">
        <v>11</v>
      </c>
      <c r="E51" s="595" t="s">
        <v>10</v>
      </c>
      <c r="F51" s="595" t="s">
        <v>9</v>
      </c>
      <c r="G51" s="1046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</row>
    <row r="52" spans="1:56" x14ac:dyDescent="0.25">
      <c r="A52" s="1020" t="s">
        <v>6</v>
      </c>
      <c r="B52" s="1021"/>
      <c r="C52" s="685">
        <v>0</v>
      </c>
      <c r="D52" s="636"/>
      <c r="E52" s="636"/>
      <c r="F52" s="636"/>
      <c r="G52" s="691"/>
      <c r="H52" s="692"/>
      <c r="I52" s="693"/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</row>
    <row r="53" spans="1:56" x14ac:dyDescent="0.25">
      <c r="A53" s="1037" t="s">
        <v>5</v>
      </c>
      <c r="B53" s="1038"/>
      <c r="C53" s="694">
        <v>0</v>
      </c>
      <c r="D53" s="637"/>
      <c r="E53" s="637"/>
      <c r="F53" s="637"/>
      <c r="G53" s="695"/>
      <c r="H53" s="649"/>
      <c r="I53" s="696"/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</row>
    <row r="54" spans="1:56" x14ac:dyDescent="0.25">
      <c r="A54" s="1037" t="s">
        <v>4</v>
      </c>
      <c r="B54" s="1038"/>
      <c r="C54" s="694">
        <v>0</v>
      </c>
      <c r="D54" s="637"/>
      <c r="E54" s="637"/>
      <c r="F54" s="637"/>
      <c r="G54" s="695"/>
      <c r="H54" s="649"/>
      <c r="I54" s="696"/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</row>
    <row r="55" spans="1:56" x14ac:dyDescent="0.25">
      <c r="A55" s="1037" t="s">
        <v>3</v>
      </c>
      <c r="B55" s="1038"/>
      <c r="C55" s="694">
        <v>0</v>
      </c>
      <c r="D55" s="637"/>
      <c r="E55" s="637"/>
      <c r="F55" s="637"/>
      <c r="G55" s="695"/>
      <c r="H55" s="649"/>
      <c r="I55" s="696"/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</row>
    <row r="56" spans="1:56" x14ac:dyDescent="0.25">
      <c r="A56" s="1037" t="s">
        <v>2</v>
      </c>
      <c r="B56" s="1038"/>
      <c r="C56" s="694">
        <v>0</v>
      </c>
      <c r="D56" s="637"/>
      <c r="E56" s="637"/>
      <c r="F56" s="637"/>
      <c r="G56" s="695"/>
      <c r="H56" s="649"/>
      <c r="I56" s="696"/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</row>
    <row r="57" spans="1:56" x14ac:dyDescent="0.25">
      <c r="A57" s="1014" t="s">
        <v>1</v>
      </c>
      <c r="B57" s="1015"/>
      <c r="C57" s="688">
        <v>0</v>
      </c>
      <c r="D57" s="639"/>
      <c r="E57" s="639"/>
      <c r="F57" s="639"/>
      <c r="G57" s="697"/>
      <c r="H57" s="698"/>
      <c r="I57" s="699"/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</row>
    <row r="58" spans="1:56" x14ac:dyDescent="0.2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</row>
    <row r="59" spans="1:56" x14ac:dyDescent="0.25">
      <c r="A59" s="597"/>
      <c r="B59" s="597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</row>
    <row r="200" spans="1:56" x14ac:dyDescent="0.25">
      <c r="A200" s="707">
        <v>0</v>
      </c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840" t="s">
        <v>67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</row>
    <row r="2" spans="1:56" x14ac:dyDescent="0.25">
      <c r="A2" s="840" t="s">
        <v>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</row>
    <row r="3" spans="1:56" x14ac:dyDescent="0.25">
      <c r="A3" s="840" t="s">
        <v>69</v>
      </c>
      <c r="B3" s="720"/>
      <c r="C3" s="720"/>
      <c r="D3" s="722"/>
      <c r="E3" s="720"/>
      <c r="F3" s="720"/>
      <c r="G3" s="720"/>
      <c r="H3" s="720"/>
      <c r="I3" s="720"/>
      <c r="J3" s="720"/>
      <c r="K3" s="720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</row>
    <row r="4" spans="1:56" x14ac:dyDescent="0.25">
      <c r="A4" s="840" t="s">
        <v>70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</row>
    <row r="5" spans="1:56" x14ac:dyDescent="0.25">
      <c r="A5" s="719" t="s">
        <v>71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1"/>
      <c r="AW5" s="721"/>
      <c r="AX5" s="721"/>
      <c r="AY5" s="721"/>
      <c r="AZ5" s="721"/>
      <c r="BA5" s="721"/>
      <c r="BB5" s="721"/>
      <c r="BC5" s="721"/>
      <c r="BD5" s="721"/>
    </row>
    <row r="6" spans="1:56" ht="15.75" x14ac:dyDescent="0.25">
      <c r="A6" s="995" t="s">
        <v>66</v>
      </c>
      <c r="B6" s="995"/>
      <c r="C6" s="995"/>
      <c r="D6" s="995"/>
      <c r="E6" s="995"/>
      <c r="F6" s="995"/>
      <c r="G6" s="995"/>
      <c r="H6" s="753"/>
      <c r="I6" s="727"/>
      <c r="J6" s="718"/>
      <c r="K6" s="718"/>
      <c r="L6" s="718"/>
      <c r="M6" s="718"/>
      <c r="N6" s="718"/>
      <c r="O6" s="718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</row>
    <row r="7" spans="1:56" x14ac:dyDescent="0.25">
      <c r="A7" s="747" t="s">
        <v>65</v>
      </c>
      <c r="B7" s="754"/>
      <c r="C7" s="743"/>
      <c r="D7" s="754"/>
      <c r="E7" s="738"/>
      <c r="F7" s="738"/>
      <c r="G7" s="739"/>
      <c r="H7" s="738"/>
      <c r="I7" s="742"/>
      <c r="J7" s="718"/>
      <c r="K7" s="718"/>
      <c r="L7" s="718"/>
      <c r="M7" s="718"/>
      <c r="N7" s="718"/>
      <c r="O7" s="718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29"/>
      <c r="BB7" s="729"/>
      <c r="BC7" s="729"/>
      <c r="BD7" s="729"/>
    </row>
    <row r="8" spans="1:56" ht="94.5" x14ac:dyDescent="0.25">
      <c r="A8" s="996" t="s">
        <v>27</v>
      </c>
      <c r="B8" s="997"/>
      <c r="C8" s="731" t="s">
        <v>13</v>
      </c>
      <c r="D8" s="728" t="s">
        <v>42</v>
      </c>
      <c r="E8" s="725" t="s">
        <v>64</v>
      </c>
      <c r="F8" s="755" t="s">
        <v>63</v>
      </c>
      <c r="G8" s="756" t="s">
        <v>24</v>
      </c>
      <c r="H8" s="742"/>
      <c r="I8" s="742"/>
      <c r="J8" s="718"/>
      <c r="K8" s="718"/>
      <c r="L8" s="718"/>
      <c r="M8" s="718"/>
      <c r="N8" s="718"/>
      <c r="O8" s="729"/>
      <c r="P8" s="729"/>
      <c r="Q8" s="729"/>
      <c r="R8" s="729"/>
      <c r="S8" s="729"/>
      <c r="T8" s="729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0"/>
      <c r="BD8" s="730"/>
    </row>
    <row r="9" spans="1:56" x14ac:dyDescent="0.25">
      <c r="A9" s="998" t="s">
        <v>62</v>
      </c>
      <c r="B9" s="999"/>
      <c r="C9" s="797">
        <v>0</v>
      </c>
      <c r="D9" s="798"/>
      <c r="E9" s="799"/>
      <c r="F9" s="800"/>
      <c r="G9" s="801"/>
      <c r="H9" s="732" t="s">
        <v>72</v>
      </c>
      <c r="I9" s="742"/>
      <c r="J9" s="718"/>
      <c r="K9" s="718"/>
      <c r="L9" s="718"/>
      <c r="M9" s="718"/>
      <c r="N9" s="718"/>
      <c r="O9" s="718"/>
      <c r="P9" s="729"/>
      <c r="Q9" s="729"/>
      <c r="R9" s="729"/>
      <c r="S9" s="729"/>
      <c r="T9" s="729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30"/>
      <c r="AW9" s="730"/>
      <c r="AX9" s="730"/>
      <c r="AY9" s="730"/>
      <c r="AZ9" s="730"/>
      <c r="BA9" s="745" t="s">
        <v>72</v>
      </c>
      <c r="BB9" s="730"/>
      <c r="BC9" s="730"/>
      <c r="BD9" s="845">
        <v>0</v>
      </c>
    </row>
    <row r="10" spans="1:56" x14ac:dyDescent="0.25">
      <c r="A10" s="1000" t="s">
        <v>61</v>
      </c>
      <c r="B10" s="1001"/>
      <c r="C10" s="797">
        <v>0</v>
      </c>
      <c r="D10" s="802"/>
      <c r="E10" s="803"/>
      <c r="F10" s="804"/>
      <c r="G10" s="805"/>
      <c r="H10" s="732" t="s">
        <v>72</v>
      </c>
      <c r="I10" s="742"/>
      <c r="J10" s="718"/>
      <c r="K10" s="718"/>
      <c r="L10" s="718"/>
      <c r="M10" s="718"/>
      <c r="N10" s="718"/>
      <c r="O10" s="718"/>
      <c r="P10" s="729"/>
      <c r="Q10" s="729"/>
      <c r="R10" s="729"/>
      <c r="S10" s="729"/>
      <c r="T10" s="729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0"/>
      <c r="AN10" s="730"/>
      <c r="AO10" s="730"/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45" t="s">
        <v>72</v>
      </c>
      <c r="BB10" s="730"/>
      <c r="BC10" s="730"/>
      <c r="BD10" s="845">
        <v>0</v>
      </c>
    </row>
    <row r="11" spans="1:56" x14ac:dyDescent="0.25">
      <c r="A11" s="1000" t="s">
        <v>60</v>
      </c>
      <c r="B11" s="1001"/>
      <c r="C11" s="797">
        <v>0</v>
      </c>
      <c r="D11" s="802"/>
      <c r="E11" s="803"/>
      <c r="F11" s="804"/>
      <c r="G11" s="805"/>
      <c r="H11" s="732" t="s">
        <v>72</v>
      </c>
      <c r="I11" s="742"/>
      <c r="J11" s="718"/>
      <c r="K11" s="718"/>
      <c r="L11" s="718"/>
      <c r="M11" s="718"/>
      <c r="N11" s="718"/>
      <c r="O11" s="718"/>
      <c r="P11" s="729"/>
      <c r="Q11" s="729"/>
      <c r="R11" s="729"/>
      <c r="S11" s="729"/>
      <c r="T11" s="729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45" t="s">
        <v>72</v>
      </c>
      <c r="BB11" s="730"/>
      <c r="BC11" s="730"/>
      <c r="BD11" s="845">
        <v>0</v>
      </c>
    </row>
    <row r="12" spans="1:56" x14ac:dyDescent="0.25">
      <c r="A12" s="1000" t="s">
        <v>59</v>
      </c>
      <c r="B12" s="1001"/>
      <c r="C12" s="797">
        <v>0</v>
      </c>
      <c r="D12" s="802"/>
      <c r="E12" s="803"/>
      <c r="F12" s="804"/>
      <c r="G12" s="805"/>
      <c r="H12" s="732" t="s">
        <v>72</v>
      </c>
      <c r="I12" s="742"/>
      <c r="J12" s="718"/>
      <c r="K12" s="718"/>
      <c r="L12" s="718"/>
      <c r="M12" s="718"/>
      <c r="N12" s="718"/>
      <c r="O12" s="718"/>
      <c r="P12" s="729"/>
      <c r="Q12" s="729"/>
      <c r="R12" s="729"/>
      <c r="S12" s="729"/>
      <c r="T12" s="729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45" t="s">
        <v>72</v>
      </c>
      <c r="BB12" s="730"/>
      <c r="BC12" s="730"/>
      <c r="BD12" s="845">
        <v>0</v>
      </c>
    </row>
    <row r="13" spans="1:56" x14ac:dyDescent="0.25">
      <c r="A13" s="1000" t="s">
        <v>58</v>
      </c>
      <c r="B13" s="1001"/>
      <c r="C13" s="849"/>
      <c r="D13" s="850"/>
      <c r="E13" s="851"/>
      <c r="F13" s="852"/>
      <c r="G13" s="805"/>
      <c r="H13" s="732"/>
      <c r="I13" s="742"/>
      <c r="J13" s="718"/>
      <c r="K13" s="718"/>
      <c r="L13" s="718"/>
      <c r="M13" s="718"/>
      <c r="N13" s="718"/>
      <c r="O13" s="718"/>
      <c r="P13" s="729"/>
      <c r="Q13" s="729"/>
      <c r="R13" s="729"/>
      <c r="S13" s="729"/>
      <c r="T13" s="729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26"/>
      <c r="BB13" s="730"/>
      <c r="BC13" s="730"/>
      <c r="BD13" s="726"/>
    </row>
    <row r="14" spans="1:56" x14ac:dyDescent="0.25">
      <c r="A14" s="1000" t="s">
        <v>57</v>
      </c>
      <c r="B14" s="1001"/>
      <c r="C14" s="797">
        <v>0</v>
      </c>
      <c r="D14" s="802"/>
      <c r="E14" s="803"/>
      <c r="F14" s="804"/>
      <c r="G14" s="805"/>
      <c r="H14" s="732" t="s">
        <v>72</v>
      </c>
      <c r="I14" s="742"/>
      <c r="J14" s="718"/>
      <c r="K14" s="718"/>
      <c r="L14" s="718"/>
      <c r="M14" s="718"/>
      <c r="N14" s="718"/>
      <c r="O14" s="718"/>
      <c r="P14" s="729"/>
      <c r="Q14" s="729"/>
      <c r="R14" s="729"/>
      <c r="S14" s="729"/>
      <c r="T14" s="729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45" t="s">
        <v>72</v>
      </c>
      <c r="BB14" s="730"/>
      <c r="BC14" s="730"/>
      <c r="BD14" s="845">
        <v>0</v>
      </c>
    </row>
    <row r="15" spans="1:56" x14ac:dyDescent="0.25">
      <c r="A15" s="1000" t="s">
        <v>56</v>
      </c>
      <c r="B15" s="1002"/>
      <c r="C15" s="797">
        <v>0</v>
      </c>
      <c r="D15" s="802"/>
      <c r="E15" s="803"/>
      <c r="F15" s="804"/>
      <c r="G15" s="805"/>
      <c r="H15" s="732" t="s">
        <v>72</v>
      </c>
      <c r="I15" s="742"/>
      <c r="J15" s="718"/>
      <c r="K15" s="718"/>
      <c r="L15" s="718"/>
      <c r="M15" s="718"/>
      <c r="N15" s="718"/>
      <c r="O15" s="718"/>
      <c r="P15" s="729"/>
      <c r="Q15" s="729"/>
      <c r="R15" s="729"/>
      <c r="S15" s="729"/>
      <c r="T15" s="729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45" t="s">
        <v>72</v>
      </c>
      <c r="BB15" s="730"/>
      <c r="BC15" s="730"/>
      <c r="BD15" s="845">
        <v>0</v>
      </c>
    </row>
    <row r="16" spans="1:56" x14ac:dyDescent="0.25">
      <c r="A16" s="1000" t="s">
        <v>55</v>
      </c>
      <c r="B16" s="1001"/>
      <c r="C16" s="797">
        <v>0</v>
      </c>
      <c r="D16" s="802"/>
      <c r="E16" s="803"/>
      <c r="F16" s="804"/>
      <c r="G16" s="805"/>
      <c r="H16" s="732" t="s">
        <v>72</v>
      </c>
      <c r="I16" s="742"/>
      <c r="J16" s="718"/>
      <c r="K16" s="718"/>
      <c r="L16" s="718"/>
      <c r="M16" s="718"/>
      <c r="N16" s="718"/>
      <c r="O16" s="718"/>
      <c r="P16" s="729"/>
      <c r="Q16" s="729"/>
      <c r="R16" s="729"/>
      <c r="S16" s="729"/>
      <c r="T16" s="729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45" t="s">
        <v>72</v>
      </c>
      <c r="BB16" s="730"/>
      <c r="BC16" s="730"/>
      <c r="BD16" s="845">
        <v>0</v>
      </c>
    </row>
    <row r="17" spans="1:58" x14ac:dyDescent="0.25">
      <c r="A17" s="1000" t="s">
        <v>54</v>
      </c>
      <c r="B17" s="1001"/>
      <c r="C17" s="797">
        <v>0</v>
      </c>
      <c r="D17" s="802"/>
      <c r="E17" s="803"/>
      <c r="F17" s="804"/>
      <c r="G17" s="805"/>
      <c r="H17" s="732" t="s">
        <v>72</v>
      </c>
      <c r="I17" s="742"/>
      <c r="J17" s="718"/>
      <c r="K17" s="718"/>
      <c r="L17" s="718"/>
      <c r="M17" s="718"/>
      <c r="N17" s="718"/>
      <c r="O17" s="718"/>
      <c r="P17" s="729"/>
      <c r="Q17" s="729"/>
      <c r="R17" s="729"/>
      <c r="S17" s="729"/>
      <c r="T17" s="729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0"/>
      <c r="AW17" s="730"/>
      <c r="AX17" s="730"/>
      <c r="AY17" s="730"/>
      <c r="AZ17" s="730"/>
      <c r="BA17" s="745" t="s">
        <v>72</v>
      </c>
      <c r="BB17" s="730"/>
      <c r="BC17" s="730"/>
      <c r="BD17" s="845">
        <v>0</v>
      </c>
      <c r="BE17" s="730"/>
      <c r="BF17" s="730"/>
    </row>
    <row r="18" spans="1:58" x14ac:dyDescent="0.25">
      <c r="A18" s="1000" t="s">
        <v>53</v>
      </c>
      <c r="B18" s="1001"/>
      <c r="C18" s="797">
        <v>0</v>
      </c>
      <c r="D18" s="802"/>
      <c r="E18" s="803"/>
      <c r="F18" s="804"/>
      <c r="G18" s="805"/>
      <c r="H18" s="732" t="s">
        <v>72</v>
      </c>
      <c r="I18" s="742"/>
      <c r="J18" s="718"/>
      <c r="K18" s="718"/>
      <c r="L18" s="718"/>
      <c r="M18" s="718"/>
      <c r="N18" s="718"/>
      <c r="O18" s="718"/>
      <c r="P18" s="729"/>
      <c r="Q18" s="729"/>
      <c r="R18" s="729"/>
      <c r="S18" s="729"/>
      <c r="T18" s="729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45" t="s">
        <v>72</v>
      </c>
      <c r="BB18" s="730"/>
      <c r="BC18" s="730"/>
      <c r="BD18" s="845">
        <v>0</v>
      </c>
      <c r="BE18" s="730"/>
      <c r="BF18" s="730"/>
    </row>
    <row r="19" spans="1:58" x14ac:dyDescent="0.25">
      <c r="A19" s="1000" t="s">
        <v>52</v>
      </c>
      <c r="B19" s="1001"/>
      <c r="C19" s="797">
        <v>0</v>
      </c>
      <c r="D19" s="802"/>
      <c r="E19" s="803"/>
      <c r="F19" s="804"/>
      <c r="G19" s="806"/>
      <c r="H19" s="841" t="s">
        <v>72</v>
      </c>
      <c r="I19" s="742"/>
      <c r="J19" s="718"/>
      <c r="K19" s="844"/>
      <c r="L19" s="718"/>
      <c r="M19" s="718"/>
      <c r="N19" s="718"/>
      <c r="O19" s="718"/>
      <c r="P19" s="729"/>
      <c r="Q19" s="729"/>
      <c r="R19" s="729"/>
      <c r="S19" s="729"/>
      <c r="T19" s="729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45" t="s">
        <v>72</v>
      </c>
      <c r="BB19" s="734" t="s">
        <v>72</v>
      </c>
      <c r="BC19" s="745" t="s">
        <v>72</v>
      </c>
      <c r="BD19" s="845">
        <v>0</v>
      </c>
      <c r="BE19" s="845" t="s">
        <v>72</v>
      </c>
      <c r="BF19" s="845">
        <v>0</v>
      </c>
    </row>
    <row r="20" spans="1:58" x14ac:dyDescent="0.25">
      <c r="A20" s="1000" t="s">
        <v>51</v>
      </c>
      <c r="B20" s="1001"/>
      <c r="C20" s="797">
        <v>0</v>
      </c>
      <c r="D20" s="802"/>
      <c r="E20" s="803"/>
      <c r="F20" s="804"/>
      <c r="G20" s="805"/>
      <c r="H20" s="732" t="s">
        <v>72</v>
      </c>
      <c r="I20" s="742"/>
      <c r="J20" s="718"/>
      <c r="K20" s="718"/>
      <c r="L20" s="718"/>
      <c r="M20" s="718"/>
      <c r="N20" s="718"/>
      <c r="O20" s="718"/>
      <c r="P20" s="729"/>
      <c r="Q20" s="729"/>
      <c r="R20" s="729"/>
      <c r="S20" s="729"/>
      <c r="T20" s="729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45" t="s">
        <v>72</v>
      </c>
      <c r="BB20" s="730"/>
      <c r="BC20" s="730"/>
      <c r="BD20" s="845">
        <v>0</v>
      </c>
      <c r="BE20" s="730"/>
      <c r="BF20" s="730"/>
    </row>
    <row r="21" spans="1:58" x14ac:dyDescent="0.25">
      <c r="A21" s="1000" t="s">
        <v>50</v>
      </c>
      <c r="B21" s="1001"/>
      <c r="C21" s="797">
        <v>0</v>
      </c>
      <c r="D21" s="802"/>
      <c r="E21" s="803"/>
      <c r="F21" s="804"/>
      <c r="G21" s="805"/>
      <c r="H21" s="732" t="s">
        <v>72</v>
      </c>
      <c r="I21" s="742"/>
      <c r="J21" s="718"/>
      <c r="K21" s="718"/>
      <c r="L21" s="718"/>
      <c r="M21" s="718"/>
      <c r="N21" s="718"/>
      <c r="O21" s="718"/>
      <c r="P21" s="729"/>
      <c r="Q21" s="729"/>
      <c r="R21" s="729"/>
      <c r="S21" s="729"/>
      <c r="T21" s="729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45" t="s">
        <v>72</v>
      </c>
      <c r="BB21" s="730"/>
      <c r="BC21" s="730"/>
      <c r="BD21" s="845">
        <v>0</v>
      </c>
      <c r="BE21" s="730"/>
      <c r="BF21" s="730"/>
    </row>
    <row r="22" spans="1:58" x14ac:dyDescent="0.25">
      <c r="A22" s="1000" t="s">
        <v>49</v>
      </c>
      <c r="B22" s="1002"/>
      <c r="C22" s="797">
        <v>0</v>
      </c>
      <c r="D22" s="802"/>
      <c r="E22" s="803"/>
      <c r="F22" s="804"/>
      <c r="G22" s="805"/>
      <c r="H22" s="732" t="s">
        <v>72</v>
      </c>
      <c r="I22" s="742"/>
      <c r="J22" s="718"/>
      <c r="K22" s="718"/>
      <c r="L22" s="718"/>
      <c r="M22" s="718"/>
      <c r="N22" s="718"/>
      <c r="O22" s="718"/>
      <c r="P22" s="729"/>
      <c r="Q22" s="729"/>
      <c r="R22" s="729"/>
      <c r="S22" s="729"/>
      <c r="T22" s="729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45" t="s">
        <v>72</v>
      </c>
      <c r="BB22" s="730"/>
      <c r="BC22" s="730"/>
      <c r="BD22" s="845">
        <v>0</v>
      </c>
      <c r="BE22" s="730"/>
      <c r="BF22" s="730"/>
    </row>
    <row r="23" spans="1:58" x14ac:dyDescent="0.25">
      <c r="A23" s="1000" t="s">
        <v>48</v>
      </c>
      <c r="B23" s="1001"/>
      <c r="C23" s="797">
        <v>0</v>
      </c>
      <c r="D23" s="802"/>
      <c r="E23" s="803"/>
      <c r="F23" s="804"/>
      <c r="G23" s="806"/>
      <c r="H23" s="841" t="s">
        <v>72</v>
      </c>
      <c r="I23" s="742"/>
      <c r="J23" s="718"/>
      <c r="K23" s="718"/>
      <c r="L23" s="718"/>
      <c r="M23" s="718"/>
      <c r="N23" s="718"/>
      <c r="O23" s="718"/>
      <c r="P23" s="729"/>
      <c r="Q23" s="729"/>
      <c r="R23" s="729"/>
      <c r="S23" s="729"/>
      <c r="T23" s="729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45" t="s">
        <v>72</v>
      </c>
      <c r="BB23" s="734" t="s">
        <v>72</v>
      </c>
      <c r="BC23" s="745" t="s">
        <v>72</v>
      </c>
      <c r="BD23" s="845">
        <v>0</v>
      </c>
      <c r="BE23" s="845" t="s">
        <v>72</v>
      </c>
      <c r="BF23" s="845">
        <v>0</v>
      </c>
    </row>
    <row r="24" spans="1:58" x14ac:dyDescent="0.25">
      <c r="A24" s="1000" t="s">
        <v>47</v>
      </c>
      <c r="B24" s="1001"/>
      <c r="C24" s="807">
        <v>0</v>
      </c>
      <c r="D24" s="808"/>
      <c r="E24" s="788"/>
      <c r="F24" s="789"/>
      <c r="G24" s="809"/>
      <c r="H24" s="841" t="s">
        <v>72</v>
      </c>
      <c r="I24" s="742"/>
      <c r="J24" s="718"/>
      <c r="K24" s="718"/>
      <c r="L24" s="718"/>
      <c r="M24" s="718"/>
      <c r="N24" s="718"/>
      <c r="O24" s="718"/>
      <c r="P24" s="729"/>
      <c r="Q24" s="729"/>
      <c r="R24" s="729"/>
      <c r="S24" s="729"/>
      <c r="T24" s="729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45" t="s">
        <v>72</v>
      </c>
      <c r="BB24" s="734" t="s">
        <v>72</v>
      </c>
      <c r="BC24" s="745" t="s">
        <v>72</v>
      </c>
      <c r="BD24" s="845">
        <v>0</v>
      </c>
      <c r="BE24" s="845" t="s">
        <v>72</v>
      </c>
      <c r="BF24" s="845">
        <v>0</v>
      </c>
    </row>
    <row r="25" spans="1:58" x14ac:dyDescent="0.25">
      <c r="A25" s="1000" t="s">
        <v>46</v>
      </c>
      <c r="B25" s="1001"/>
      <c r="C25" s="810">
        <v>0</v>
      </c>
      <c r="D25" s="777"/>
      <c r="E25" s="803"/>
      <c r="F25" s="804"/>
      <c r="G25" s="806"/>
      <c r="H25" s="841" t="s">
        <v>72</v>
      </c>
      <c r="I25" s="742"/>
      <c r="J25" s="718"/>
      <c r="K25" s="718"/>
      <c r="L25" s="718"/>
      <c r="M25" s="718"/>
      <c r="N25" s="718"/>
      <c r="O25" s="718"/>
      <c r="P25" s="729"/>
      <c r="Q25" s="729"/>
      <c r="R25" s="729"/>
      <c r="S25" s="729"/>
      <c r="T25" s="729"/>
      <c r="U25" s="730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0"/>
      <c r="AW25" s="730"/>
      <c r="AX25" s="730"/>
      <c r="AY25" s="730"/>
      <c r="AZ25" s="730"/>
      <c r="BA25" s="745" t="s">
        <v>72</v>
      </c>
      <c r="BB25" s="734" t="s">
        <v>72</v>
      </c>
      <c r="BC25" s="745" t="s">
        <v>72</v>
      </c>
      <c r="BD25" s="845">
        <v>0</v>
      </c>
      <c r="BE25" s="845" t="s">
        <v>72</v>
      </c>
      <c r="BF25" s="845">
        <v>0</v>
      </c>
    </row>
    <row r="26" spans="1:58" x14ac:dyDescent="0.25">
      <c r="A26" s="998" t="s">
        <v>45</v>
      </c>
      <c r="B26" s="999"/>
      <c r="C26" s="811">
        <v>0</v>
      </c>
      <c r="D26" s="802"/>
      <c r="E26" s="803"/>
      <c r="F26" s="804"/>
      <c r="G26" s="805"/>
      <c r="H26" s="732" t="s">
        <v>72</v>
      </c>
      <c r="I26" s="742"/>
      <c r="J26" s="718"/>
      <c r="K26" s="718"/>
      <c r="L26" s="718"/>
      <c r="M26" s="718"/>
      <c r="N26" s="718"/>
      <c r="O26" s="718"/>
      <c r="P26" s="729"/>
      <c r="Q26" s="729"/>
      <c r="R26" s="729"/>
      <c r="S26" s="729"/>
      <c r="T26" s="729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45" t="s">
        <v>72</v>
      </c>
      <c r="BB26" s="730"/>
      <c r="BC26" s="730"/>
      <c r="BD26" s="845">
        <v>0</v>
      </c>
      <c r="BE26" s="730"/>
      <c r="BF26" s="730"/>
    </row>
    <row r="27" spans="1:58" x14ac:dyDescent="0.25">
      <c r="A27" s="1003" t="s">
        <v>44</v>
      </c>
      <c r="B27" s="1004"/>
      <c r="C27" s="812">
        <v>0</v>
      </c>
      <c r="D27" s="813"/>
      <c r="E27" s="814"/>
      <c r="F27" s="815"/>
      <c r="G27" s="816"/>
      <c r="H27" s="732" t="s">
        <v>72</v>
      </c>
      <c r="I27" s="742"/>
      <c r="J27" s="718"/>
      <c r="K27" s="718"/>
      <c r="L27" s="718"/>
      <c r="M27" s="718"/>
      <c r="N27" s="718"/>
      <c r="O27" s="718"/>
      <c r="P27" s="729"/>
      <c r="Q27" s="729"/>
      <c r="R27" s="729"/>
      <c r="S27" s="729"/>
      <c r="T27" s="729"/>
      <c r="U27" s="730"/>
      <c r="V27" s="730"/>
      <c r="W27" s="730"/>
      <c r="X27" s="730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45" t="s">
        <v>72</v>
      </c>
      <c r="BB27" s="730"/>
      <c r="BC27" s="730"/>
      <c r="BD27" s="845">
        <v>0</v>
      </c>
      <c r="BE27" s="730"/>
      <c r="BF27" s="730"/>
    </row>
    <row r="28" spans="1:58" x14ac:dyDescent="0.25">
      <c r="A28" s="770" t="s">
        <v>43</v>
      </c>
      <c r="B28" s="757"/>
      <c r="C28" s="757"/>
      <c r="D28" s="758"/>
      <c r="E28" s="759"/>
      <c r="F28" s="759"/>
      <c r="G28" s="760"/>
      <c r="H28" s="740"/>
      <c r="I28" s="742"/>
      <c r="J28" s="718"/>
      <c r="K28" s="718"/>
      <c r="L28" s="718"/>
      <c r="M28" s="718"/>
      <c r="N28" s="718"/>
      <c r="O28" s="718"/>
      <c r="P28" s="729"/>
      <c r="Q28" s="729"/>
      <c r="R28" s="729"/>
      <c r="S28" s="729"/>
      <c r="T28" s="729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0"/>
      <c r="AW28" s="730"/>
      <c r="AX28" s="730"/>
      <c r="AY28" s="730"/>
      <c r="AZ28" s="730"/>
      <c r="BA28" s="730"/>
      <c r="BB28" s="730"/>
      <c r="BC28" s="730"/>
      <c r="BD28" s="730"/>
      <c r="BE28" s="730"/>
      <c r="BF28" s="730"/>
    </row>
    <row r="29" spans="1:58" ht="73.5" x14ac:dyDescent="0.25">
      <c r="A29" s="996" t="s">
        <v>27</v>
      </c>
      <c r="B29" s="1005"/>
      <c r="C29" s="761" t="s">
        <v>13</v>
      </c>
      <c r="D29" s="761" t="s">
        <v>42</v>
      </c>
      <c r="E29" s="746" t="s">
        <v>41</v>
      </c>
      <c r="F29" s="725" t="s">
        <v>40</v>
      </c>
      <c r="G29" s="731" t="s">
        <v>11</v>
      </c>
      <c r="H29" s="718"/>
      <c r="I29" s="742"/>
      <c r="J29" s="718"/>
      <c r="K29" s="718"/>
      <c r="L29" s="718"/>
      <c r="M29" s="718"/>
      <c r="N29" s="718"/>
      <c r="O29" s="718"/>
      <c r="P29" s="729"/>
      <c r="Q29" s="729"/>
      <c r="R29" s="729"/>
      <c r="S29" s="729"/>
      <c r="T29" s="729"/>
      <c r="U29" s="730"/>
      <c r="V29" s="730"/>
      <c r="W29" s="730"/>
      <c r="X29" s="730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</row>
    <row r="30" spans="1:58" x14ac:dyDescent="0.25">
      <c r="A30" s="1006" t="s">
        <v>39</v>
      </c>
      <c r="B30" s="1007"/>
      <c r="C30" s="821">
        <v>0</v>
      </c>
      <c r="D30" s="782"/>
      <c r="E30" s="783"/>
      <c r="F30" s="790"/>
      <c r="G30" s="784"/>
      <c r="H30" s="732" t="s">
        <v>72</v>
      </c>
      <c r="I30" s="742"/>
      <c r="J30" s="718"/>
      <c r="K30" s="718"/>
      <c r="L30" s="718"/>
      <c r="M30" s="718"/>
      <c r="N30" s="718"/>
      <c r="O30" s="718"/>
      <c r="P30" s="729"/>
      <c r="Q30" s="729"/>
      <c r="R30" s="729"/>
      <c r="S30" s="729"/>
      <c r="T30" s="729"/>
      <c r="U30" s="730"/>
      <c r="V30" s="730"/>
      <c r="W30" s="730"/>
      <c r="X30" s="730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0"/>
      <c r="AW30" s="730"/>
      <c r="AX30" s="730"/>
      <c r="AY30" s="730"/>
      <c r="AZ30" s="730"/>
      <c r="BA30" s="745" t="s">
        <v>72</v>
      </c>
      <c r="BB30" s="730"/>
      <c r="BC30" s="730"/>
      <c r="BD30" s="845">
        <v>0</v>
      </c>
      <c r="BE30" s="730"/>
      <c r="BF30" s="730"/>
    </row>
    <row r="31" spans="1:58" x14ac:dyDescent="0.25">
      <c r="A31" s="1000" t="s">
        <v>38</v>
      </c>
      <c r="B31" s="1002"/>
      <c r="C31" s="830">
        <v>0</v>
      </c>
      <c r="D31" s="777"/>
      <c r="E31" s="778"/>
      <c r="F31" s="779"/>
      <c r="G31" s="791"/>
      <c r="H31" s="732" t="s">
        <v>72</v>
      </c>
      <c r="I31" s="742"/>
      <c r="J31" s="718"/>
      <c r="K31" s="718"/>
      <c r="L31" s="718"/>
      <c r="M31" s="718"/>
      <c r="N31" s="718"/>
      <c r="O31" s="718"/>
      <c r="P31" s="729"/>
      <c r="Q31" s="729"/>
      <c r="R31" s="729"/>
      <c r="S31" s="729"/>
      <c r="T31" s="729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45" t="s">
        <v>72</v>
      </c>
      <c r="BB31" s="730"/>
      <c r="BC31" s="730"/>
      <c r="BD31" s="845">
        <v>0</v>
      </c>
      <c r="BE31" s="730"/>
      <c r="BF31" s="730"/>
    </row>
    <row r="32" spans="1:58" x14ac:dyDescent="0.25">
      <c r="A32" s="1000" t="s">
        <v>37</v>
      </c>
      <c r="B32" s="1002"/>
      <c r="C32" s="797">
        <v>0</v>
      </c>
      <c r="D32" s="777"/>
      <c r="E32" s="778"/>
      <c r="F32" s="779"/>
      <c r="G32" s="791"/>
      <c r="H32" s="732" t="s">
        <v>72</v>
      </c>
      <c r="I32" s="742"/>
      <c r="J32" s="718"/>
      <c r="K32" s="718"/>
      <c r="L32" s="718"/>
      <c r="M32" s="718"/>
      <c r="N32" s="718"/>
      <c r="O32" s="718"/>
      <c r="P32" s="729"/>
      <c r="Q32" s="729"/>
      <c r="R32" s="729"/>
      <c r="S32" s="729"/>
      <c r="T32" s="729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45" t="s">
        <v>72</v>
      </c>
      <c r="BB32" s="730"/>
      <c r="BC32" s="730"/>
      <c r="BD32" s="845">
        <v>0</v>
      </c>
      <c r="BE32" s="730"/>
      <c r="BF32" s="730"/>
    </row>
    <row r="33" spans="1:58" x14ac:dyDescent="0.25">
      <c r="A33" s="1000" t="s">
        <v>36</v>
      </c>
      <c r="B33" s="1002"/>
      <c r="C33" s="797">
        <v>0</v>
      </c>
      <c r="D33" s="777"/>
      <c r="E33" s="788"/>
      <c r="F33" s="779"/>
      <c r="G33" s="786"/>
      <c r="H33" s="732" t="s">
        <v>72</v>
      </c>
      <c r="I33" s="742"/>
      <c r="J33" s="718"/>
      <c r="K33" s="718"/>
      <c r="L33" s="718"/>
      <c r="M33" s="718"/>
      <c r="N33" s="718"/>
      <c r="O33" s="718"/>
      <c r="P33" s="729"/>
      <c r="Q33" s="729"/>
      <c r="R33" s="729"/>
      <c r="S33" s="729"/>
      <c r="T33" s="729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0"/>
      <c r="AW33" s="730"/>
      <c r="AX33" s="730"/>
      <c r="AY33" s="730"/>
      <c r="AZ33" s="730"/>
      <c r="BA33" s="745" t="s">
        <v>72</v>
      </c>
      <c r="BB33" s="730"/>
      <c r="BC33" s="730"/>
      <c r="BD33" s="845">
        <v>0</v>
      </c>
      <c r="BE33" s="730"/>
      <c r="BF33" s="730"/>
    </row>
    <row r="34" spans="1:58" x14ac:dyDescent="0.25">
      <c r="A34" s="1012" t="s">
        <v>35</v>
      </c>
      <c r="B34" s="762" t="s">
        <v>34</v>
      </c>
      <c r="C34" s="846">
        <v>0</v>
      </c>
      <c r="D34" s="782"/>
      <c r="E34" s="783"/>
      <c r="F34" s="790"/>
      <c r="G34" s="784"/>
      <c r="H34" s="732" t="s">
        <v>72</v>
      </c>
      <c r="I34" s="742"/>
      <c r="J34" s="718"/>
      <c r="K34" s="718"/>
      <c r="L34" s="718"/>
      <c r="M34" s="718"/>
      <c r="N34" s="718"/>
      <c r="O34" s="718"/>
      <c r="P34" s="729"/>
      <c r="Q34" s="729"/>
      <c r="R34" s="729"/>
      <c r="S34" s="729"/>
      <c r="T34" s="729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0"/>
      <c r="AW34" s="730"/>
      <c r="AX34" s="730"/>
      <c r="AY34" s="730"/>
      <c r="AZ34" s="730"/>
      <c r="BA34" s="745" t="s">
        <v>72</v>
      </c>
      <c r="BB34" s="730"/>
      <c r="BC34" s="730"/>
      <c r="BD34" s="845">
        <v>0</v>
      </c>
      <c r="BE34" s="730"/>
      <c r="BF34" s="730"/>
    </row>
    <row r="35" spans="1:58" ht="21" x14ac:dyDescent="0.25">
      <c r="A35" s="1012"/>
      <c r="B35" s="736" t="s">
        <v>33</v>
      </c>
      <c r="C35" s="797">
        <v>0</v>
      </c>
      <c r="D35" s="777"/>
      <c r="E35" s="778"/>
      <c r="F35" s="779"/>
      <c r="G35" s="791"/>
      <c r="H35" s="732" t="s">
        <v>72</v>
      </c>
      <c r="I35" s="742"/>
      <c r="J35" s="718"/>
      <c r="K35" s="718"/>
      <c r="L35" s="718"/>
      <c r="M35" s="718"/>
      <c r="N35" s="718"/>
      <c r="O35" s="718"/>
      <c r="P35" s="729"/>
      <c r="Q35" s="729"/>
      <c r="R35" s="729"/>
      <c r="S35" s="729"/>
      <c r="T35" s="729"/>
      <c r="U35" s="730"/>
      <c r="V35" s="730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0"/>
      <c r="BA35" s="745" t="s">
        <v>72</v>
      </c>
      <c r="BB35" s="730"/>
      <c r="BC35" s="730"/>
      <c r="BD35" s="845">
        <v>0</v>
      </c>
      <c r="BE35" s="730"/>
      <c r="BF35" s="730"/>
    </row>
    <row r="36" spans="1:58" ht="52.5" x14ac:dyDescent="0.25">
      <c r="A36" s="1012"/>
      <c r="B36" s="735" t="s">
        <v>32</v>
      </c>
      <c r="C36" s="812">
        <v>0</v>
      </c>
      <c r="D36" s="780"/>
      <c r="E36" s="781"/>
      <c r="F36" s="836"/>
      <c r="G36" s="792"/>
      <c r="H36" s="732" t="s">
        <v>72</v>
      </c>
      <c r="I36" s="742"/>
      <c r="J36" s="718"/>
      <c r="K36" s="718"/>
      <c r="L36" s="718"/>
      <c r="M36" s="718"/>
      <c r="N36" s="718"/>
      <c r="O36" s="718"/>
      <c r="P36" s="729"/>
      <c r="Q36" s="729"/>
      <c r="R36" s="729"/>
      <c r="S36" s="729"/>
      <c r="T36" s="729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45" t="s">
        <v>72</v>
      </c>
      <c r="BB36" s="730"/>
      <c r="BC36" s="730"/>
      <c r="BD36" s="845">
        <v>0</v>
      </c>
      <c r="BE36" s="730"/>
      <c r="BF36" s="730"/>
    </row>
    <row r="37" spans="1:58" x14ac:dyDescent="0.25">
      <c r="A37" s="998" t="s">
        <v>31</v>
      </c>
      <c r="B37" s="1013"/>
      <c r="C37" s="847">
        <v>0</v>
      </c>
      <c r="D37" s="837"/>
      <c r="E37" s="838"/>
      <c r="F37" s="839"/>
      <c r="G37" s="776"/>
      <c r="H37" s="732" t="s">
        <v>72</v>
      </c>
      <c r="I37" s="742"/>
      <c r="J37" s="718"/>
      <c r="K37" s="718"/>
      <c r="L37" s="718"/>
      <c r="M37" s="718"/>
      <c r="N37" s="718"/>
      <c r="O37" s="718"/>
      <c r="P37" s="729"/>
      <c r="Q37" s="729"/>
      <c r="R37" s="729"/>
      <c r="S37" s="729"/>
      <c r="T37" s="729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45" t="s">
        <v>72</v>
      </c>
      <c r="BB37" s="730"/>
      <c r="BC37" s="730"/>
      <c r="BD37" s="845">
        <v>0</v>
      </c>
      <c r="BE37" s="730"/>
      <c r="BF37" s="730"/>
    </row>
    <row r="38" spans="1:58" x14ac:dyDescent="0.25">
      <c r="A38" s="1008" t="s">
        <v>30</v>
      </c>
      <c r="B38" s="1009"/>
      <c r="C38" s="848">
        <v>0</v>
      </c>
      <c r="D38" s="787"/>
      <c r="E38" s="788"/>
      <c r="F38" s="789"/>
      <c r="G38" s="774"/>
      <c r="H38" s="732" t="s">
        <v>72</v>
      </c>
      <c r="I38" s="742"/>
      <c r="J38" s="718"/>
      <c r="K38" s="718"/>
      <c r="L38" s="718"/>
      <c r="M38" s="718"/>
      <c r="N38" s="718"/>
      <c r="O38" s="718"/>
      <c r="P38" s="729"/>
      <c r="Q38" s="729"/>
      <c r="R38" s="729"/>
      <c r="S38" s="729"/>
      <c r="T38" s="729"/>
      <c r="U38" s="730"/>
      <c r="V38" s="730"/>
      <c r="W38" s="730"/>
      <c r="X38" s="730"/>
      <c r="Y38" s="730"/>
      <c r="Z38" s="730"/>
      <c r="AA38" s="730"/>
      <c r="AB38" s="730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0"/>
      <c r="BA38" s="745" t="s">
        <v>72</v>
      </c>
      <c r="BB38" s="730"/>
      <c r="BC38" s="730"/>
      <c r="BD38" s="845">
        <v>0</v>
      </c>
      <c r="BE38" s="730"/>
      <c r="BF38" s="730"/>
    </row>
    <row r="39" spans="1:58" x14ac:dyDescent="0.25">
      <c r="A39" s="1010" t="s">
        <v>13</v>
      </c>
      <c r="B39" s="1011"/>
      <c r="C39" s="794">
        <v>0</v>
      </c>
      <c r="D39" s="794">
        <v>0</v>
      </c>
      <c r="E39" s="795">
        <v>0</v>
      </c>
      <c r="F39" s="796">
        <v>0</v>
      </c>
      <c r="G39" s="793">
        <v>0</v>
      </c>
      <c r="H39" s="732" t="s">
        <v>72</v>
      </c>
      <c r="I39" s="742"/>
      <c r="J39" s="718"/>
      <c r="K39" s="718"/>
      <c r="L39" s="718"/>
      <c r="M39" s="718"/>
      <c r="N39" s="718"/>
      <c r="O39" s="718"/>
      <c r="P39" s="729"/>
      <c r="Q39" s="729"/>
      <c r="R39" s="729"/>
      <c r="S39" s="729"/>
      <c r="T39" s="729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45" t="s">
        <v>72</v>
      </c>
      <c r="BB39" s="730"/>
      <c r="BC39" s="730"/>
      <c r="BD39" s="845">
        <v>0</v>
      </c>
      <c r="BE39" s="730"/>
      <c r="BF39" s="730"/>
    </row>
    <row r="40" spans="1:58" x14ac:dyDescent="0.25">
      <c r="A40" s="771" t="s">
        <v>29</v>
      </c>
      <c r="B40" s="763"/>
      <c r="C40" s="764"/>
      <c r="D40" s="764"/>
      <c r="E40" s="764"/>
      <c r="F40" s="748"/>
      <c r="G40" s="749"/>
      <c r="H40" s="720"/>
      <c r="I40" s="742"/>
      <c r="J40" s="718"/>
      <c r="K40" s="718"/>
      <c r="L40" s="718"/>
      <c r="M40" s="718"/>
      <c r="N40" s="718"/>
      <c r="O40" s="718"/>
      <c r="P40" s="729"/>
      <c r="Q40" s="729"/>
      <c r="R40" s="729"/>
      <c r="S40" s="729"/>
      <c r="T40" s="729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</row>
    <row r="41" spans="1:58" x14ac:dyDescent="0.25">
      <c r="A41" s="765" t="s">
        <v>28</v>
      </c>
      <c r="B41" s="765"/>
      <c r="C41" s="765"/>
      <c r="D41" s="765"/>
      <c r="E41" s="765"/>
      <c r="F41" s="766"/>
      <c r="G41" s="766"/>
      <c r="H41" s="766"/>
      <c r="I41" s="742"/>
      <c r="J41" s="718"/>
      <c r="K41" s="718"/>
      <c r="L41" s="718"/>
      <c r="M41" s="718"/>
      <c r="N41" s="718"/>
      <c r="O41" s="718"/>
      <c r="P41" s="729"/>
      <c r="Q41" s="729"/>
      <c r="R41" s="729"/>
      <c r="S41" s="729"/>
      <c r="T41" s="729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</row>
    <row r="42" spans="1:58" ht="94.5" x14ac:dyDescent="0.25">
      <c r="A42" s="996" t="s">
        <v>27</v>
      </c>
      <c r="B42" s="1005"/>
      <c r="C42" s="731" t="s">
        <v>13</v>
      </c>
      <c r="D42" s="728" t="s">
        <v>26</v>
      </c>
      <c r="E42" s="731" t="s">
        <v>25</v>
      </c>
      <c r="F42" s="737" t="s">
        <v>24</v>
      </c>
      <c r="G42" s="750"/>
      <c r="H42" s="724"/>
      <c r="I42" s="742"/>
      <c r="J42" s="718"/>
      <c r="K42" s="718"/>
      <c r="L42" s="718"/>
      <c r="M42" s="718"/>
      <c r="N42" s="718"/>
      <c r="O42" s="718"/>
      <c r="P42" s="729"/>
      <c r="Q42" s="729"/>
      <c r="R42" s="729"/>
      <c r="S42" s="729"/>
      <c r="T42" s="729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</row>
    <row r="43" spans="1:58" x14ac:dyDescent="0.25">
      <c r="A43" s="1018" t="s">
        <v>23</v>
      </c>
      <c r="B43" s="1019"/>
      <c r="C43" s="817">
        <v>0</v>
      </c>
      <c r="D43" s="818"/>
      <c r="E43" s="819"/>
      <c r="F43" s="820"/>
      <c r="G43" s="744" t="s">
        <v>72</v>
      </c>
      <c r="H43" s="723"/>
      <c r="I43" s="742"/>
      <c r="J43" s="718"/>
      <c r="K43" s="718"/>
      <c r="L43" s="718"/>
      <c r="M43" s="718"/>
      <c r="N43" s="718"/>
      <c r="O43" s="718"/>
      <c r="P43" s="729"/>
      <c r="Q43" s="729"/>
      <c r="R43" s="729"/>
      <c r="S43" s="729"/>
      <c r="T43" s="729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45" t="s">
        <v>72</v>
      </c>
      <c r="BB43" s="730"/>
      <c r="BC43" s="730"/>
      <c r="BD43" s="730"/>
      <c r="BE43" s="845">
        <v>0</v>
      </c>
      <c r="BF43" s="730"/>
    </row>
    <row r="44" spans="1:58" x14ac:dyDescent="0.25">
      <c r="A44" s="1039" t="s">
        <v>22</v>
      </c>
      <c r="B44" s="1040"/>
      <c r="C44" s="817">
        <v>0</v>
      </c>
      <c r="D44" s="818"/>
      <c r="E44" s="819"/>
      <c r="F44" s="820"/>
      <c r="G44" s="744" t="s">
        <v>72</v>
      </c>
      <c r="H44" s="723"/>
      <c r="I44" s="742"/>
      <c r="J44" s="718"/>
      <c r="K44" s="718"/>
      <c r="L44" s="718"/>
      <c r="M44" s="718"/>
      <c r="N44" s="718"/>
      <c r="O44" s="718"/>
      <c r="P44" s="729"/>
      <c r="Q44" s="729"/>
      <c r="R44" s="729"/>
      <c r="S44" s="729"/>
      <c r="T44" s="729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730"/>
      <c r="AL44" s="730"/>
      <c r="AM44" s="730"/>
      <c r="AN44" s="730"/>
      <c r="AO44" s="730"/>
      <c r="AP44" s="730"/>
      <c r="AQ44" s="730"/>
      <c r="AR44" s="730"/>
      <c r="AS44" s="730"/>
      <c r="AT44" s="730"/>
      <c r="AU44" s="730"/>
      <c r="AV44" s="730"/>
      <c r="AW44" s="730"/>
      <c r="AX44" s="730"/>
      <c r="AY44" s="730"/>
      <c r="AZ44" s="730"/>
      <c r="BA44" s="745" t="s">
        <v>72</v>
      </c>
      <c r="BB44" s="730"/>
      <c r="BC44" s="730"/>
      <c r="BD44" s="730"/>
      <c r="BE44" s="845">
        <v>0</v>
      </c>
      <c r="BF44" s="730"/>
    </row>
    <row r="45" spans="1:58" ht="21" x14ac:dyDescent="0.25">
      <c r="A45" s="1016" t="s">
        <v>21</v>
      </c>
      <c r="B45" s="767" t="s">
        <v>20</v>
      </c>
      <c r="C45" s="821">
        <v>0</v>
      </c>
      <c r="D45" s="822"/>
      <c r="E45" s="823"/>
      <c r="F45" s="823"/>
      <c r="G45" s="841" t="s">
        <v>72</v>
      </c>
      <c r="H45" s="723"/>
      <c r="I45" s="742"/>
      <c r="J45" s="718"/>
      <c r="K45" s="718"/>
      <c r="L45" s="718"/>
      <c r="M45" s="718"/>
      <c r="N45" s="718"/>
      <c r="O45" s="718"/>
      <c r="P45" s="729"/>
      <c r="Q45" s="729"/>
      <c r="R45" s="729"/>
      <c r="S45" s="729"/>
      <c r="T45" s="729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0"/>
      <c r="AG45" s="730"/>
      <c r="AH45" s="730"/>
      <c r="AI45" s="730"/>
      <c r="AJ45" s="730"/>
      <c r="AK45" s="730"/>
      <c r="AL45" s="730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45" t="s">
        <v>72</v>
      </c>
      <c r="BB45" s="734" t="s">
        <v>72</v>
      </c>
      <c r="BC45" s="745" t="s">
        <v>72</v>
      </c>
      <c r="BD45" s="845">
        <v>0</v>
      </c>
      <c r="BE45" s="845" t="s">
        <v>72</v>
      </c>
      <c r="BF45" s="845">
        <v>0</v>
      </c>
    </row>
    <row r="46" spans="1:58" ht="31.5" x14ac:dyDescent="0.25">
      <c r="A46" s="1017"/>
      <c r="B46" s="768" t="s">
        <v>19</v>
      </c>
      <c r="C46" s="824">
        <v>0</v>
      </c>
      <c r="D46" s="825"/>
      <c r="E46" s="826"/>
      <c r="F46" s="826"/>
      <c r="G46" s="841" t="s">
        <v>72</v>
      </c>
      <c r="H46" s="723"/>
      <c r="I46" s="742"/>
      <c r="J46" s="718"/>
      <c r="K46" s="718"/>
      <c r="L46" s="718"/>
      <c r="M46" s="718"/>
      <c r="N46" s="718"/>
      <c r="O46" s="718"/>
      <c r="P46" s="729"/>
      <c r="Q46" s="729"/>
      <c r="R46" s="729"/>
      <c r="S46" s="729"/>
      <c r="T46" s="729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45" t="s">
        <v>72</v>
      </c>
      <c r="BB46" s="734" t="s">
        <v>72</v>
      </c>
      <c r="BC46" s="745" t="s">
        <v>72</v>
      </c>
      <c r="BD46" s="845">
        <v>0</v>
      </c>
      <c r="BE46" s="845" t="s">
        <v>72</v>
      </c>
      <c r="BF46" s="845">
        <v>0</v>
      </c>
    </row>
    <row r="47" spans="1:58" x14ac:dyDescent="0.25">
      <c r="A47" s="1018" t="s">
        <v>18</v>
      </c>
      <c r="B47" s="1019"/>
      <c r="C47" s="817">
        <v>0</v>
      </c>
      <c r="D47" s="818"/>
      <c r="E47" s="819"/>
      <c r="F47" s="820"/>
      <c r="G47" s="744" t="s">
        <v>72</v>
      </c>
      <c r="H47" s="723"/>
      <c r="I47" s="742"/>
      <c r="J47" s="718"/>
      <c r="K47" s="718"/>
      <c r="L47" s="718"/>
      <c r="M47" s="718"/>
      <c r="N47" s="718"/>
      <c r="O47" s="718"/>
      <c r="P47" s="729"/>
      <c r="Q47" s="729"/>
      <c r="R47" s="729"/>
      <c r="S47" s="729"/>
      <c r="T47" s="729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45" t="s">
        <v>72</v>
      </c>
      <c r="BB47" s="730"/>
      <c r="BC47" s="730"/>
      <c r="BD47" s="730"/>
      <c r="BE47" s="845">
        <v>0</v>
      </c>
      <c r="BF47" s="730"/>
    </row>
    <row r="48" spans="1:58" x14ac:dyDescent="0.25">
      <c r="A48" s="765" t="s">
        <v>17</v>
      </c>
      <c r="B48" s="765"/>
      <c r="C48" s="765"/>
      <c r="D48" s="765"/>
      <c r="E48" s="765"/>
      <c r="F48" s="765"/>
      <c r="G48" s="765"/>
      <c r="H48" s="741"/>
      <c r="I48" s="742"/>
      <c r="J48" s="718"/>
      <c r="K48" s="718"/>
      <c r="L48" s="718"/>
      <c r="M48" s="718"/>
      <c r="N48" s="718"/>
      <c r="O48" s="718"/>
      <c r="P48" s="729"/>
      <c r="Q48" s="729"/>
      <c r="R48" s="729"/>
      <c r="S48" s="729"/>
      <c r="T48" s="729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730"/>
      <c r="AR48" s="730"/>
      <c r="AS48" s="730"/>
      <c r="AT48" s="730"/>
      <c r="AU48" s="730"/>
      <c r="AV48" s="730"/>
      <c r="AW48" s="730"/>
      <c r="AX48" s="730"/>
      <c r="AY48" s="730"/>
      <c r="AZ48" s="730"/>
      <c r="BA48" s="730"/>
      <c r="BB48" s="730"/>
      <c r="BC48" s="730"/>
      <c r="BD48" s="730"/>
      <c r="BE48" s="730"/>
      <c r="BF48" s="730"/>
    </row>
    <row r="49" spans="1:56" x14ac:dyDescent="0.25">
      <c r="A49" s="1031" t="s">
        <v>16</v>
      </c>
      <c r="B49" s="1032"/>
      <c r="C49" s="1041" t="s">
        <v>15</v>
      </c>
      <c r="D49" s="1041"/>
      <c r="E49" s="1041"/>
      <c r="F49" s="1041"/>
      <c r="G49" s="1042"/>
      <c r="H49" s="1043" t="s">
        <v>14</v>
      </c>
      <c r="I49" s="1044"/>
      <c r="J49" s="718"/>
      <c r="K49" s="718"/>
      <c r="L49" s="718"/>
      <c r="M49" s="718"/>
      <c r="N49" s="718"/>
      <c r="O49" s="718"/>
      <c r="P49" s="729"/>
      <c r="Q49" s="729"/>
      <c r="R49" s="729"/>
      <c r="S49" s="729"/>
      <c r="T49" s="729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730"/>
      <c r="AR49" s="730"/>
      <c r="AS49" s="730"/>
      <c r="AT49" s="730"/>
      <c r="AU49" s="730"/>
      <c r="AV49" s="730"/>
      <c r="AW49" s="730"/>
      <c r="AX49" s="730"/>
      <c r="AY49" s="730"/>
      <c r="AZ49" s="730"/>
      <c r="BA49" s="730"/>
      <c r="BB49" s="730"/>
      <c r="BC49" s="730"/>
      <c r="BD49" s="730"/>
    </row>
    <row r="50" spans="1:56" x14ac:dyDescent="0.25">
      <c r="A50" s="1033"/>
      <c r="B50" s="1034"/>
      <c r="C50" s="1031" t="s">
        <v>13</v>
      </c>
      <c r="D50" s="996" t="s">
        <v>12</v>
      </c>
      <c r="E50" s="997"/>
      <c r="F50" s="1005"/>
      <c r="G50" s="1045" t="s">
        <v>7</v>
      </c>
      <c r="H50" s="1043"/>
      <c r="I50" s="1044"/>
      <c r="J50" s="718"/>
      <c r="K50" s="718"/>
      <c r="L50" s="718"/>
      <c r="M50" s="718"/>
      <c r="N50" s="718"/>
      <c r="O50" s="718"/>
      <c r="P50" s="729"/>
      <c r="Q50" s="729"/>
      <c r="R50" s="729"/>
      <c r="S50" s="729"/>
      <c r="T50" s="729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</row>
    <row r="51" spans="1:56" ht="31.5" x14ac:dyDescent="0.25">
      <c r="A51" s="1035"/>
      <c r="B51" s="1036"/>
      <c r="C51" s="1035"/>
      <c r="D51" s="731" t="s">
        <v>11</v>
      </c>
      <c r="E51" s="731" t="s">
        <v>10</v>
      </c>
      <c r="F51" s="731" t="s">
        <v>9</v>
      </c>
      <c r="G51" s="1046"/>
      <c r="H51" s="751" t="s">
        <v>8</v>
      </c>
      <c r="I51" s="731" t="s">
        <v>7</v>
      </c>
      <c r="J51" s="718"/>
      <c r="K51" s="718"/>
      <c r="L51" s="718"/>
      <c r="M51" s="718"/>
      <c r="N51" s="718"/>
      <c r="O51" s="718"/>
      <c r="P51" s="718"/>
      <c r="Q51" s="729"/>
      <c r="R51" s="729"/>
      <c r="S51" s="729"/>
      <c r="T51" s="729"/>
      <c r="U51" s="729"/>
      <c r="V51" s="730"/>
      <c r="W51" s="730"/>
      <c r="X51" s="730"/>
      <c r="Y51" s="730"/>
      <c r="Z51" s="730"/>
      <c r="AA51" s="730"/>
      <c r="AB51" s="730"/>
      <c r="AC51" s="730"/>
      <c r="AD51" s="730"/>
      <c r="AE51" s="730"/>
      <c r="AF51" s="730"/>
      <c r="AG51" s="730"/>
      <c r="AH51" s="730"/>
      <c r="AI51" s="730"/>
      <c r="AJ51" s="730"/>
      <c r="AK51" s="730"/>
      <c r="AL51" s="730"/>
      <c r="AM51" s="730"/>
      <c r="AN51" s="730"/>
      <c r="AO51" s="730"/>
      <c r="AP51" s="730"/>
      <c r="AQ51" s="730"/>
      <c r="AR51" s="730"/>
      <c r="AS51" s="730"/>
      <c r="AT51" s="730"/>
      <c r="AU51" s="730"/>
      <c r="AV51" s="730"/>
      <c r="AW51" s="730"/>
      <c r="AX51" s="730"/>
      <c r="AY51" s="730"/>
      <c r="AZ51" s="730"/>
      <c r="BA51" s="730"/>
      <c r="BB51" s="730"/>
      <c r="BC51" s="730"/>
      <c r="BD51" s="730"/>
    </row>
    <row r="52" spans="1:56" x14ac:dyDescent="0.25">
      <c r="A52" s="1020" t="s">
        <v>6</v>
      </c>
      <c r="B52" s="1021"/>
      <c r="C52" s="821">
        <v>0</v>
      </c>
      <c r="D52" s="772"/>
      <c r="E52" s="772"/>
      <c r="F52" s="772"/>
      <c r="G52" s="827"/>
      <c r="H52" s="828"/>
      <c r="I52" s="829"/>
      <c r="J52" s="752" t="s">
        <v>72</v>
      </c>
      <c r="K52" s="718"/>
      <c r="L52" s="718"/>
      <c r="M52" s="718"/>
      <c r="N52" s="718"/>
      <c r="O52" s="718"/>
      <c r="P52" s="718"/>
      <c r="Q52" s="729"/>
      <c r="R52" s="729"/>
      <c r="S52" s="729"/>
      <c r="T52" s="729"/>
      <c r="U52" s="729"/>
      <c r="V52" s="730"/>
      <c r="W52" s="730"/>
      <c r="X52" s="730"/>
      <c r="Y52" s="730"/>
      <c r="Z52" s="730"/>
      <c r="AA52" s="730"/>
      <c r="AB52" s="730"/>
      <c r="AC52" s="730"/>
      <c r="AD52" s="730"/>
      <c r="AE52" s="730"/>
      <c r="AF52" s="730"/>
      <c r="AG52" s="730"/>
      <c r="AH52" s="730"/>
      <c r="AI52" s="730"/>
      <c r="AJ52" s="730"/>
      <c r="AK52" s="730"/>
      <c r="AL52" s="730"/>
      <c r="AM52" s="730"/>
      <c r="AN52" s="730"/>
      <c r="AO52" s="730"/>
      <c r="AP52" s="730"/>
      <c r="AQ52" s="730"/>
      <c r="AR52" s="730"/>
      <c r="AS52" s="730"/>
      <c r="AT52" s="730"/>
      <c r="AU52" s="730"/>
      <c r="AV52" s="730"/>
      <c r="AW52" s="730"/>
      <c r="AX52" s="730"/>
      <c r="AY52" s="730"/>
      <c r="AZ52" s="730"/>
      <c r="BA52" s="745" t="s">
        <v>72</v>
      </c>
      <c r="BB52" s="730"/>
      <c r="BC52" s="730"/>
      <c r="BD52" s="845" t="s">
        <v>72</v>
      </c>
    </row>
    <row r="53" spans="1:56" x14ac:dyDescent="0.25">
      <c r="A53" s="1037" t="s">
        <v>5</v>
      </c>
      <c r="B53" s="1038"/>
      <c r="C53" s="830">
        <v>0</v>
      </c>
      <c r="D53" s="773"/>
      <c r="E53" s="773"/>
      <c r="F53" s="773"/>
      <c r="G53" s="831"/>
      <c r="H53" s="785"/>
      <c r="I53" s="832"/>
      <c r="J53" s="752" t="s">
        <v>72</v>
      </c>
      <c r="K53" s="718"/>
      <c r="L53" s="718"/>
      <c r="M53" s="718"/>
      <c r="N53" s="718"/>
      <c r="O53" s="718"/>
      <c r="P53" s="718"/>
      <c r="Q53" s="729"/>
      <c r="R53" s="729"/>
      <c r="S53" s="729"/>
      <c r="T53" s="729"/>
      <c r="U53" s="729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45" t="s">
        <v>72</v>
      </c>
      <c r="BB53" s="730"/>
      <c r="BC53" s="730"/>
      <c r="BD53" s="845" t="s">
        <v>72</v>
      </c>
    </row>
    <row r="54" spans="1:56" x14ac:dyDescent="0.25">
      <c r="A54" s="1037" t="s">
        <v>4</v>
      </c>
      <c r="B54" s="1038"/>
      <c r="C54" s="830">
        <v>0</v>
      </c>
      <c r="D54" s="773"/>
      <c r="E54" s="773"/>
      <c r="F54" s="773"/>
      <c r="G54" s="831"/>
      <c r="H54" s="785"/>
      <c r="I54" s="832"/>
      <c r="J54" s="752" t="s">
        <v>72</v>
      </c>
      <c r="K54" s="718"/>
      <c r="L54" s="718"/>
      <c r="M54" s="718"/>
      <c r="N54" s="718"/>
      <c r="O54" s="718"/>
      <c r="P54" s="718"/>
      <c r="Q54" s="729"/>
      <c r="R54" s="729"/>
      <c r="S54" s="729"/>
      <c r="T54" s="729"/>
      <c r="U54" s="729"/>
      <c r="V54" s="730"/>
      <c r="W54" s="730"/>
      <c r="X54" s="730"/>
      <c r="Y54" s="730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30"/>
      <c r="AQ54" s="730"/>
      <c r="AR54" s="730"/>
      <c r="AS54" s="730"/>
      <c r="AT54" s="730"/>
      <c r="AU54" s="730"/>
      <c r="AV54" s="730"/>
      <c r="AW54" s="730"/>
      <c r="AX54" s="730"/>
      <c r="AY54" s="730"/>
      <c r="AZ54" s="730"/>
      <c r="BA54" s="745" t="s">
        <v>72</v>
      </c>
      <c r="BB54" s="730"/>
      <c r="BC54" s="730"/>
      <c r="BD54" s="845" t="s">
        <v>72</v>
      </c>
    </row>
    <row r="55" spans="1:56" x14ac:dyDescent="0.25">
      <c r="A55" s="1037" t="s">
        <v>3</v>
      </c>
      <c r="B55" s="1038"/>
      <c r="C55" s="830">
        <v>0</v>
      </c>
      <c r="D55" s="773"/>
      <c r="E55" s="773"/>
      <c r="F55" s="773"/>
      <c r="G55" s="831"/>
      <c r="H55" s="785"/>
      <c r="I55" s="832"/>
      <c r="J55" s="752" t="s">
        <v>72</v>
      </c>
      <c r="K55" s="718"/>
      <c r="L55" s="718"/>
      <c r="M55" s="718"/>
      <c r="N55" s="718"/>
      <c r="O55" s="718"/>
      <c r="P55" s="718"/>
      <c r="Q55" s="729"/>
      <c r="R55" s="729"/>
      <c r="S55" s="729"/>
      <c r="T55" s="729"/>
      <c r="U55" s="729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730"/>
      <c r="AL55" s="730"/>
      <c r="AM55" s="730"/>
      <c r="AN55" s="730"/>
      <c r="AO55" s="730"/>
      <c r="AP55" s="730"/>
      <c r="AQ55" s="730"/>
      <c r="AR55" s="730"/>
      <c r="AS55" s="730"/>
      <c r="AT55" s="730"/>
      <c r="AU55" s="730"/>
      <c r="AV55" s="730"/>
      <c r="AW55" s="730"/>
      <c r="AX55" s="730"/>
      <c r="AY55" s="730"/>
      <c r="AZ55" s="730"/>
      <c r="BA55" s="745" t="s">
        <v>72</v>
      </c>
      <c r="BB55" s="730"/>
      <c r="BC55" s="730"/>
      <c r="BD55" s="845" t="s">
        <v>72</v>
      </c>
    </row>
    <row r="56" spans="1:56" x14ac:dyDescent="0.25">
      <c r="A56" s="1037" t="s">
        <v>2</v>
      </c>
      <c r="B56" s="1038"/>
      <c r="C56" s="830">
        <v>0</v>
      </c>
      <c r="D56" s="773"/>
      <c r="E56" s="773"/>
      <c r="F56" s="773"/>
      <c r="G56" s="831"/>
      <c r="H56" s="785"/>
      <c r="I56" s="832"/>
      <c r="J56" s="752" t="s">
        <v>72</v>
      </c>
      <c r="K56" s="718"/>
      <c r="L56" s="718"/>
      <c r="M56" s="718"/>
      <c r="N56" s="718"/>
      <c r="O56" s="718"/>
      <c r="P56" s="718"/>
      <c r="Q56" s="729"/>
      <c r="R56" s="729"/>
      <c r="S56" s="729"/>
      <c r="T56" s="729"/>
      <c r="U56" s="729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0"/>
      <c r="AL56" s="730"/>
      <c r="AM56" s="730"/>
      <c r="AN56" s="730"/>
      <c r="AO56" s="730"/>
      <c r="AP56" s="730"/>
      <c r="AQ56" s="730"/>
      <c r="AR56" s="730"/>
      <c r="AS56" s="730"/>
      <c r="AT56" s="730"/>
      <c r="AU56" s="730"/>
      <c r="AV56" s="730"/>
      <c r="AW56" s="730"/>
      <c r="AX56" s="730"/>
      <c r="AY56" s="730"/>
      <c r="AZ56" s="730"/>
      <c r="BA56" s="745" t="s">
        <v>72</v>
      </c>
      <c r="BB56" s="730"/>
      <c r="BC56" s="730"/>
      <c r="BD56" s="845" t="s">
        <v>72</v>
      </c>
    </row>
    <row r="57" spans="1:56" x14ac:dyDescent="0.25">
      <c r="A57" s="1014" t="s">
        <v>1</v>
      </c>
      <c r="B57" s="1015"/>
      <c r="C57" s="824">
        <v>0</v>
      </c>
      <c r="D57" s="775"/>
      <c r="E57" s="775"/>
      <c r="F57" s="775"/>
      <c r="G57" s="833"/>
      <c r="H57" s="834"/>
      <c r="I57" s="835"/>
      <c r="J57" s="752" t="s">
        <v>72</v>
      </c>
      <c r="K57" s="718"/>
      <c r="L57" s="718"/>
      <c r="M57" s="718"/>
      <c r="N57" s="718"/>
      <c r="O57" s="718"/>
      <c r="P57" s="718"/>
      <c r="Q57" s="729"/>
      <c r="R57" s="729"/>
      <c r="S57" s="729"/>
      <c r="T57" s="72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45" t="s">
        <v>72</v>
      </c>
      <c r="BB57" s="730"/>
      <c r="BC57" s="730"/>
      <c r="BD57" s="845" t="s">
        <v>72</v>
      </c>
    </row>
    <row r="58" spans="1:56" x14ac:dyDescent="0.25">
      <c r="A58" s="769" t="s">
        <v>0</v>
      </c>
      <c r="B58" s="718"/>
      <c r="C58" s="718"/>
      <c r="D58" s="718"/>
      <c r="E58" s="718"/>
      <c r="F58" s="718"/>
      <c r="G58" s="718"/>
      <c r="H58" s="718"/>
      <c r="I58" s="742"/>
      <c r="J58" s="718"/>
      <c r="K58" s="718"/>
      <c r="L58" s="718"/>
      <c r="M58" s="718"/>
      <c r="N58" s="718"/>
      <c r="O58" s="718"/>
      <c r="P58" s="729"/>
      <c r="Q58" s="729"/>
      <c r="R58" s="729"/>
      <c r="S58" s="729"/>
      <c r="T58" s="729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730"/>
      <c r="AR58" s="730"/>
      <c r="AS58" s="730"/>
      <c r="AT58" s="730"/>
      <c r="AU58" s="730"/>
      <c r="AV58" s="730"/>
      <c r="AW58" s="730"/>
      <c r="AX58" s="730"/>
      <c r="AY58" s="730"/>
      <c r="AZ58" s="730"/>
      <c r="BA58" s="730"/>
      <c r="BB58" s="730"/>
      <c r="BC58" s="730"/>
      <c r="BD58" s="730"/>
    </row>
    <row r="59" spans="1:56" x14ac:dyDescent="0.25">
      <c r="A59" s="733"/>
      <c r="B59" s="733"/>
      <c r="C59" s="733"/>
      <c r="D59" s="733"/>
      <c r="E59" s="733"/>
      <c r="F59" s="733"/>
      <c r="G59" s="733"/>
      <c r="H59" s="733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/>
      <c r="AY59" s="717"/>
      <c r="AZ59" s="717"/>
      <c r="BA59" s="717"/>
      <c r="BB59" s="717"/>
      <c r="BC59" s="717"/>
      <c r="BD59" s="717"/>
    </row>
    <row r="200" spans="1:56" x14ac:dyDescent="0.25">
      <c r="A200" s="843">
        <v>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717"/>
      <c r="Z200" s="717"/>
      <c r="AA200" s="717"/>
      <c r="AB200" s="717"/>
      <c r="AC200" s="717"/>
      <c r="AD200" s="717"/>
      <c r="AE200" s="717"/>
      <c r="AF200" s="717"/>
      <c r="AG200" s="717"/>
      <c r="AH200" s="717"/>
      <c r="AI200" s="717"/>
      <c r="AJ200" s="717"/>
      <c r="AK200" s="717"/>
      <c r="AL200" s="717"/>
      <c r="AM200" s="717"/>
      <c r="AN200" s="717"/>
      <c r="AO200" s="717"/>
      <c r="AP200" s="717"/>
      <c r="AQ200" s="717"/>
      <c r="AR200" s="717"/>
      <c r="AS200" s="717"/>
      <c r="AT200" s="717"/>
      <c r="AU200" s="717"/>
      <c r="AV200" s="717"/>
      <c r="AW200" s="717"/>
      <c r="AX200" s="717"/>
      <c r="AY200" s="717"/>
      <c r="AZ200" s="717"/>
      <c r="BA200" s="717"/>
      <c r="BB200" s="717"/>
      <c r="BC200" s="717"/>
      <c r="BD200" s="842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869" customWidth="1"/>
    <col min="13" max="14" width="9.28515625" style="869" customWidth="1"/>
    <col min="15" max="15" width="11.42578125" style="86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857" customFormat="1" ht="12.75" customHeight="1" x14ac:dyDescent="0.1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</row>
    <row r="2" spans="1:56" s="857" customFormat="1" ht="12.75" customHeight="1" x14ac:dyDescent="0.15">
      <c r="A2" s="976" t="str">
        <f>CONCATENATE("COMUNA: ",[6]NOMBRE!B2," - ","( ",[6]NOMBRE!C2,[6]NOMBRE!D2,[6]NOMBRE!E2,[6]NOMBRE!F2,[6]NOMBRE!G2," )")</f>
        <v>COMUNA: LINARES - ( 07401 )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</row>
    <row r="3" spans="1:56" s="857" customFormat="1" ht="12.75" customHeight="1" x14ac:dyDescent="0.2">
      <c r="A3" s="976" t="str">
        <f>CONCATENATE("ESTABLECIMIENTO: ",[6]NOMBRE!B3," - ","( ",[6]NOMBRE!C3,[6]NOMBRE!D3,[6]NOMBRE!E3,[6]NOMBRE!F3,[6]NOMBRE!G3," )")</f>
        <v>ESTABLECIMIENTO: HOSPITAL LINARES - ( 16108 )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</row>
    <row r="4" spans="1:56" s="857" customFormat="1" ht="12.75" customHeight="1" x14ac:dyDescent="0.15">
      <c r="A4" s="976" t="str">
        <f>CONCATENATE("MES: ",[6]NOMBRE!B6," - ","( ",[6]NOMBRE!C6,[6]NOMBRE!D6," )")</f>
        <v>MES: FEBRERO - ( 02 )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56" s="857" customFormat="1" ht="12.75" customHeight="1" x14ac:dyDescent="0.15">
      <c r="A5" s="855" t="str">
        <f>CONCATENATE("AÑO: ",[6]NOMBRE!B7)</f>
        <v>AÑO: 2013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</row>
    <row r="6" spans="1:56" s="865" customFormat="1" ht="39.950000000000003" customHeight="1" x14ac:dyDescent="0.2">
      <c r="A6" s="995" t="s">
        <v>66</v>
      </c>
      <c r="B6" s="995"/>
      <c r="C6" s="995"/>
      <c r="D6" s="995"/>
      <c r="E6" s="995"/>
      <c r="F6" s="995"/>
      <c r="G6" s="995"/>
      <c r="H6" s="889"/>
      <c r="I6" s="863"/>
      <c r="J6" s="854"/>
      <c r="K6" s="854"/>
      <c r="L6" s="854"/>
      <c r="M6" s="854"/>
      <c r="N6" s="854"/>
      <c r="O6" s="854"/>
    </row>
    <row r="7" spans="1:56" s="865" customFormat="1" ht="30" customHeight="1" x14ac:dyDescent="0.2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</row>
    <row r="8" spans="1:56" s="866" customFormat="1" ht="73.5" customHeight="1" x14ac:dyDescent="0.15">
      <c r="A8" s="996" t="s">
        <v>27</v>
      </c>
      <c r="B8" s="1005"/>
      <c r="C8" s="990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</row>
    <row r="9" spans="1:56" s="866" customFormat="1" ht="15" customHeight="1" x14ac:dyDescent="0.15">
      <c r="A9" s="1006" t="s">
        <v>62</v>
      </c>
      <c r="B9" s="1007"/>
      <c r="C9" s="933">
        <f>SUM(D9:F9)</f>
        <v>0</v>
      </c>
      <c r="D9" s="989"/>
      <c r="E9" s="935"/>
      <c r="F9" s="936"/>
      <c r="G9" s="937"/>
      <c r="H9" s="868" t="str">
        <f>BA9</f>
        <v/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BA9" s="881" t="str">
        <f t="shared" ref="BA9:BA18" si="0">IF(C9&lt;&gt;SUM(D9:F9)," NO ALTERE LAS FÓRMULAS, el Total de Visitas Integrales NO ES IGUAL a la suma de las visitas por profesional. ","")</f>
        <v/>
      </c>
      <c r="BD9" s="981">
        <f t="shared" ref="BD9:BD18" si="1">IF(C9&lt;&gt;SUM(D9:F9),1,0)</f>
        <v>0</v>
      </c>
    </row>
    <row r="10" spans="1:56" s="866" customFormat="1" ht="15" customHeight="1" x14ac:dyDescent="0.15">
      <c r="A10" s="1000" t="s">
        <v>61</v>
      </c>
      <c r="B10" s="1002"/>
      <c r="C10" s="933">
        <f t="shared" ref="C10:C27" si="2">SUM(D10:F10)</f>
        <v>0</v>
      </c>
      <c r="D10" s="938"/>
      <c r="E10" s="939"/>
      <c r="F10" s="940"/>
      <c r="G10" s="941"/>
      <c r="H10" s="868" t="str">
        <f t="shared" ref="H10:H18" si="3">BA10</f>
        <v/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BA10" s="881" t="str">
        <f t="shared" si="0"/>
        <v/>
      </c>
      <c r="BD10" s="981">
        <f t="shared" si="1"/>
        <v>0</v>
      </c>
    </row>
    <row r="11" spans="1:56" s="866" customFormat="1" ht="15" customHeight="1" x14ac:dyDescent="0.15">
      <c r="A11" s="1000" t="s">
        <v>60</v>
      </c>
      <c r="B11" s="1002"/>
      <c r="C11" s="933">
        <f t="shared" si="2"/>
        <v>0</v>
      </c>
      <c r="D11" s="938"/>
      <c r="E11" s="939"/>
      <c r="F11" s="940"/>
      <c r="G11" s="941"/>
      <c r="H11" s="868" t="str">
        <f t="shared" si="3"/>
        <v/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BA11" s="881" t="str">
        <f t="shared" si="0"/>
        <v/>
      </c>
      <c r="BD11" s="981">
        <f t="shared" si="1"/>
        <v>0</v>
      </c>
    </row>
    <row r="12" spans="1:56" s="866" customFormat="1" ht="15" customHeight="1" x14ac:dyDescent="0.15">
      <c r="A12" s="1000" t="s">
        <v>59</v>
      </c>
      <c r="B12" s="1002"/>
      <c r="C12" s="933">
        <f t="shared" si="2"/>
        <v>0</v>
      </c>
      <c r="D12" s="938"/>
      <c r="E12" s="939"/>
      <c r="F12" s="940"/>
      <c r="G12" s="941"/>
      <c r="H12" s="868" t="str">
        <f t="shared" si="3"/>
        <v/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BA12" s="881" t="str">
        <f t="shared" si="0"/>
        <v/>
      </c>
      <c r="BD12" s="981">
        <f t="shared" si="1"/>
        <v>0</v>
      </c>
    </row>
    <row r="13" spans="1:56" s="866" customFormat="1" ht="15" customHeight="1" x14ac:dyDescent="0.15">
      <c r="A13" s="1000" t="s">
        <v>58</v>
      </c>
      <c r="B13" s="1002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BA13" s="862"/>
      <c r="BD13" s="862"/>
    </row>
    <row r="14" spans="1:56" s="866" customFormat="1" ht="15" customHeight="1" x14ac:dyDescent="0.15">
      <c r="A14" s="1000" t="s">
        <v>57</v>
      </c>
      <c r="B14" s="1002"/>
      <c r="C14" s="933">
        <f t="shared" si="2"/>
        <v>0</v>
      </c>
      <c r="D14" s="938"/>
      <c r="E14" s="939"/>
      <c r="F14" s="940"/>
      <c r="G14" s="941"/>
      <c r="H14" s="868" t="str">
        <f t="shared" si="3"/>
        <v/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BA14" s="881" t="str">
        <f t="shared" si="0"/>
        <v/>
      </c>
      <c r="BD14" s="981">
        <f t="shared" si="1"/>
        <v>0</v>
      </c>
    </row>
    <row r="15" spans="1:56" s="866" customFormat="1" ht="23.25" customHeight="1" x14ac:dyDescent="0.15">
      <c r="A15" s="1000" t="s">
        <v>56</v>
      </c>
      <c r="B15" s="1002"/>
      <c r="C15" s="933">
        <f t="shared" si="2"/>
        <v>0</v>
      </c>
      <c r="D15" s="938"/>
      <c r="E15" s="939"/>
      <c r="F15" s="940"/>
      <c r="G15" s="941"/>
      <c r="H15" s="868" t="str">
        <f t="shared" si="3"/>
        <v/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BA15" s="881" t="str">
        <f t="shared" si="0"/>
        <v/>
      </c>
      <c r="BD15" s="981">
        <f t="shared" si="1"/>
        <v>0</v>
      </c>
    </row>
    <row r="16" spans="1:56" s="866" customFormat="1" ht="15" customHeight="1" x14ac:dyDescent="0.15">
      <c r="A16" s="1000" t="s">
        <v>55</v>
      </c>
      <c r="B16" s="1002"/>
      <c r="C16" s="933">
        <f t="shared" si="2"/>
        <v>0</v>
      </c>
      <c r="D16" s="938"/>
      <c r="E16" s="939"/>
      <c r="F16" s="940"/>
      <c r="G16" s="941"/>
      <c r="H16" s="868" t="str">
        <f t="shared" si="3"/>
        <v/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BA16" s="881" t="str">
        <f t="shared" si="0"/>
        <v/>
      </c>
      <c r="BD16" s="981">
        <f t="shared" si="1"/>
        <v>0</v>
      </c>
    </row>
    <row r="17" spans="1:58" s="866" customFormat="1" ht="15" customHeight="1" x14ac:dyDescent="0.15">
      <c r="A17" s="1000" t="s">
        <v>54</v>
      </c>
      <c r="B17" s="1002"/>
      <c r="C17" s="933">
        <f t="shared" si="2"/>
        <v>0</v>
      </c>
      <c r="D17" s="938"/>
      <c r="E17" s="939"/>
      <c r="F17" s="940"/>
      <c r="G17" s="941"/>
      <c r="H17" s="868" t="str">
        <f t="shared" si="3"/>
        <v/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BA17" s="881" t="str">
        <f t="shared" si="0"/>
        <v/>
      </c>
      <c r="BD17" s="981">
        <f t="shared" si="1"/>
        <v>0</v>
      </c>
    </row>
    <row r="18" spans="1:58" s="866" customFormat="1" ht="23.25" customHeight="1" x14ac:dyDescent="0.15">
      <c r="A18" s="1000" t="s">
        <v>53</v>
      </c>
      <c r="B18" s="1002"/>
      <c r="C18" s="933">
        <f t="shared" si="2"/>
        <v>0</v>
      </c>
      <c r="D18" s="938"/>
      <c r="E18" s="939"/>
      <c r="F18" s="940"/>
      <c r="G18" s="941"/>
      <c r="H18" s="868" t="str">
        <f t="shared" si="3"/>
        <v/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BA18" s="881" t="str">
        <f t="shared" si="0"/>
        <v/>
      </c>
      <c r="BD18" s="981">
        <f t="shared" si="1"/>
        <v>0</v>
      </c>
    </row>
    <row r="19" spans="1:58" s="866" customFormat="1" ht="15" customHeight="1" x14ac:dyDescent="0.15">
      <c r="A19" s="1000" t="s">
        <v>52</v>
      </c>
      <c r="B19" s="1002"/>
      <c r="C19" s="933">
        <f>SUM(D19:F19)</f>
        <v>0</v>
      </c>
      <c r="D19" s="938"/>
      <c r="E19" s="939"/>
      <c r="F19" s="940"/>
      <c r="G19" s="942"/>
      <c r="H19" s="977" t="str">
        <f>$BA19&amp;""&amp;$BB19&amp;""&amp;$BC19</f>
        <v/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BA19" s="881" t="str">
        <f>IF($G19&lt;=$C19,"","Programa de atención Domiciliaria a personas con Dependencia severa debe ser MENOR O IGUAL  al Total")</f>
        <v/>
      </c>
      <c r="BB19" s="870" t="str">
        <f>IF($C19=0,"",IF($G19="",IF($C19="",""," No olvide escribir la columna Programa de atención domiciliaria a personas con dependencia severa."),""))</f>
        <v/>
      </c>
      <c r="BC19" s="881" t="str">
        <f>IF(C19&lt;&gt;SUM(D19:F19)," NO ALTERE LAS FÓRMULAS, el Total de Visitas Integrales NO ES IGUAL a la suma de las visitas por profesional. ","")</f>
        <v/>
      </c>
      <c r="BD19" s="981">
        <f>IF($G19&lt;=$C19,0,1)</f>
        <v>0</v>
      </c>
      <c r="BE19" s="981" t="str">
        <f>IF($C19=0,"",IF($G19="",IF($C19="","",1),0))</f>
        <v/>
      </c>
      <c r="BF19" s="981">
        <f>IF(C19&lt;&gt;SUM(D19:F19),1,0)</f>
        <v>0</v>
      </c>
    </row>
    <row r="20" spans="1:58" s="866" customFormat="1" ht="15" customHeight="1" x14ac:dyDescent="0.15">
      <c r="A20" s="1000" t="s">
        <v>51</v>
      </c>
      <c r="B20" s="1002"/>
      <c r="C20" s="933">
        <f t="shared" si="2"/>
        <v>0</v>
      </c>
      <c r="D20" s="938"/>
      <c r="E20" s="939"/>
      <c r="F20" s="940"/>
      <c r="G20" s="941"/>
      <c r="H20" s="868" t="str">
        <f>BA20</f>
        <v/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BA20" s="881" t="str">
        <f>IF(C20&lt;&gt;SUM(D20:F20)," NO ALTERE LAS FÓRMULAS, el Total de Visitas Integrales NO ES IGUAL a la suma de las visitas por profesional. ","")</f>
        <v/>
      </c>
      <c r="BD20" s="981">
        <f>IF(C20&lt;&gt;SUM(D20:F20),1,0)</f>
        <v>0</v>
      </c>
    </row>
    <row r="21" spans="1:58" s="866" customFormat="1" ht="15" customHeight="1" x14ac:dyDescent="0.15">
      <c r="A21" s="1000" t="s">
        <v>50</v>
      </c>
      <c r="B21" s="1002"/>
      <c r="C21" s="933">
        <f t="shared" si="2"/>
        <v>0</v>
      </c>
      <c r="D21" s="938"/>
      <c r="E21" s="939"/>
      <c r="F21" s="940"/>
      <c r="G21" s="941"/>
      <c r="H21" s="868" t="str">
        <f>BA21</f>
        <v/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BA21" s="881" t="str">
        <f>IF(C21&lt;&gt;SUM(D21:F21)," NO ALTERE LAS FÓRMULAS, el Total de Visitas Integrales NO ES IGUAL a la suma de las visitas por profesional. ","")</f>
        <v/>
      </c>
      <c r="BD21" s="981">
        <f>IF(C21&lt;&gt;SUM(D21:F21),1,0)</f>
        <v>0</v>
      </c>
    </row>
    <row r="22" spans="1:58" s="866" customFormat="1" ht="15" customHeight="1" x14ac:dyDescent="0.15">
      <c r="A22" s="1000" t="s">
        <v>49</v>
      </c>
      <c r="B22" s="1002"/>
      <c r="C22" s="933">
        <f t="shared" si="2"/>
        <v>0</v>
      </c>
      <c r="D22" s="938"/>
      <c r="E22" s="939"/>
      <c r="F22" s="940"/>
      <c r="G22" s="941"/>
      <c r="H22" s="868" t="str">
        <f>BA22</f>
        <v/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BA22" s="881" t="str">
        <f>IF(C22&lt;&gt;SUM(D22:F22)," NO ALTERE LAS FÓRMULAS, el Total de Visitas Integrales NO ES IGUAL a la suma de las visitas por profesional. ","")</f>
        <v/>
      </c>
      <c r="BD22" s="981">
        <f>IF(C22&lt;&gt;SUM(D22:F22),1,0)</f>
        <v>0</v>
      </c>
    </row>
    <row r="23" spans="1:58" s="866" customFormat="1" ht="15" customHeight="1" x14ac:dyDescent="0.15">
      <c r="A23" s="1000" t="s">
        <v>48</v>
      </c>
      <c r="B23" s="1002"/>
      <c r="C23" s="933">
        <f t="shared" si="2"/>
        <v>0</v>
      </c>
      <c r="D23" s="938"/>
      <c r="E23" s="939"/>
      <c r="F23" s="940"/>
      <c r="G23" s="942"/>
      <c r="H23" s="977" t="str">
        <f>$BA23&amp;""&amp;$BB23&amp;""&amp;$BC23</f>
        <v/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BA23" s="881" t="str">
        <f>IF($G23&lt;=$C23,"","Programa de atención Domiciliaria a personas con Dependencia severa debe ser MENOR O IGUAL  al Total")</f>
        <v/>
      </c>
      <c r="BB23" s="870" t="str">
        <f>IF($C23=0,"",IF($G23="",IF($C23="",""," No olvide escribir la columna Programa de atención domiciliaria a personas con dependencia severa."),""))</f>
        <v/>
      </c>
      <c r="BC23" s="881" t="str">
        <f>IF(C23&lt;&gt;SUM(D23:F23)," NO ALTERE LAS FÓRMULAS, el Total de Visitas Integrales NO ES IGUAL a la suma de las visitas por profesional. ","")</f>
        <v/>
      </c>
      <c r="BD23" s="981">
        <f>IF($G23&lt;=$C23,0,1)</f>
        <v>0</v>
      </c>
      <c r="BE23" s="981" t="str">
        <f>IF($C23=0,"",IF($G23="",IF($C23="","",1),0))</f>
        <v/>
      </c>
      <c r="BF23" s="981">
        <f>IF(C23&lt;&gt;SUM(D23:F23),1,0)</f>
        <v>0</v>
      </c>
    </row>
    <row r="24" spans="1:58" s="866" customFormat="1" ht="15" customHeight="1" x14ac:dyDescent="0.15">
      <c r="A24" s="1000" t="s">
        <v>47</v>
      </c>
      <c r="B24" s="1002"/>
      <c r="C24" s="943">
        <f t="shared" si="2"/>
        <v>0</v>
      </c>
      <c r="D24" s="944"/>
      <c r="E24" s="924"/>
      <c r="F24" s="925"/>
      <c r="G24" s="945"/>
      <c r="H24" s="977" t="str">
        <f>$BA24&amp;""&amp;$BB24&amp;""&amp;$BC24</f>
        <v/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BA24" s="881" t="str">
        <f>IF($G24&lt;=$C24,"","Programa de atención Domiciliaria a personas con Dependencia severa debe ser MENOR O IGUAL  al Total")</f>
        <v/>
      </c>
      <c r="BB24" s="870" t="str">
        <f>IF($C24=0,"",IF($G24="",IF($C24="",""," No olvide escribir la columna Programa de atención domiciliaria a personas con dependencia severa."),""))</f>
        <v/>
      </c>
      <c r="BC24" s="881" t="str">
        <f>IF(C24&lt;&gt;SUM(D24:F24)," NO ALTERE LAS FÓRMULAS, el Total de Visitas Integrales NO ES IGUAL a la suma de las visitas por profesional. ","")</f>
        <v/>
      </c>
      <c r="BD24" s="981">
        <f>IF($G24&lt;=$C24,0,1)</f>
        <v>0</v>
      </c>
      <c r="BE24" s="981" t="str">
        <f>IF($C24=0,"",IF($G24="",IF($C24="","",1),0))</f>
        <v/>
      </c>
      <c r="BF24" s="981">
        <f>IF(C24&lt;&gt;SUM(D24:F24),1,0)</f>
        <v>0</v>
      </c>
    </row>
    <row r="25" spans="1:58" s="866" customFormat="1" ht="15" customHeight="1" x14ac:dyDescent="0.15">
      <c r="A25" s="1000" t="s">
        <v>46</v>
      </c>
      <c r="B25" s="1002"/>
      <c r="C25" s="946">
        <f t="shared" si="2"/>
        <v>0</v>
      </c>
      <c r="D25" s="913"/>
      <c r="E25" s="939"/>
      <c r="F25" s="940"/>
      <c r="G25" s="942"/>
      <c r="H25" s="977" t="str">
        <f>$BA25&amp;""&amp;$BB25&amp;""&amp;$BC25</f>
        <v/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BA25" s="881" t="str">
        <f>IF($G25&lt;=$C25,"","Programa de atención Domiciliaria a personas con Dependencia severa debe ser MENOR O IGUAL  al Total")</f>
        <v/>
      </c>
      <c r="BB25" s="870" t="str">
        <f>IF($C25=0,"",IF($G25="",IF($C25="",""," No olvide escribir la columna Programa de atención domiciliaria a personas con dependencia severa."),""))</f>
        <v/>
      </c>
      <c r="BC25" s="881" t="str">
        <f>IF(C25&lt;&gt;SUM(D25:F25)," NO ALTERE LAS FÓRMULAS, el Total de Visitas Integrales NO ES IGUAL a la suma de las visitas por profesional. ","")</f>
        <v/>
      </c>
      <c r="BD25" s="981">
        <f>IF($G25&lt;=$C25,0,1)</f>
        <v>0</v>
      </c>
      <c r="BE25" s="981" t="str">
        <f>IF($C25=0,"",IF($G25="",IF($C25="","",1),0))</f>
        <v/>
      </c>
      <c r="BF25" s="981">
        <f>IF(C25&lt;&gt;SUM(D25:F25),1,0)</f>
        <v>0</v>
      </c>
    </row>
    <row r="26" spans="1:58" s="866" customFormat="1" ht="15" customHeight="1" x14ac:dyDescent="0.15">
      <c r="A26" s="1000" t="s">
        <v>45</v>
      </c>
      <c r="B26" s="1002"/>
      <c r="C26" s="947">
        <f t="shared" si="2"/>
        <v>0</v>
      </c>
      <c r="D26" s="938"/>
      <c r="E26" s="939"/>
      <c r="F26" s="940"/>
      <c r="G26" s="941"/>
      <c r="H26" s="868" t="str">
        <f>BA26</f>
        <v/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BA26" s="881" t="str">
        <f>IF(C26&lt;&gt;SUM(D26:F26)," NO ALTERE LAS FÓRMULAS, el Total de Visitas Integrales NO ES IGUAL a la suma de las visitas por profesional. ","")</f>
        <v/>
      </c>
      <c r="BD26" s="981">
        <f>IF(C26&lt;&gt;SUM(D26:F26),1,0)</f>
        <v>0</v>
      </c>
    </row>
    <row r="27" spans="1:58" s="866" customFormat="1" ht="15" customHeight="1" x14ac:dyDescent="0.15">
      <c r="A27" s="1003" t="s">
        <v>44</v>
      </c>
      <c r="B27" s="1047"/>
      <c r="C27" s="948">
        <f t="shared" si="2"/>
        <v>0</v>
      </c>
      <c r="D27" s="949"/>
      <c r="E27" s="950"/>
      <c r="F27" s="951"/>
      <c r="G27" s="952"/>
      <c r="H27" s="868" t="str">
        <f>BA27</f>
        <v/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BA27" s="881" t="str">
        <f>IF(C27&lt;&gt;SUM(D27:F27)," NO ALTERE LAS FÓRMULAS, el Total de Visitas Integrales NO ES IGUAL a la suma de las visitas por profesional. ","")</f>
        <v/>
      </c>
      <c r="BD27" s="981">
        <f>IF(C27&lt;&gt;SUM(D27:F27),1,0)</f>
        <v>0</v>
      </c>
    </row>
    <row r="28" spans="1:58" s="866" customFormat="1" ht="30" customHeight="1" x14ac:dyDescent="0.2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</row>
    <row r="29" spans="1:58" s="866" customFormat="1" ht="42" x14ac:dyDescent="0.15">
      <c r="A29" s="996" t="s">
        <v>27</v>
      </c>
      <c r="B29" s="1005"/>
      <c r="C29" s="897" t="s">
        <v>13</v>
      </c>
      <c r="D29" s="897" t="s">
        <v>42</v>
      </c>
      <c r="E29" s="882" t="s">
        <v>41</v>
      </c>
      <c r="F29" s="861" t="s">
        <v>40</v>
      </c>
      <c r="G29" s="990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</row>
    <row r="30" spans="1:58" s="866" customFormat="1" ht="15" customHeight="1" x14ac:dyDescent="0.15">
      <c r="A30" s="1006" t="s">
        <v>39</v>
      </c>
      <c r="B30" s="1007"/>
      <c r="C30" s="957">
        <f>SUM(D30:G30)</f>
        <v>0</v>
      </c>
      <c r="D30" s="918"/>
      <c r="E30" s="919"/>
      <c r="F30" s="926"/>
      <c r="G30" s="920"/>
      <c r="H30" s="868" t="str">
        <f>BA30</f>
        <v/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BA30" s="881" t="str">
        <f>IF(C30&lt;&gt;SUM(D30:G30)," NO ALTERE LAS FÓRMULAS, el Total de Visitas Integrales NO ES IGUAL a la suma de las visitas por profesional. ","")</f>
        <v/>
      </c>
      <c r="BD30" s="981">
        <f>IF(C30&lt;&gt;SUM(D30:G30),1,0)</f>
        <v>0</v>
      </c>
    </row>
    <row r="31" spans="1:58" s="866" customFormat="1" ht="15" customHeight="1" x14ac:dyDescent="0.15">
      <c r="A31" s="1000" t="s">
        <v>38</v>
      </c>
      <c r="B31" s="1002"/>
      <c r="C31" s="966">
        <f t="shared" ref="C31:C39" si="4">SUM(D31:G31)</f>
        <v>0</v>
      </c>
      <c r="D31" s="913"/>
      <c r="E31" s="914"/>
      <c r="F31" s="915"/>
      <c r="G31" s="927"/>
      <c r="H31" s="868" t="str">
        <f t="shared" ref="H31:H39" si="5">BA31</f>
        <v/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BA31" s="881" t="str">
        <f t="shared" ref="BA31:BA39" si="6">IF(C31&lt;&gt;SUM(D31:G31)," NO ALTERE LAS FÓRMULAS, el Total de Visitas Integrales NO ES IGUAL a la suma de las visitas por profesional. ","")</f>
        <v/>
      </c>
      <c r="BD31" s="981">
        <f t="shared" ref="BD31:BD39" si="7">IF(C31&lt;&gt;SUM(D31:G31),1,0)</f>
        <v>0</v>
      </c>
    </row>
    <row r="32" spans="1:58" s="866" customFormat="1" ht="15" customHeight="1" x14ac:dyDescent="0.15">
      <c r="A32" s="1000" t="s">
        <v>37</v>
      </c>
      <c r="B32" s="1002"/>
      <c r="C32" s="933">
        <f t="shared" si="4"/>
        <v>0</v>
      </c>
      <c r="D32" s="913"/>
      <c r="E32" s="914"/>
      <c r="F32" s="915"/>
      <c r="G32" s="927"/>
      <c r="H32" s="868" t="str">
        <f t="shared" si="5"/>
        <v/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BA32" s="881" t="str">
        <f t="shared" si="6"/>
        <v/>
      </c>
      <c r="BD32" s="981">
        <f t="shared" si="7"/>
        <v>0</v>
      </c>
    </row>
    <row r="33" spans="1:58" s="866" customFormat="1" ht="15" customHeight="1" x14ac:dyDescent="0.15">
      <c r="A33" s="1003" t="s">
        <v>36</v>
      </c>
      <c r="B33" s="1047"/>
      <c r="C33" s="933">
        <f t="shared" si="4"/>
        <v>0</v>
      </c>
      <c r="D33" s="913"/>
      <c r="E33" s="924"/>
      <c r="F33" s="915"/>
      <c r="G33" s="922"/>
      <c r="H33" s="868" t="str">
        <f t="shared" si="5"/>
        <v/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BA33" s="881" t="str">
        <f t="shared" si="6"/>
        <v/>
      </c>
      <c r="BD33" s="981">
        <f t="shared" si="7"/>
        <v>0</v>
      </c>
    </row>
    <row r="34" spans="1:58" s="866" customFormat="1" ht="15" customHeight="1" x14ac:dyDescent="0.15">
      <c r="A34" s="1048" t="s">
        <v>35</v>
      </c>
      <c r="B34" s="898" t="s">
        <v>34</v>
      </c>
      <c r="C34" s="982">
        <f t="shared" si="4"/>
        <v>78</v>
      </c>
      <c r="D34" s="918">
        <v>78</v>
      </c>
      <c r="E34" s="919"/>
      <c r="F34" s="926"/>
      <c r="G34" s="920"/>
      <c r="H34" s="868" t="str">
        <f t="shared" si="5"/>
        <v/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BA34" s="881" t="str">
        <f t="shared" si="6"/>
        <v/>
      </c>
      <c r="BD34" s="981">
        <f t="shared" si="7"/>
        <v>0</v>
      </c>
    </row>
    <row r="35" spans="1:58" s="866" customFormat="1" ht="15" customHeight="1" x14ac:dyDescent="0.15">
      <c r="A35" s="1049"/>
      <c r="B35" s="872" t="s">
        <v>33</v>
      </c>
      <c r="C35" s="933">
        <f t="shared" si="4"/>
        <v>0</v>
      </c>
      <c r="D35" s="913"/>
      <c r="E35" s="914"/>
      <c r="F35" s="915"/>
      <c r="G35" s="927"/>
      <c r="H35" s="868" t="str">
        <f t="shared" si="5"/>
        <v/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BA35" s="881" t="str">
        <f t="shared" si="6"/>
        <v/>
      </c>
      <c r="BD35" s="981">
        <f t="shared" si="7"/>
        <v>0</v>
      </c>
    </row>
    <row r="36" spans="1:58" s="866" customFormat="1" ht="15" customHeight="1" x14ac:dyDescent="0.15">
      <c r="A36" s="1050"/>
      <c r="B36" s="871" t="s">
        <v>32</v>
      </c>
      <c r="C36" s="948">
        <f t="shared" si="4"/>
        <v>0</v>
      </c>
      <c r="D36" s="916"/>
      <c r="E36" s="917"/>
      <c r="F36" s="972"/>
      <c r="G36" s="928"/>
      <c r="H36" s="868" t="str">
        <f t="shared" si="5"/>
        <v/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BA36" s="881" t="str">
        <f t="shared" si="6"/>
        <v/>
      </c>
      <c r="BD36" s="981">
        <f t="shared" si="7"/>
        <v>0</v>
      </c>
    </row>
    <row r="37" spans="1:58" s="866" customFormat="1" ht="15" customHeight="1" x14ac:dyDescent="0.15">
      <c r="A37" s="1006" t="s">
        <v>31</v>
      </c>
      <c r="B37" s="1007"/>
      <c r="C37" s="983">
        <f t="shared" si="4"/>
        <v>0</v>
      </c>
      <c r="D37" s="973"/>
      <c r="E37" s="974"/>
      <c r="F37" s="975"/>
      <c r="G37" s="912"/>
      <c r="H37" s="868" t="str">
        <f t="shared" si="5"/>
        <v/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BA37" s="881" t="str">
        <f>IF(C37&lt;&gt;SUM(D37:G37)," NO ALTERE LAS FÓRMULAS, el Total de Visitas Integrales NO ES IGUAL a la suma de las visitas por profesional. ","")</f>
        <v/>
      </c>
      <c r="BD37" s="981">
        <f t="shared" si="7"/>
        <v>0</v>
      </c>
    </row>
    <row r="38" spans="1:58" s="866" customFormat="1" ht="15" customHeight="1" x14ac:dyDescent="0.15">
      <c r="A38" s="1003" t="s">
        <v>30</v>
      </c>
      <c r="B38" s="1047"/>
      <c r="C38" s="984">
        <f t="shared" si="4"/>
        <v>0</v>
      </c>
      <c r="D38" s="923"/>
      <c r="E38" s="924"/>
      <c r="F38" s="925"/>
      <c r="G38" s="910"/>
      <c r="H38" s="868" t="str">
        <f t="shared" si="5"/>
        <v/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BA38" s="881" t="str">
        <f t="shared" si="6"/>
        <v/>
      </c>
      <c r="BD38" s="981">
        <f t="shared" si="7"/>
        <v>0</v>
      </c>
    </row>
    <row r="39" spans="1:58" s="866" customFormat="1" ht="15" customHeight="1" x14ac:dyDescent="0.15">
      <c r="A39" s="1010" t="s">
        <v>13</v>
      </c>
      <c r="B39" s="1011"/>
      <c r="C39" s="930">
        <f t="shared" si="4"/>
        <v>78</v>
      </c>
      <c r="D39" s="930">
        <f>SUM(D30:D38)</f>
        <v>78</v>
      </c>
      <c r="E39" s="931">
        <f>SUM(E30:E38)</f>
        <v>0</v>
      </c>
      <c r="F39" s="932">
        <f>SUM(F30:F38)</f>
        <v>0</v>
      </c>
      <c r="G39" s="929">
        <f>SUM(G30:G38)</f>
        <v>0</v>
      </c>
      <c r="H39" s="868" t="str">
        <f t="shared" si="5"/>
        <v/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BA39" s="881" t="str">
        <f t="shared" si="6"/>
        <v/>
      </c>
      <c r="BD39" s="981">
        <f t="shared" si="7"/>
        <v>0</v>
      </c>
    </row>
    <row r="40" spans="1:58" s="866" customFormat="1" ht="15" customHeight="1" x14ac:dyDescent="0.1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</row>
    <row r="41" spans="1:58" s="866" customFormat="1" ht="30" customHeight="1" x14ac:dyDescent="0.2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</row>
    <row r="42" spans="1:58" s="866" customFormat="1" ht="63" x14ac:dyDescent="0.2">
      <c r="A42" s="996" t="s">
        <v>27</v>
      </c>
      <c r="B42" s="1005"/>
      <c r="C42" s="990" t="s">
        <v>13</v>
      </c>
      <c r="D42" s="864" t="s">
        <v>26</v>
      </c>
      <c r="E42" s="990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</row>
    <row r="43" spans="1:58" s="866" customFormat="1" ht="15" customHeight="1" x14ac:dyDescent="0.2">
      <c r="A43" s="1018" t="s">
        <v>23</v>
      </c>
      <c r="B43" s="1019"/>
      <c r="C43" s="953">
        <f>SUM(D43:E43)</f>
        <v>0</v>
      </c>
      <c r="D43" s="954"/>
      <c r="E43" s="955"/>
      <c r="F43" s="956"/>
      <c r="G43" s="880" t="str">
        <f>BA43</f>
        <v/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BA43" s="881" t="str">
        <f>IF(C43&lt;&gt;SUM(D43:E43)," NO ALTERE LAS FÓRMULAS, el Total deVisitas con fines de Tratamiento NO ES IGUAL a la suma de las visitas por profesional. ","")</f>
        <v/>
      </c>
      <c r="BE43" s="981">
        <f>IF(C43&lt;&gt;SUM(D43:E43),1,0)</f>
        <v>0</v>
      </c>
    </row>
    <row r="44" spans="1:58" s="866" customFormat="1" ht="15" customHeight="1" x14ac:dyDescent="0.2">
      <c r="A44" s="1018" t="s">
        <v>22</v>
      </c>
      <c r="B44" s="1019"/>
      <c r="C44" s="953">
        <f>SUM(D44:E44)</f>
        <v>0</v>
      </c>
      <c r="D44" s="954"/>
      <c r="E44" s="955"/>
      <c r="F44" s="956"/>
      <c r="G44" s="880" t="str">
        <f>BA44</f>
        <v/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BA44" s="881" t="str">
        <f>IF(C44&lt;&gt;SUM(D44:E44)," NO ALTERE LAS FÓRMULAS, el Total deVisitas con fines de Tratamiento NO ES IGUAL a la suma de las visitas por profesional. ","")</f>
        <v/>
      </c>
      <c r="BE44" s="981">
        <f>IF(C44&lt;&gt;SUM(D44:E44),1,0)</f>
        <v>0</v>
      </c>
    </row>
    <row r="45" spans="1:58" s="866" customFormat="1" ht="15" customHeight="1" x14ac:dyDescent="0.2">
      <c r="A45" s="1016" t="s">
        <v>21</v>
      </c>
      <c r="B45" s="903" t="s">
        <v>20</v>
      </c>
      <c r="C45" s="957">
        <f>SUM(D45:E45)</f>
        <v>0</v>
      </c>
      <c r="D45" s="958"/>
      <c r="E45" s="959"/>
      <c r="F45" s="959"/>
      <c r="G45" s="977" t="str">
        <f>$BA45&amp;""&amp;$BB45&amp;""&amp;$BC45</f>
        <v/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BA45" s="881" t="str">
        <f>IF($F45&lt;=$C45,"","Programa de atención Domiciliaria a personas con Dependencia severa debe ser MENOR O IGUAL  al Total")</f>
        <v/>
      </c>
      <c r="BB45" s="870" t="str">
        <f>IF($C45=0,"",IF($F45="",IF($C45="",""," No olvide escribir la columna Programa de atención domiciliaria a personas con dependencia severa."),""))</f>
        <v/>
      </c>
      <c r="BC45" s="881" t="str">
        <f>IF(C45&lt;&gt;SUM(D45:E45)," NO ALTERE LAS FÓRMULAS, el Total de Visitas Integrales NO ES IGUAL a la suma de las visitas por profesional. ","")</f>
        <v/>
      </c>
      <c r="BD45" s="981">
        <f>IF($F45&lt;=$C45,0,1)</f>
        <v>0</v>
      </c>
      <c r="BE45" s="981" t="str">
        <f>IF($C45=0,"",IF($F45="",IF($C45="","",1),0))</f>
        <v/>
      </c>
      <c r="BF45" s="981">
        <f>IF(C45&lt;&gt;SUM(D45:E45),1,0)</f>
        <v>0</v>
      </c>
    </row>
    <row r="46" spans="1:58" s="866" customFormat="1" ht="15" customHeight="1" x14ac:dyDescent="0.2">
      <c r="A46" s="1017"/>
      <c r="B46" s="904" t="s">
        <v>19</v>
      </c>
      <c r="C46" s="960">
        <f>SUM(D46:E46)</f>
        <v>0</v>
      </c>
      <c r="D46" s="961"/>
      <c r="E46" s="962"/>
      <c r="F46" s="962"/>
      <c r="G46" s="977" t="str">
        <f>$BA46&amp;""&amp;$BB46&amp;""&amp;$BC46</f>
        <v/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BA46" s="881" t="str">
        <f>IF($F46&lt;=$C46,"","Programa de atención Domiciliaria a personas con Dependencia severa debe ser MENOR O IGUAL  al Total")</f>
        <v/>
      </c>
      <c r="BB46" s="870" t="str">
        <f>IF($C46=0,"",IF($F46="",IF($C46="",""," No olvide escribir la columna Programa de atención domiciliaria a personas con dependencia severa."),""))</f>
        <v/>
      </c>
      <c r="BC46" s="881" t="str">
        <f>IF(C46&lt;&gt;SUM(D46:E46)," NO ALTERE LAS FÓRMULAS, el Total de Visitas Integrales NO ES IGUAL a la suma de las visitas por profesional. ","")</f>
        <v/>
      </c>
      <c r="BD46" s="981">
        <f>IF($F46&lt;=$C46,0,1)</f>
        <v>0</v>
      </c>
      <c r="BE46" s="981" t="str">
        <f>IF($C46=0,"",IF($F46="",IF($C46="","",1),0))</f>
        <v/>
      </c>
      <c r="BF46" s="981">
        <f>IF(C46&lt;&gt;SUM(D46:E46),1,0)</f>
        <v>0</v>
      </c>
    </row>
    <row r="47" spans="1:58" s="866" customFormat="1" ht="15" customHeight="1" x14ac:dyDescent="0.2">
      <c r="A47" s="1018" t="s">
        <v>18</v>
      </c>
      <c r="B47" s="1019"/>
      <c r="C47" s="953">
        <f>SUM(D47:E47)</f>
        <v>0</v>
      </c>
      <c r="D47" s="954"/>
      <c r="E47" s="955"/>
      <c r="F47" s="956"/>
      <c r="G47" s="880" t="str">
        <f>BA47</f>
        <v/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BA47" s="881" t="str">
        <f>IF(C47&lt;&gt;SUM(D47:E47)," NO ALTERE LAS FÓRMULAS, el Total deVisitas con fines de Tratamiento NO ES IGUAL a la suma de las visitas por profesional. ","")</f>
        <v/>
      </c>
      <c r="BE47" s="981">
        <f>IF(C47&lt;&gt;SUM(D47:E47),1,0)</f>
        <v>0</v>
      </c>
    </row>
    <row r="48" spans="1:58" s="866" customFormat="1" ht="30" customHeight="1" x14ac:dyDescent="0.2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</row>
    <row r="49" spans="1:56" s="866" customFormat="1" ht="15" customHeight="1" x14ac:dyDescent="0.15">
      <c r="A49" s="1031" t="s">
        <v>16</v>
      </c>
      <c r="B49" s="1032"/>
      <c r="C49" s="996" t="s">
        <v>15</v>
      </c>
      <c r="D49" s="997"/>
      <c r="E49" s="997"/>
      <c r="F49" s="997"/>
      <c r="G49" s="1026"/>
      <c r="H49" s="1022" t="s">
        <v>14</v>
      </c>
      <c r="I49" s="1023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</row>
    <row r="50" spans="1:56" s="866" customFormat="1" ht="15" customHeight="1" x14ac:dyDescent="0.15">
      <c r="A50" s="1033"/>
      <c r="B50" s="1034"/>
      <c r="C50" s="1027" t="s">
        <v>13</v>
      </c>
      <c r="D50" s="996" t="s">
        <v>12</v>
      </c>
      <c r="E50" s="997"/>
      <c r="F50" s="1005"/>
      <c r="G50" s="1029" t="s">
        <v>7</v>
      </c>
      <c r="H50" s="1024"/>
      <c r="I50" s="1025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</row>
    <row r="51" spans="1:56" s="866" customFormat="1" ht="23.25" customHeight="1" x14ac:dyDescent="0.15">
      <c r="A51" s="1035"/>
      <c r="B51" s="1036"/>
      <c r="C51" s="1028"/>
      <c r="D51" s="990" t="s">
        <v>11</v>
      </c>
      <c r="E51" s="990" t="s">
        <v>10</v>
      </c>
      <c r="F51" s="990" t="s">
        <v>9</v>
      </c>
      <c r="G51" s="1030"/>
      <c r="H51" s="887" t="s">
        <v>8</v>
      </c>
      <c r="I51" s="990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</row>
    <row r="52" spans="1:56" s="866" customFormat="1" ht="15.95" customHeight="1" x14ac:dyDescent="0.15">
      <c r="A52" s="1020" t="s">
        <v>6</v>
      </c>
      <c r="B52" s="1021"/>
      <c r="C52" s="957">
        <f t="shared" ref="C52:C57" si="8">SUM(D52:F52)+H52</f>
        <v>0</v>
      </c>
      <c r="D52" s="908"/>
      <c r="E52" s="908"/>
      <c r="F52" s="908"/>
      <c r="G52" s="963"/>
      <c r="H52" s="964"/>
      <c r="I52" s="965"/>
      <c r="J52" s="888" t="str">
        <f t="shared" ref="J52:J57" si="9">BA52</f>
        <v/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BA52" s="881" t="str">
        <f t="shared" ref="BA52:BA57" si="10">IF(C52&lt;&gt;SUM(D52:F52)+H52," NO ALTERE LAS FÓRMULAS, el Total de Rescate de Inasistentes NO ES IGUAL a la suma de rescates. ","")</f>
        <v/>
      </c>
      <c r="BD52" s="98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866" customFormat="1" ht="15.95" customHeight="1" x14ac:dyDescent="0.15">
      <c r="A53" s="1037" t="s">
        <v>5</v>
      </c>
      <c r="B53" s="1038"/>
      <c r="C53" s="966">
        <f t="shared" si="8"/>
        <v>0</v>
      </c>
      <c r="D53" s="909"/>
      <c r="E53" s="909"/>
      <c r="F53" s="909"/>
      <c r="G53" s="967"/>
      <c r="H53" s="921"/>
      <c r="I53" s="968"/>
      <c r="J53" s="888" t="str">
        <f t="shared" si="9"/>
        <v/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BA53" s="881" t="str">
        <f t="shared" si="10"/>
        <v/>
      </c>
      <c r="BD53" s="981" t="str">
        <f t="shared" si="11"/>
        <v/>
      </c>
    </row>
    <row r="54" spans="1:56" s="866" customFormat="1" ht="15.95" customHeight="1" x14ac:dyDescent="0.15">
      <c r="A54" s="1037" t="s">
        <v>4</v>
      </c>
      <c r="B54" s="1038"/>
      <c r="C54" s="966">
        <f t="shared" si="8"/>
        <v>0</v>
      </c>
      <c r="D54" s="909"/>
      <c r="E54" s="909"/>
      <c r="F54" s="909"/>
      <c r="G54" s="967"/>
      <c r="H54" s="921"/>
      <c r="I54" s="968"/>
      <c r="J54" s="888" t="str">
        <f t="shared" si="9"/>
        <v/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BA54" s="881" t="str">
        <f t="shared" si="10"/>
        <v/>
      </c>
      <c r="BD54" s="981" t="str">
        <f t="shared" si="11"/>
        <v/>
      </c>
    </row>
    <row r="55" spans="1:56" s="866" customFormat="1" ht="15.95" customHeight="1" x14ac:dyDescent="0.15">
      <c r="A55" s="1037" t="s">
        <v>3</v>
      </c>
      <c r="B55" s="1038"/>
      <c r="C55" s="966">
        <f t="shared" si="8"/>
        <v>7</v>
      </c>
      <c r="D55" s="909"/>
      <c r="E55" s="909"/>
      <c r="F55" s="909"/>
      <c r="G55" s="967"/>
      <c r="H55" s="921">
        <v>7</v>
      </c>
      <c r="I55" s="968"/>
      <c r="J55" s="888" t="str">
        <f t="shared" si="9"/>
        <v/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BA55" s="881" t="str">
        <f t="shared" si="10"/>
        <v/>
      </c>
      <c r="BD55" s="981" t="str">
        <f t="shared" si="11"/>
        <v/>
      </c>
    </row>
    <row r="56" spans="1:56" s="866" customFormat="1" ht="15" customHeight="1" x14ac:dyDescent="0.15">
      <c r="A56" s="1037" t="s">
        <v>2</v>
      </c>
      <c r="B56" s="1038"/>
      <c r="C56" s="966">
        <f t="shared" si="8"/>
        <v>0</v>
      </c>
      <c r="D56" s="909"/>
      <c r="E56" s="909"/>
      <c r="F56" s="909"/>
      <c r="G56" s="967"/>
      <c r="H56" s="921"/>
      <c r="I56" s="968"/>
      <c r="J56" s="888" t="str">
        <f t="shared" si="9"/>
        <v/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BA56" s="881" t="str">
        <f t="shared" si="10"/>
        <v/>
      </c>
      <c r="BD56" s="981" t="str">
        <f t="shared" si="11"/>
        <v/>
      </c>
    </row>
    <row r="57" spans="1:56" s="866" customFormat="1" ht="15" customHeight="1" x14ac:dyDescent="0.15">
      <c r="A57" s="1014" t="s">
        <v>1</v>
      </c>
      <c r="B57" s="1015"/>
      <c r="C57" s="960">
        <f t="shared" si="8"/>
        <v>0</v>
      </c>
      <c r="D57" s="911"/>
      <c r="E57" s="911"/>
      <c r="F57" s="911"/>
      <c r="G57" s="969"/>
      <c r="H57" s="970"/>
      <c r="I57" s="971"/>
      <c r="J57" s="888" t="str">
        <f t="shared" si="9"/>
        <v/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BA57" s="881" t="str">
        <f t="shared" si="10"/>
        <v/>
      </c>
      <c r="BD57" s="981" t="str">
        <f t="shared" si="11"/>
        <v/>
      </c>
    </row>
    <row r="58" spans="1:56" s="866" customFormat="1" ht="20.25" customHeight="1" x14ac:dyDescent="0.1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</row>
    <row r="59" spans="1:56" ht="15.95" customHeight="1" x14ac:dyDescent="0.15">
      <c r="A59" s="869"/>
      <c r="B59" s="869"/>
      <c r="C59" s="869"/>
      <c r="D59" s="869"/>
      <c r="E59" s="869"/>
      <c r="F59" s="869"/>
      <c r="G59" s="869"/>
      <c r="H59" s="869"/>
    </row>
    <row r="200" spans="1:56" ht="11.25" hidden="1" customHeight="1" x14ac:dyDescent="0.15">
      <c r="A200" s="979">
        <f>SUM(A7:I57)</f>
        <v>326</v>
      </c>
      <c r="BD200" s="97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2013-08-22T15:45:46Z</dcterms:modified>
</cp:coreProperties>
</file>