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210"/>
  </bookViews>
  <sheets>
    <sheet name="CONSOLIDADO " sheetId="1" r:id="rId1"/>
    <sheet name="ENERO " sheetId="14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D7" i="1"/>
  <c r="C49" i="4"/>
  <c r="J48" i="4"/>
  <c r="C48" i="4"/>
  <c r="C42" i="4"/>
  <c r="C40" i="4"/>
  <c r="AA36" i="4"/>
  <c r="Z36" i="4"/>
  <c r="Y36" i="4"/>
  <c r="X36" i="4"/>
  <c r="W36" i="4"/>
  <c r="O36" i="4"/>
  <c r="K36" i="4"/>
  <c r="P36" i="4" s="1"/>
  <c r="Z35" i="4"/>
  <c r="Y35" i="4"/>
  <c r="X35" i="4"/>
  <c r="O35" i="4"/>
  <c r="AA35" i="4" s="1"/>
  <c r="K35" i="4"/>
  <c r="P35" i="4" s="1"/>
  <c r="Z34" i="4"/>
  <c r="Y34" i="4"/>
  <c r="X34" i="4"/>
  <c r="O34" i="4"/>
  <c r="AA34" i="4" s="1"/>
  <c r="K34" i="4"/>
  <c r="P34" i="4" s="1"/>
  <c r="AA33" i="4"/>
  <c r="Z33" i="4"/>
  <c r="Y33" i="4"/>
  <c r="X33" i="4"/>
  <c r="W33" i="4"/>
  <c r="O33" i="4"/>
  <c r="K33" i="4"/>
  <c r="P33" i="4" s="1"/>
  <c r="AA32" i="4"/>
  <c r="Z32" i="4"/>
  <c r="Y32" i="4"/>
  <c r="X32" i="4"/>
  <c r="W32" i="4"/>
  <c r="O32" i="4"/>
  <c r="K32" i="4"/>
  <c r="P32" i="4" s="1"/>
  <c r="AA31" i="4"/>
  <c r="Z31" i="4"/>
  <c r="Y31" i="4"/>
  <c r="X31" i="4"/>
  <c r="W31" i="4"/>
  <c r="O31" i="4"/>
  <c r="K31" i="4"/>
  <c r="P31" i="4" s="1"/>
  <c r="Z30" i="4"/>
  <c r="Y30" i="4"/>
  <c r="X30" i="4"/>
  <c r="O30" i="4"/>
  <c r="AA30" i="4" s="1"/>
  <c r="K30" i="4"/>
  <c r="P30" i="4" s="1"/>
  <c r="AA29" i="4"/>
  <c r="Z29" i="4"/>
  <c r="Y29" i="4"/>
  <c r="X29" i="4"/>
  <c r="W29" i="4"/>
  <c r="O29" i="4"/>
  <c r="K29" i="4"/>
  <c r="P29" i="4" s="1"/>
  <c r="Z28" i="4"/>
  <c r="Y28" i="4"/>
  <c r="X28" i="4"/>
  <c r="O28" i="4"/>
  <c r="AA28" i="4" s="1"/>
  <c r="K28" i="4"/>
  <c r="P28" i="4" s="1"/>
  <c r="AA27" i="4"/>
  <c r="Z27" i="4"/>
  <c r="Y27" i="4"/>
  <c r="X27" i="4"/>
  <c r="W27" i="4"/>
  <c r="O27" i="4"/>
  <c r="K27" i="4"/>
  <c r="P27" i="4" s="1"/>
  <c r="Z26" i="4"/>
  <c r="Y26" i="4"/>
  <c r="X26" i="4"/>
  <c r="O26" i="4"/>
  <c r="AA26" i="4" s="1"/>
  <c r="K26" i="4"/>
  <c r="P26" i="4" s="1"/>
  <c r="AA25" i="4"/>
  <c r="Z25" i="4"/>
  <c r="Y25" i="4"/>
  <c r="X25" i="4"/>
  <c r="W25" i="4"/>
  <c r="O25" i="4"/>
  <c r="K25" i="4"/>
  <c r="P25" i="4" s="1"/>
  <c r="Z24" i="4"/>
  <c r="Y24" i="4"/>
  <c r="X24" i="4"/>
  <c r="O24" i="4"/>
  <c r="AA24" i="4" s="1"/>
  <c r="K24" i="4"/>
  <c r="P24" i="4" s="1"/>
  <c r="AA23" i="4"/>
  <c r="Z23" i="4"/>
  <c r="Y23" i="4"/>
  <c r="X23" i="4"/>
  <c r="W23" i="4"/>
  <c r="O23" i="4"/>
  <c r="K23" i="4"/>
  <c r="P23" i="4" s="1"/>
  <c r="AA22" i="4"/>
  <c r="Z22" i="4"/>
  <c r="Y22" i="4"/>
  <c r="X22" i="4"/>
  <c r="W22" i="4"/>
  <c r="O22" i="4"/>
  <c r="K22" i="4"/>
  <c r="P22" i="4" s="1"/>
  <c r="AA21" i="4"/>
  <c r="Z21" i="4"/>
  <c r="Y21" i="4"/>
  <c r="X21" i="4"/>
  <c r="W21" i="4"/>
  <c r="O21" i="4"/>
  <c r="K21" i="4"/>
  <c r="P21" i="4" s="1"/>
  <c r="AA20" i="4"/>
  <c r="Z20" i="4"/>
  <c r="Y20" i="4"/>
  <c r="X20" i="4"/>
  <c r="W20" i="4"/>
  <c r="O20" i="4"/>
  <c r="K20" i="4"/>
  <c r="P20" i="4" s="1"/>
  <c r="AA19" i="4"/>
  <c r="Z19" i="4"/>
  <c r="Y19" i="4"/>
  <c r="X19" i="4"/>
  <c r="W19" i="4"/>
  <c r="O19" i="4"/>
  <c r="K19" i="4"/>
  <c r="P19" i="4" s="1"/>
  <c r="Z18" i="4"/>
  <c r="Y18" i="4"/>
  <c r="X18" i="4"/>
  <c r="O18" i="4"/>
  <c r="AA18" i="4" s="1"/>
  <c r="K18" i="4"/>
  <c r="P18" i="4" s="1"/>
  <c r="Z17" i="4"/>
  <c r="Y17" i="4"/>
  <c r="X17" i="4"/>
  <c r="O17" i="4"/>
  <c r="AA17" i="4" s="1"/>
  <c r="K17" i="4"/>
  <c r="P17" i="4" s="1"/>
  <c r="AA16" i="4"/>
  <c r="Z16" i="4"/>
  <c r="Y16" i="4"/>
  <c r="X16" i="4"/>
  <c r="W16" i="4"/>
  <c r="O16" i="4"/>
  <c r="K16" i="4"/>
  <c r="P16" i="4" s="1"/>
  <c r="Z15" i="4"/>
  <c r="Y15" i="4"/>
  <c r="X15" i="4"/>
  <c r="O15" i="4"/>
  <c r="AA15" i="4" s="1"/>
  <c r="K15" i="4"/>
  <c r="P15" i="4" s="1"/>
  <c r="Z14" i="4"/>
  <c r="Y14" i="4"/>
  <c r="X14" i="4"/>
  <c r="O14" i="4"/>
  <c r="AA14" i="4" s="1"/>
  <c r="K14" i="4"/>
  <c r="P14" i="4" s="1"/>
  <c r="Z13" i="4"/>
  <c r="Y13" i="4"/>
  <c r="X13" i="4"/>
  <c r="O13" i="4"/>
  <c r="AA13" i="4" s="1"/>
  <c r="K13" i="4"/>
  <c r="P13" i="4" s="1"/>
  <c r="AA12" i="4"/>
  <c r="Z12" i="4"/>
  <c r="Y12" i="4"/>
  <c r="X12" i="4"/>
  <c r="W12" i="4"/>
  <c r="O12" i="4"/>
  <c r="K12" i="4"/>
  <c r="P12" i="4" s="1"/>
  <c r="AA11" i="4"/>
  <c r="Z11" i="4"/>
  <c r="Y11" i="4"/>
  <c r="X11" i="4"/>
  <c r="W11" i="4"/>
  <c r="O11" i="4"/>
  <c r="K11" i="4"/>
  <c r="P11" i="4" s="1"/>
  <c r="AA10" i="4"/>
  <c r="Z10" i="4"/>
  <c r="Y10" i="4"/>
  <c r="X10" i="4"/>
  <c r="W10" i="4"/>
  <c r="O10" i="4"/>
  <c r="K10" i="4"/>
  <c r="P10" i="4" s="1"/>
  <c r="AA9" i="4"/>
  <c r="Z9" i="4"/>
  <c r="Y9" i="4"/>
  <c r="X9" i="4"/>
  <c r="W9" i="4"/>
  <c r="O9" i="4"/>
  <c r="K9" i="4"/>
  <c r="P9" i="4" s="1"/>
  <c r="Z8" i="4"/>
  <c r="Y8" i="4"/>
  <c r="X8" i="4"/>
  <c r="O8" i="4"/>
  <c r="AA8" i="4" s="1"/>
  <c r="K8" i="4"/>
  <c r="K7" i="4" s="1"/>
  <c r="V7" i="4"/>
  <c r="U7" i="4"/>
  <c r="C51" i="4" s="1"/>
  <c r="C39" i="4" s="1"/>
  <c r="T7" i="4"/>
  <c r="S7" i="4"/>
  <c r="R7" i="4"/>
  <c r="Y7" i="4" s="1"/>
  <c r="Q7" i="4"/>
  <c r="N7" i="4"/>
  <c r="M7" i="4"/>
  <c r="L7" i="4"/>
  <c r="J7" i="4"/>
  <c r="I7" i="4"/>
  <c r="H7" i="4"/>
  <c r="G7" i="4"/>
  <c r="F7" i="4"/>
  <c r="E7" i="4"/>
  <c r="D7" i="4"/>
  <c r="C7" i="4"/>
  <c r="P8" i="4" l="1"/>
  <c r="P7" i="4" s="1"/>
  <c r="O7" i="4"/>
  <c r="X7" i="4" s="1"/>
  <c r="W8" i="4"/>
  <c r="W13" i="4"/>
  <c r="W14" i="4"/>
  <c r="W15" i="4"/>
  <c r="W17" i="4"/>
  <c r="W18" i="4"/>
  <c r="W24" i="4"/>
  <c r="W26" i="4"/>
  <c r="W28" i="4"/>
  <c r="W30" i="4"/>
  <c r="W34" i="4"/>
  <c r="W35" i="4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7" i="1"/>
  <c r="Z7" i="4" l="1"/>
  <c r="W7" i="4"/>
  <c r="AA7" i="4"/>
  <c r="J48" i="1"/>
  <c r="J47" i="1"/>
  <c r="J46" i="1"/>
  <c r="J45" i="1"/>
  <c r="J44" i="1"/>
  <c r="J41" i="1"/>
  <c r="I41" i="1"/>
  <c r="H41" i="1"/>
  <c r="J40" i="1"/>
  <c r="I40" i="1"/>
  <c r="H40" i="1"/>
  <c r="C51" i="1"/>
  <c r="C50" i="1"/>
  <c r="C49" i="1"/>
  <c r="C48" i="1"/>
  <c r="C47" i="1"/>
  <c r="C46" i="1"/>
  <c r="C45" i="1"/>
  <c r="C44" i="1"/>
  <c r="C43" i="1"/>
  <c r="C42" i="1"/>
  <c r="C41" i="1"/>
  <c r="C40" i="1"/>
</calcChain>
</file>

<file path=xl/sharedStrings.xml><?xml version="1.0" encoding="utf-8"?>
<sst xmlns="http://schemas.openxmlformats.org/spreadsheetml/2006/main" count="882" uniqueCount="149">
  <si>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</si>
  <si>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</si>
  <si>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</si>
  <si>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</si>
  <si>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</si>
  <si>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</si>
  <si>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</si>
  <si>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</si>
  <si>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</si>
  <si>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</si>
  <si>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</si>
  <si>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</si>
  <si>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</si>
  <si>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</si>
  <si>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</si>
  <si>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</si>
  <si>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</si>
  <si>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</si>
  <si>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</si>
  <si>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</si>
  <si>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</si>
  <si>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</si>
  <si>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</si>
  <si>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</si>
  <si>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</si>
  <si>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</si>
  <si>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</si>
  <si>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</si>
  <si>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</si>
  <si>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</si>
  <si>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</si>
  <si>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</si>
  <si>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</si>
  <si>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</si>
  <si>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</si>
  <si>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</si>
  <si>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>20-110</t>
  </si>
  <si>
    <t>MEDICINA BASICA</t>
  </si>
  <si>
    <t>20-120</t>
  </si>
  <si>
    <t>CIRUGÍA BASICA</t>
  </si>
  <si>
    <t/>
  </si>
  <si>
    <t>20-130</t>
  </si>
  <si>
    <t>TRAUMATOLOGÍA Y ORTOPEDIA</t>
  </si>
  <si>
    <t>20-140</t>
  </si>
  <si>
    <t>CIRUGÍA INFANTIL</t>
  </si>
  <si>
    <t>20-145</t>
  </si>
  <si>
    <t>AREA QUIRURG.INFANTIL INDIF.</t>
  </si>
  <si>
    <t>20-150</t>
  </si>
  <si>
    <t>PEDIATRÍA</t>
  </si>
  <si>
    <t>20-151</t>
  </si>
  <si>
    <t>NEONATOLOGÍA INCUBADORAS</t>
  </si>
  <si>
    <t>20-152</t>
  </si>
  <si>
    <t>NEONATOLOGÍA CUNAS</t>
  </si>
  <si>
    <t>20-160</t>
  </si>
  <si>
    <t>OBSTETRICIA Y GINECOLOGÍA</t>
  </si>
  <si>
    <t>20-161</t>
  </si>
  <si>
    <t xml:space="preserve">OBSTETRICIA </t>
  </si>
  <si>
    <t>20-162</t>
  </si>
  <si>
    <t>GINECOLOGÍA</t>
  </si>
  <si>
    <t>20-211</t>
  </si>
  <si>
    <t>PSIQUIATRÍA CORTA ESTADIA</t>
  </si>
  <si>
    <t>20-220</t>
  </si>
  <si>
    <t>OFTALMOLOGÍA</t>
  </si>
  <si>
    <t>20-240</t>
  </si>
  <si>
    <t>OTORRINOLARINGOLOGÍA</t>
  </si>
  <si>
    <t>20-250</t>
  </si>
  <si>
    <t>UROLOGÍA</t>
  </si>
  <si>
    <t>20-300</t>
  </si>
  <si>
    <t>UNIDAD EMERGENCIA INDIF</t>
  </si>
  <si>
    <t>20-330</t>
  </si>
  <si>
    <t>PENSIONADO</t>
  </si>
  <si>
    <t>20-311</t>
  </si>
  <si>
    <t>UCI NEONATOLOGÍA</t>
  </si>
  <si>
    <t>20-312</t>
  </si>
  <si>
    <t>UCI ADULTO</t>
  </si>
  <si>
    <t>20-313</t>
  </si>
  <si>
    <t>UCI PEDIATRÍA</t>
  </si>
  <si>
    <t>20-321</t>
  </si>
  <si>
    <t>U.T.I. MEDICINA  INTERMEDIA</t>
  </si>
  <si>
    <t>20-322</t>
  </si>
  <si>
    <t>U.T.I. CIRUGIA  INTERMEDIA</t>
  </si>
  <si>
    <t>20-323</t>
  </si>
  <si>
    <t>U.T.I. PEDIATRÍA INTERMEDIA</t>
  </si>
  <si>
    <t>20-324</t>
  </si>
  <si>
    <t>U.T.I. NEONAT. INTERMEDIA</t>
  </si>
  <si>
    <t>20-115</t>
  </si>
  <si>
    <t>MEDICINA AGUDOS</t>
  </si>
  <si>
    <t>20-010</t>
  </si>
  <si>
    <t>AREA MEDICA</t>
  </si>
  <si>
    <t>20-125</t>
  </si>
  <si>
    <t>CIRUGÍA AGUDOS</t>
  </si>
  <si>
    <t>20-020</t>
  </si>
  <si>
    <t>AREA QUIRURGICA INDIFERENC.</t>
  </si>
  <si>
    <t>20-999</t>
  </si>
  <si>
    <t>INDIFERENCIADO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</si>
  <si>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</si>
  <si>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</si>
  <si>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</si>
  <si>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</si>
  <si>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</si>
  <si>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</si>
  <si>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</si>
  <si>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</si>
  <si>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</si>
  <si>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</si>
  <si>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</si>
  <si>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</si>
  <si>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</si>
  <si>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</si>
  <si>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</si>
  <si>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</si>
  <si>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</si>
  <si>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</si>
  <si>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</si>
  <si>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</si>
  <si>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</si>
  <si>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</si>
  <si>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</si>
  <si>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</si>
  <si>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</si>
  <si>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</si>
  <si>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</si>
  <si>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</si>
  <si>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</si>
  <si>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</si>
  <si>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</si>
  <si>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</si>
  <si>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</si>
  <si>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</si>
  <si>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</si>
  <si>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</si>
  <si>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</si>
  <si>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</si>
  <si>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</si>
  <si>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</si>
  <si>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</si>
  <si>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</si>
  <si>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</si>
  <si>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</si>
  <si>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</si>
  <si>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</si>
  <si>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</si>
  <si>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</si>
  <si>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</si>
  <si>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consolidado</t>
  </si>
  <si>
    <t>ENERO</t>
  </si>
  <si>
    <t>SRA. MARIA INES NUNEZ GONZALEZ</t>
  </si>
  <si>
    <t>FEBRERO</t>
  </si>
  <si>
    <t>MARZO   --- 2014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</si>
</sst>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2" borderId="1" applyBorder="0">
      <protection locked="0"/>
    </xf>
    <xf numFmtId="0" fontId="4" fillId="0" borderId="0" applyFon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0" fontId="3" fillId="5" borderId="4" xfId="3" applyNumberFormat="1" applyFont="1" applyFill="1" applyBorder="1" applyAlignment="1" applyProtection="1">
      <alignment horizontal="center" vertical="center" wrapText="1"/>
    </xf>
    <xf numFmtId="0" fontId="3" fillId="5" borderId="1" xfId="3" applyNumberFormat="1" applyFont="1" applyFill="1" applyBorder="1" applyAlignment="1" applyProtection="1">
      <alignment horizontal="center" vertical="center" wrapText="1"/>
    </xf>
    <xf numFmtId="0" fontId="3" fillId="5" borderId="15" xfId="3" applyNumberFormat="1" applyFont="1" applyFill="1" applyBorder="1" applyAlignment="1" applyProtection="1">
      <alignment horizontal="center" vertical="center" wrapText="1"/>
    </xf>
    <xf numFmtId="0" fontId="3" fillId="5" borderId="3" xfId="3" applyNumberFormat="1" applyFont="1" applyFill="1" applyBorder="1" applyAlignment="1" applyProtection="1">
      <alignment horizontal="center" vertical="center" wrapText="1"/>
    </xf>
    <xf numFmtId="166" fontId="6" fillId="5" borderId="1" xfId="3" applyNumberFormat="1" applyFont="1" applyFill="1" applyBorder="1" applyAlignment="1" applyProtection="1"/>
    <xf numFmtId="0" fontId="3" fillId="6" borderId="4" xfId="3" applyNumberFormat="1" applyFont="1" applyFill="1" applyBorder="1" applyAlignment="1" applyProtection="1">
      <alignment horizontal="center" vertical="center" wrapText="1"/>
    </xf>
    <xf numFmtId="0" fontId="3" fillId="6" borderId="1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1" xfId="3" applyNumberFormat="1" applyFont="1" applyFill="1" applyBorder="1" applyAlignment="1" applyProtection="1">
      <alignment horizontal="center" vertical="center" wrapText="1"/>
    </xf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1" xfId="3" applyNumberFormat="1" applyFont="1" applyFill="1" applyBorder="1" applyAlignment="1" applyProtection="1">
      <alignment horizontal="center" vertical="center" wrapText="1"/>
    </xf>
    <xf numFmtId="0" fontId="3" fillId="0" borderId="0" xfId="3" applyNumberFormat="1" applyFont="1" applyFill="1" applyAlignment="1" applyProtection="1"/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0" fontId="1" fillId="0" borderId="0" xfId="1"/>
    <xf numFmtId="0" fontId="2" fillId="0" borderId="0" xfId="3" applyNumberFormat="1" applyFont="1" applyFill="1" applyAlignment="1" applyProtection="1"/>
    <xf numFmtId="0" fontId="3" fillId="0" borderId="0" xfId="3" applyNumberFormat="1" applyFont="1" applyFill="1" applyBorder="1" applyAlignment="1" applyProtection="1"/>
    <xf numFmtId="0" fontId="2" fillId="0" borderId="0" xfId="4" applyNumberFormat="1" applyFont="1" applyFill="1" applyAlignment="1" applyProtection="1">
      <alignment horizontal="left"/>
    </xf>
    <xf numFmtId="0" fontId="2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quotePrefix="1" applyNumberFormat="1" applyFont="1" applyFill="1" applyAlignment="1" applyProtection="1"/>
    <xf numFmtId="0" fontId="3" fillId="0" borderId="0" xfId="3" applyNumberFormat="1" applyFont="1" applyFill="1" applyBorder="1" applyAlignment="1" applyProtection="1">
      <alignment horizont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4" xfId="3" applyNumberFormat="1" applyFont="1" applyFill="1" applyBorder="1" applyAlignment="1" applyProtection="1">
      <alignment horizontal="center" vertical="center" wrapText="1"/>
    </xf>
    <xf numFmtId="0" fontId="3" fillId="0" borderId="5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7" xfId="3" applyNumberFormat="1" applyFont="1" applyFill="1" applyBorder="1" applyAlignment="1" applyProtection="1">
      <alignment horizontal="center"/>
    </xf>
    <xf numFmtId="0" fontId="3" fillId="0" borderId="8" xfId="3" applyNumberFormat="1" applyFont="1" applyFill="1" applyBorder="1" applyAlignment="1" applyProtection="1"/>
    <xf numFmtId="0" fontId="2" fillId="0" borderId="9" xfId="3" applyNumberFormat="1" applyFont="1" applyFill="1" applyBorder="1" applyAlignment="1" applyProtection="1">
      <alignment horizontal="center"/>
    </xf>
    <xf numFmtId="0" fontId="2" fillId="0" borderId="1" xfId="3" applyNumberFormat="1" applyFont="1" applyFill="1" applyBorder="1" applyAlignment="1" applyProtection="1">
      <alignment horizontal="center"/>
    </xf>
    <xf numFmtId="0" fontId="2" fillId="0" borderId="9" xfId="3" applyNumberFormat="1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 applyProtection="1">
      <alignment horizontal="center" vertical="center"/>
    </xf>
    <xf numFmtId="0" fontId="2" fillId="0" borderId="6" xfId="3" applyNumberFormat="1" applyFont="1" applyFill="1" applyBorder="1" applyAlignment="1" applyProtection="1">
      <alignment horizontal="center" vertical="center"/>
    </xf>
    <xf numFmtId="0" fontId="2" fillId="0" borderId="10" xfId="3" applyNumberFormat="1" applyFont="1" applyFill="1" applyBorder="1" applyAlignment="1" applyProtection="1">
      <alignment horizontal="center"/>
    </xf>
    <xf numFmtId="0" fontId="3" fillId="0" borderId="11" xfId="3" applyNumberFormat="1" applyFont="1" applyFill="1" applyBorder="1" applyAlignment="1" applyProtection="1">
      <alignment horizontal="left" vertical="center" wrapText="1"/>
    </xf>
    <xf numFmtId="0" fontId="3" fillId="0" borderId="12" xfId="3" applyNumberFormat="1" applyFont="1" applyFill="1" applyBorder="1" applyAlignment="1" applyProtection="1">
      <alignment horizontal="left"/>
    </xf>
    <xf numFmtId="14" fontId="2" fillId="0" borderId="7" xfId="3" quotePrefix="1" applyNumberFormat="1" applyFont="1" applyFill="1" applyBorder="1" applyAlignment="1" applyProtection="1">
      <alignment horizontal="center"/>
    </xf>
    <xf numFmtId="0" fontId="2" fillId="0" borderId="7" xfId="1" quotePrefix="1" applyFont="1" applyBorder="1" applyAlignment="1" applyProtection="1">
      <alignment horizontal="center"/>
    </xf>
    <xf numFmtId="0" fontId="3" fillId="0" borderId="13" xfId="3" applyNumberFormat="1" applyFont="1" applyFill="1" applyBorder="1" applyAlignment="1" applyProtection="1">
      <alignment horizontal="center"/>
    </xf>
    <xf numFmtId="14" fontId="2" fillId="0" borderId="7" xfId="3" applyNumberFormat="1" applyFont="1" applyFill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/>
    <xf numFmtId="164" fontId="3" fillId="0" borderId="1" xfId="3" applyNumberFormat="1" applyFont="1" applyFill="1" applyBorder="1" applyAlignment="1" applyProtection="1"/>
    <xf numFmtId="165" fontId="3" fillId="0" borderId="1" xfId="5" applyNumberFormat="1" applyFont="1" applyFill="1" applyBorder="1" applyAlignment="1" applyProtection="1"/>
    <xf numFmtId="0" fontId="3" fillId="0" borderId="1" xfId="3" applyNumberFormat="1" applyFont="1" applyFill="1" applyBorder="1" applyAlignment="1" applyProtection="1">
      <alignment horizontal="left" vertical="center"/>
    </xf>
    <xf numFmtId="0" fontId="3" fillId="0" borderId="1" xfId="3" applyNumberFormat="1" applyFont="1" applyFill="1" applyBorder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left"/>
    </xf>
    <xf numFmtId="0" fontId="3" fillId="0" borderId="15" xfId="3" applyNumberFormat="1" applyFont="1" applyFill="1" applyBorder="1" applyAlignment="1" applyProtection="1">
      <alignment horizontal="center" vertical="center" wrapText="1"/>
    </xf>
    <xf numFmtId="0" fontId="1" fillId="0" borderId="0" xfId="1" applyAlignment="1"/>
    <xf numFmtId="166" fontId="6" fillId="0" borderId="1" xfId="3" applyNumberFormat="1" applyFont="1" applyFill="1" applyBorder="1" applyAlignment="1" applyProtection="1"/>
    <xf numFmtId="166" fontId="7" fillId="3" borderId="1" xfId="3" applyNumberFormat="1" applyFont="1" applyFill="1" applyBorder="1" applyAlignment="1" applyProtection="1">
      <protection locked="0"/>
    </xf>
    <xf numFmtId="166" fontId="7" fillId="0" borderId="1" xfId="3" applyNumberFormat="1" applyFont="1" applyFill="1" applyBorder="1" applyAlignment="1" applyProtection="1">
      <alignment horizontal="right"/>
    </xf>
    <xf numFmtId="166" fontId="5" fillId="0" borderId="10" xfId="3" applyNumberFormat="1" applyFont="1" applyFill="1" applyBorder="1" applyAlignment="1" applyProtection="1">
      <alignment horizontal="right"/>
    </xf>
    <xf numFmtId="0" fontId="3" fillId="0" borderId="14" xfId="3" applyNumberFormat="1" applyFont="1" applyFill="1" applyBorder="1" applyAlignment="1" applyProtection="1">
      <alignment horizontal="center"/>
    </xf>
    <xf numFmtId="166" fontId="5" fillId="0" borderId="7" xfId="3" applyNumberFormat="1" applyFont="1" applyFill="1" applyBorder="1" applyAlignment="1" applyProtection="1">
      <alignment horizontal="right"/>
    </xf>
    <xf numFmtId="166" fontId="5" fillId="3" borderId="7" xfId="3" applyNumberFormat="1" applyFont="1" applyFill="1" applyBorder="1" applyAlignment="1" applyProtection="1">
      <alignment horizontal="right"/>
      <protection locked="0"/>
    </xf>
    <xf numFmtId="166" fontId="7" fillId="0" borderId="9" xfId="3" applyNumberFormat="1" applyFont="1" applyFill="1" applyBorder="1" applyAlignment="1" applyProtection="1">
      <alignment horizontal="right"/>
    </xf>
    <xf numFmtId="166" fontId="7" fillId="3" borderId="10" xfId="3" applyNumberFormat="1" applyFont="1" applyFill="1" applyBorder="1" applyAlignment="1" applyProtection="1">
      <alignment horizontal="right"/>
      <protection locked="0"/>
    </xf>
    <xf numFmtId="166" fontId="7" fillId="3" borderId="7" xfId="3" applyNumberFormat="1" applyFont="1" applyFill="1" applyBorder="1" applyAlignment="1" applyProtection="1">
      <alignment horizontal="right"/>
      <protection locked="0"/>
    </xf>
    <xf numFmtId="0" fontId="3" fillId="0" borderId="2" xfId="3" applyNumberFormat="1" applyFont="1" applyFill="1" applyBorder="1" applyAlignment="1" applyProtection="1"/>
    <xf numFmtId="0" fontId="2" fillId="0" borderId="16" xfId="3" applyNumberFormat="1" applyFont="1" applyFill="1" applyBorder="1" applyAlignment="1" applyProtection="1">
      <alignment horizontal="center" vertical="center"/>
    </xf>
    <xf numFmtId="0" fontId="3" fillId="0" borderId="17" xfId="3" applyNumberFormat="1" applyFont="1" applyFill="1" applyBorder="1" applyAlignment="1" applyProtection="1"/>
    <xf numFmtId="166" fontId="3" fillId="3" borderId="1" xfId="3" applyNumberFormat="1" applyFont="1" applyFill="1" applyBorder="1" applyAlignment="1" applyProtection="1">
      <alignment horizontal="center" vertical="center"/>
      <protection locked="0"/>
    </xf>
    <xf numFmtId="166" fontId="3" fillId="3" borderId="1" xfId="3" applyNumberFormat="1" applyFont="1" applyFill="1" applyBorder="1" applyAlignment="1" applyProtection="1">
      <protection locked="0"/>
    </xf>
    <xf numFmtId="0" fontId="3" fillId="0" borderId="6" xfId="3" applyNumberFormat="1" applyFont="1" applyFill="1" applyBorder="1" applyAlignment="1" applyProtection="1"/>
    <xf numFmtId="0" fontId="3" fillId="0" borderId="14" xfId="3" applyNumberFormat="1" applyFont="1" applyFill="1" applyBorder="1" applyAlignment="1" applyProtection="1">
      <alignment horizontal="left"/>
    </xf>
    <xf numFmtId="0" fontId="3" fillId="0" borderId="0" xfId="3" applyNumberFormat="1" applyFont="1" applyFill="1" applyBorder="1" applyAlignment="1" applyProtection="1">
      <alignment horizontal="left"/>
    </xf>
    <xf numFmtId="0" fontId="3" fillId="0" borderId="18" xfId="3" applyNumberFormat="1" applyFont="1" applyFill="1" applyBorder="1" applyAlignment="1" applyProtection="1">
      <alignment horizontal="left" vertical="center"/>
    </xf>
    <xf numFmtId="0" fontId="3" fillId="0" borderId="14" xfId="3" applyNumberFormat="1" applyFont="1" applyFill="1" applyBorder="1" applyAlignment="1" applyProtection="1">
      <alignment horizontal="left" vertical="center"/>
    </xf>
    <xf numFmtId="0" fontId="2" fillId="0" borderId="16" xfId="3" applyNumberFormat="1" applyFont="1" applyFill="1" applyBorder="1" applyAlignment="1" applyProtection="1">
      <alignment horizontal="center"/>
    </xf>
    <xf numFmtId="166" fontId="5" fillId="0" borderId="9" xfId="3" applyNumberFormat="1" applyFont="1" applyFill="1" applyBorder="1" applyAlignment="1" applyProtection="1">
      <alignment horizontal="right"/>
    </xf>
    <xf numFmtId="166" fontId="5" fillId="0" borderId="0" xfId="3" applyNumberFormat="1" applyFont="1" applyFill="1" applyBorder="1" applyAlignment="1" applyProtection="1">
      <alignment horizontal="right"/>
    </xf>
    <xf numFmtId="0" fontId="3" fillId="0" borderId="15" xfId="3" applyNumberFormat="1" applyFont="1" applyFill="1" applyBorder="1" applyAlignment="1" applyProtection="1"/>
    <xf numFmtId="0" fontId="9" fillId="0" borderId="0" xfId="3" applyNumberFormat="1" applyFont="1" applyFill="1" applyAlignment="1" applyProtection="1"/>
    <xf numFmtId="0" fontId="3" fillId="0" borderId="0" xfId="3" applyNumberFormat="1" applyFont="1" applyFill="1" applyAlignment="1" applyProtection="1">
      <protection locked="0"/>
    </xf>
    <xf numFmtId="0" fontId="3" fillId="4" borderId="0" xfId="3" applyNumberFormat="1" applyFont="1" applyFill="1" applyAlignment="1" applyProtection="1">
      <protection locked="0"/>
    </xf>
    <xf numFmtId="166" fontId="6" fillId="0" borderId="1" xfId="3" applyNumberFormat="1" applyFont="1" applyFill="1" applyBorder="1" applyAlignment="1" applyProtection="1"/>
    <xf numFmtId="0" fontId="0" fillId="0" borderId="0" xfId="0" applyAlignment="1"/>
    <xf numFmtId="0" fontId="2" fillId="0" borderId="7" xfId="0" quotePrefix="1" applyFont="1" applyBorder="1" applyAlignment="1" applyProtection="1">
      <alignment horizontal="center"/>
    </xf>
    <xf numFmtId="0" fontId="2" fillId="0" borderId="0" xfId="3" applyNumberFormat="1" applyFont="1" applyFill="1" applyAlignment="1" applyProtection="1">
      <alignment horizontal="center" wrapText="1"/>
    </xf>
    <xf numFmtId="0" fontId="1" fillId="0" borderId="0" xfId="1" applyAlignment="1">
      <alignment wrapText="1"/>
    </xf>
    <xf numFmtId="0" fontId="3" fillId="0" borderId="14" xfId="3" applyNumberFormat="1" applyFont="1" applyFill="1" applyBorder="1" applyAlignment="1" applyProtection="1">
      <alignment horizontal="center" vertical="center" wrapText="1"/>
    </xf>
    <xf numFmtId="0" fontId="3" fillId="0" borderId="6" xfId="3" applyNumberFormat="1" applyFont="1" applyFill="1" applyBorder="1" applyAlignment="1" applyProtection="1">
      <alignment horizontal="center" vertical="center" wrapText="1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0" fontId="3" fillId="8" borderId="14" xfId="3" applyNumberFormat="1" applyFont="1" applyFill="1" applyBorder="1" applyAlignment="1" applyProtection="1">
      <alignment horizontal="center" vertical="center" wrapText="1"/>
    </xf>
    <xf numFmtId="0" fontId="3" fillId="8" borderId="2" xfId="3" applyNumberFormat="1" applyFont="1" applyFill="1" applyBorder="1" applyAlignment="1" applyProtection="1">
      <alignment horizontal="center" vertical="center" wrapText="1"/>
    </xf>
    <xf numFmtId="0" fontId="3" fillId="0" borderId="19" xfId="3" applyNumberFormat="1" applyFont="1" applyFill="1" applyBorder="1" applyAlignment="1" applyProtection="1">
      <alignment horizontal="center" vertical="center" wrapText="1"/>
    </xf>
    <xf numFmtId="0" fontId="3" fillId="0" borderId="20" xfId="3" applyNumberFormat="1" applyFont="1" applyFill="1" applyBorder="1" applyAlignment="1" applyProtection="1">
      <alignment horizontal="center" vertical="center" wrapText="1"/>
    </xf>
    <xf numFmtId="0" fontId="3" fillId="7" borderId="14" xfId="3" applyNumberFormat="1" applyFont="1" applyFill="1" applyBorder="1" applyAlignment="1" applyProtection="1">
      <alignment horizontal="center" vertical="center" wrapText="1"/>
    </xf>
    <xf numFmtId="0" fontId="3" fillId="7" borderId="2" xfId="3" applyNumberFormat="1" applyFont="1" applyFill="1" applyBorder="1" applyAlignment="1" applyProtection="1">
      <alignment horizontal="center" vertical="center" wrapText="1"/>
    </xf>
    <xf numFmtId="0" fontId="3" fillId="6" borderId="14" xfId="3" applyNumberFormat="1" applyFont="1" applyFill="1" applyBorder="1" applyAlignment="1" applyProtection="1">
      <alignment horizontal="center" vertical="center" wrapText="1"/>
    </xf>
    <xf numFmtId="0" fontId="3" fillId="6" borderId="6" xfId="3" applyNumberFormat="1" applyFont="1" applyFill="1" applyBorder="1" applyAlignment="1" applyProtection="1">
      <alignment horizontal="center" vertical="center" wrapText="1"/>
    </xf>
    <xf numFmtId="0" fontId="3" fillId="6" borderId="2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3" fillId="5" borderId="14" xfId="3" applyNumberFormat="1" applyFont="1" applyFill="1" applyBorder="1" applyAlignment="1" applyProtection="1">
      <alignment horizontal="center" vertical="center" wrapText="1"/>
    </xf>
    <xf numFmtId="0" fontId="3" fillId="5" borderId="6" xfId="3" applyNumberFormat="1" applyFont="1" applyFill="1" applyBorder="1" applyAlignment="1" applyProtection="1">
      <alignment horizontal="center" vertical="center" wrapText="1"/>
    </xf>
    <xf numFmtId="0" fontId="3" fillId="5" borderId="2" xfId="3" applyNumberFormat="1" applyFont="1" applyFill="1" applyBorder="1" applyAlignment="1" applyProtection="1">
      <alignment horizontal="center" vertical="center" wrapText="1"/>
    </xf>
    <xf numFmtId="0" fontId="8" fillId="0" borderId="14" xfId="3" applyNumberFormat="1" applyFont="1" applyFill="1" applyBorder="1" applyAlignment="1" applyProtection="1">
      <alignment vertical="center" wrapText="1"/>
    </xf>
    <xf numFmtId="0" fontId="1" fillId="0" borderId="6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2" fillId="0" borderId="19" xfId="3" applyNumberFormat="1" applyFont="1" applyFill="1" applyBorder="1" applyAlignment="1" applyProtection="1">
      <alignment horizontal="center" vertical="center" wrapText="1"/>
    </xf>
    <xf numFmtId="0" fontId="2" fillId="0" borderId="20" xfId="3" applyNumberFormat="1" applyFont="1" applyFill="1" applyBorder="1" applyAlignment="1" applyProtection="1">
      <alignment horizontal="center" vertical="center" wrapText="1"/>
    </xf>
    <xf numFmtId="0" fontId="2" fillId="0" borderId="14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3" fillId="0" borderId="3" xfId="3" applyNumberFormat="1" applyFont="1" applyFill="1" applyBorder="1" applyAlignment="1" applyProtection="1">
      <alignment horizontal="center" vertical="center" wrapText="1"/>
    </xf>
    <xf numFmtId="0" fontId="3" fillId="0" borderId="21" xfId="3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wrapText="1"/>
    </xf>
  </cellXfs>
  <cellStyles count="6">
    <cellStyle name="Escribir" xfId="2"/>
    <cellStyle name="Normal" xfId="0" builtinId="0"/>
    <cellStyle name="Normal 2" xfId="1"/>
    <cellStyle name="Normal_REM 20-2002" xfId="3"/>
    <cellStyle name="Normal_RMC_0" xfId="4"/>
    <cellStyle name="Porcentaje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workbookViewId="0">
      <selection activeCell="C12" sqref="C12"/>
    </sheetView>
  </sheetViews>
  <sheetFormatPr baseColWidth="10" defaultRowHeight="15" x14ac:dyDescent="0.25"/>
  <cols>
    <col min="2" max="2" width="24.42578125" bestFit="1" customWidth="1"/>
    <col min="3" max="3" width="16.85546875" bestFit="1" customWidth="1"/>
    <col min="18" max="18" width="25.42578125" customWidth="1"/>
    <col min="19" max="21" width="12.28515625" bestFit="1" customWidth="1"/>
  </cols>
  <sheetData>
    <row r="1" spans="1:27" x14ac:dyDescent="0.2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1</v>
      </c>
      <c r="B2" s="33" t="s">
        <v>2</v>
      </c>
      <c r="C2" s="1"/>
      <c r="D2" s="196" t="s">
        <v>3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31"/>
      <c r="U2" s="31"/>
      <c r="V2" s="31"/>
      <c r="W2" s="1"/>
      <c r="X2" s="1"/>
      <c r="Y2" s="1"/>
      <c r="Z2" s="1"/>
      <c r="AA2" s="1"/>
    </row>
    <row r="3" spans="1:27" ht="15.75" x14ac:dyDescent="0.25">
      <c r="A3" s="4" t="s">
        <v>4</v>
      </c>
      <c r="B3" s="33" t="s">
        <v>144</v>
      </c>
      <c r="C3" s="47">
        <v>2013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" customHeight="1" x14ac:dyDescent="0.25">
      <c r="A5" s="219" t="s">
        <v>5</v>
      </c>
      <c r="B5" s="223" t="s">
        <v>6</v>
      </c>
      <c r="C5" s="203" t="s">
        <v>7</v>
      </c>
      <c r="D5" s="203" t="s">
        <v>8</v>
      </c>
      <c r="E5" s="213" t="s">
        <v>9</v>
      </c>
      <c r="F5" s="214"/>
      <c r="G5" s="214"/>
      <c r="H5" s="214"/>
      <c r="I5" s="214"/>
      <c r="J5" s="214"/>
      <c r="K5" s="215"/>
      <c r="L5" s="207" t="s">
        <v>10</v>
      </c>
      <c r="M5" s="208"/>
      <c r="N5" s="208"/>
      <c r="O5" s="209"/>
      <c r="P5" s="203" t="s">
        <v>11</v>
      </c>
      <c r="Q5" s="203" t="s">
        <v>12</v>
      </c>
      <c r="R5" s="205" t="s">
        <v>13</v>
      </c>
      <c r="S5" s="206"/>
      <c r="T5" s="201" t="s">
        <v>14</v>
      </c>
      <c r="U5" s="202"/>
      <c r="V5" s="203" t="s">
        <v>15</v>
      </c>
      <c r="W5" s="198" t="s">
        <v>16</v>
      </c>
      <c r="X5" s="199"/>
      <c r="Y5" s="199"/>
      <c r="Z5" s="199"/>
      <c r="AA5" s="200"/>
    </row>
    <row r="6" spans="1:27" ht="56.25" x14ac:dyDescent="0.25">
      <c r="A6" s="220"/>
      <c r="B6" s="224"/>
      <c r="C6" s="204"/>
      <c r="D6" s="204"/>
      <c r="E6" s="50" t="s">
        <v>17</v>
      </c>
      <c r="F6" s="51" t="s">
        <v>18</v>
      </c>
      <c r="G6" s="52" t="s">
        <v>19</v>
      </c>
      <c r="H6" s="51" t="s">
        <v>20</v>
      </c>
      <c r="I6" s="52" t="s">
        <v>21</v>
      </c>
      <c r="J6" s="51" t="s">
        <v>22</v>
      </c>
      <c r="K6" s="53" t="s">
        <v>23</v>
      </c>
      <c r="L6" s="55" t="s">
        <v>24</v>
      </c>
      <c r="M6" s="56" t="s">
        <v>25</v>
      </c>
      <c r="N6" s="57" t="s">
        <v>26</v>
      </c>
      <c r="O6" s="56" t="s">
        <v>23</v>
      </c>
      <c r="P6" s="204"/>
      <c r="Q6" s="204"/>
      <c r="R6" s="58" t="s">
        <v>27</v>
      </c>
      <c r="S6" s="59" t="s">
        <v>28</v>
      </c>
      <c r="T6" s="60" t="s">
        <v>23</v>
      </c>
      <c r="U6" s="61" t="s">
        <v>29</v>
      </c>
      <c r="V6" s="204"/>
      <c r="W6" s="9" t="s">
        <v>30</v>
      </c>
      <c r="X6" s="10" t="s">
        <v>31</v>
      </c>
      <c r="Y6" s="10" t="s">
        <v>32</v>
      </c>
      <c r="Z6" s="10" t="s">
        <v>33</v>
      </c>
      <c r="AA6" s="8" t="s">
        <v>34</v>
      </c>
    </row>
    <row r="7" spans="1:27" ht="33.75" customHeight="1" x14ac:dyDescent="0.25">
      <c r="A7" s="5"/>
      <c r="B7" s="11" t="s">
        <v>35</v>
      </c>
      <c r="C7" s="32">
        <f>+'ENERO '!C7</f>
        <v>292</v>
      </c>
      <c r="D7" s="32">
        <f>+'ENERO '!D7+FEBRERO!D7+MARZO!D7</f>
        <v>506</v>
      </c>
      <c r="E7" s="193">
        <f>+'ENERO '!E7+FEBRERO!E7+MARZO!E7</f>
        <v>2831</v>
      </c>
      <c r="F7" s="193">
        <f>+'ENERO '!F7+FEBRERO!F7+MARZO!F7</f>
        <v>0</v>
      </c>
      <c r="G7" s="193">
        <f>+'ENERO '!G7+FEBRERO!G7+MARZO!G7</f>
        <v>257</v>
      </c>
      <c r="H7" s="193">
        <f>+'ENERO '!H7+FEBRERO!H7+MARZO!H7</f>
        <v>0</v>
      </c>
      <c r="I7" s="193">
        <f>+'ENERO '!I7+FEBRERO!I7+MARZO!I7</f>
        <v>586</v>
      </c>
      <c r="J7" s="193">
        <f>+'ENERO '!J7+FEBRERO!J7+MARZO!J7</f>
        <v>693</v>
      </c>
      <c r="K7" s="193">
        <f>+'ENERO '!K7+FEBRERO!K7+MARZO!K7</f>
        <v>4367</v>
      </c>
      <c r="L7" s="193">
        <f>+'ENERO '!L7+FEBRERO!L7+MARZO!L7</f>
        <v>3494</v>
      </c>
      <c r="M7" s="193">
        <f>+'ENERO '!M7+FEBRERO!M7+MARZO!M7</f>
        <v>693</v>
      </c>
      <c r="N7" s="193">
        <f>+'ENERO '!N7+FEBRERO!N7+MARZO!N7</f>
        <v>117</v>
      </c>
      <c r="O7" s="193">
        <f>+'ENERO '!O7+FEBRERO!O7+MARZO!O7</f>
        <v>4304</v>
      </c>
      <c r="P7" s="193">
        <f>+'ENERO '!P7+FEBRERO!P7+MARZO!P7</f>
        <v>569</v>
      </c>
      <c r="Q7" s="193">
        <f>+'ENERO '!Q7+FEBRERO!Q7+MARZO!Q7</f>
        <v>0</v>
      </c>
      <c r="R7" s="193">
        <f>+'ENERO '!R7+FEBRERO!R7+MARZO!R7</f>
        <v>24855</v>
      </c>
      <c r="S7" s="193">
        <f>+'ENERO '!S7+FEBRERO!S7+MARZO!S7</f>
        <v>18465</v>
      </c>
      <c r="T7" s="193">
        <f>+'ENERO '!T7+FEBRERO!T7+MARZO!T7</f>
        <v>18233</v>
      </c>
      <c r="U7" s="193">
        <f>+'ENERO '!U7+FEBRERO!U7+MARZO!U7</f>
        <v>16740</v>
      </c>
      <c r="V7" s="193">
        <f>+'ENERO '!V7+FEBRERO!V7+MARZO!V7</f>
        <v>0</v>
      </c>
      <c r="W7" s="159">
        <v>3.7210526315789472</v>
      </c>
      <c r="X7" s="160">
        <v>3.1578947368421054E-2</v>
      </c>
      <c r="Y7" s="160">
        <v>0.6936042136945072</v>
      </c>
      <c r="Z7" s="159">
        <v>1.7859649122807018</v>
      </c>
      <c r="AA7" s="159">
        <v>4.453125</v>
      </c>
    </row>
    <row r="8" spans="1:27" ht="15.75" x14ac:dyDescent="0.25">
      <c r="A8" s="15" t="s">
        <v>36</v>
      </c>
      <c r="B8" s="27" t="s">
        <v>37</v>
      </c>
      <c r="C8" s="193">
        <f>+'ENERO '!C8</f>
        <v>71</v>
      </c>
      <c r="D8" s="193">
        <f>+'ENERO '!D8+FEBRERO!D8+MARZO!D8</f>
        <v>172</v>
      </c>
      <c r="E8" s="193">
        <f>+'ENERO '!E8+FEBRERO!E8+MARZO!E8</f>
        <v>810</v>
      </c>
      <c r="F8" s="193">
        <f>+'ENERO '!F8+FEBRERO!F8+MARZO!F8</f>
        <v>0</v>
      </c>
      <c r="G8" s="193">
        <f>+'ENERO '!G8+FEBRERO!G8+MARZO!G8</f>
        <v>18</v>
      </c>
      <c r="H8" s="193">
        <f>+'ENERO '!H8+FEBRERO!H8+MARZO!H8</f>
        <v>0</v>
      </c>
      <c r="I8" s="193">
        <f>+'ENERO '!I8+FEBRERO!I8+MARZO!I8</f>
        <v>0</v>
      </c>
      <c r="J8" s="193">
        <f>+'ENERO '!J8+FEBRERO!J8+MARZO!J8</f>
        <v>170</v>
      </c>
      <c r="K8" s="193">
        <f>+'ENERO '!K8+FEBRERO!K8+MARZO!K8</f>
        <v>998</v>
      </c>
      <c r="L8" s="193">
        <f>+'ENERO '!L8+FEBRERO!L8+MARZO!L8</f>
        <v>769</v>
      </c>
      <c r="M8" s="193">
        <f>+'ENERO '!M8+FEBRERO!M8+MARZO!M8</f>
        <v>125</v>
      </c>
      <c r="N8" s="193">
        <f>+'ENERO '!N8+FEBRERO!N8+MARZO!N8</f>
        <v>79</v>
      </c>
      <c r="O8" s="193">
        <f>+'ENERO '!O8+FEBRERO!O8+MARZO!O8</f>
        <v>973</v>
      </c>
      <c r="P8" s="193">
        <f>+'ENERO '!P8+FEBRERO!P8+MARZO!P8</f>
        <v>197</v>
      </c>
      <c r="Q8" s="193">
        <f>+'ENERO '!Q8+FEBRERO!Q8+MARZO!Q8</f>
        <v>0</v>
      </c>
      <c r="R8" s="193">
        <f>+'ENERO '!R8+FEBRERO!R8+MARZO!R8</f>
        <v>6452</v>
      </c>
      <c r="S8" s="193">
        <f>+'ENERO '!S8+FEBRERO!S8+MARZO!S8</f>
        <v>6044</v>
      </c>
      <c r="T8" s="193">
        <f>+'ENERO '!T8+FEBRERO!T8+MARZO!T8</f>
        <v>5878</v>
      </c>
      <c r="U8" s="193">
        <f>+'ENERO '!U8+FEBRERO!U8+MARZO!U8</f>
        <v>5765</v>
      </c>
      <c r="V8" s="193">
        <f>+'ENERO '!V8+FEBRERO!V8+MARZO!V8</f>
        <v>0</v>
      </c>
      <c r="W8" s="159">
        <v>5.6487804878048777</v>
      </c>
      <c r="X8" s="160">
        <v>0.12195121951219512</v>
      </c>
      <c r="Y8" s="160">
        <v>0.7754364840457556</v>
      </c>
      <c r="Z8" s="159">
        <v>1.8195121951219513</v>
      </c>
      <c r="AA8" s="159">
        <v>2.8082191780821919</v>
      </c>
    </row>
    <row r="9" spans="1:27" ht="15.75" x14ac:dyDescent="0.25">
      <c r="A9" s="15" t="s">
        <v>38</v>
      </c>
      <c r="B9" s="27" t="s">
        <v>39</v>
      </c>
      <c r="C9" s="193">
        <f>+'ENERO '!C9</f>
        <v>0</v>
      </c>
      <c r="D9" s="193">
        <f>+'ENERO '!D9+FEBRERO!D9+MARZO!D9</f>
        <v>0</v>
      </c>
      <c r="E9" s="193">
        <f>+'ENERO '!E9+FEBRERO!E9+MARZO!E9</f>
        <v>0</v>
      </c>
      <c r="F9" s="193">
        <f>+'ENERO '!F9+FEBRERO!F9+MARZO!F9</f>
        <v>0</v>
      </c>
      <c r="G9" s="193">
        <f>+'ENERO '!G9+FEBRERO!G9+MARZO!G9</f>
        <v>0</v>
      </c>
      <c r="H9" s="193">
        <f>+'ENERO '!H9+FEBRERO!H9+MARZO!H9</f>
        <v>0</v>
      </c>
      <c r="I9" s="193">
        <f>+'ENERO '!I9+FEBRERO!I9+MARZO!I9</f>
        <v>0</v>
      </c>
      <c r="J9" s="193">
        <f>+'ENERO '!J9+FEBRERO!J9+MARZO!J9</f>
        <v>0</v>
      </c>
      <c r="K9" s="193">
        <f>+'ENERO '!K9+FEBRERO!K9+MARZO!K9</f>
        <v>0</v>
      </c>
      <c r="L9" s="193">
        <f>+'ENERO '!L9+FEBRERO!L9+MARZO!L9</f>
        <v>0</v>
      </c>
      <c r="M9" s="193">
        <f>+'ENERO '!M9+FEBRERO!M9+MARZO!M9</f>
        <v>0</v>
      </c>
      <c r="N9" s="193">
        <f>+'ENERO '!N9+FEBRERO!N9+MARZO!N9</f>
        <v>0</v>
      </c>
      <c r="O9" s="193">
        <f>+'ENERO '!O9+FEBRERO!O9+MARZO!O9</f>
        <v>0</v>
      </c>
      <c r="P9" s="193">
        <f>+'ENERO '!P9+FEBRERO!P9+MARZO!P9</f>
        <v>0</v>
      </c>
      <c r="Q9" s="193">
        <f>+'ENERO '!Q9+FEBRERO!Q9+MARZO!Q9</f>
        <v>0</v>
      </c>
      <c r="R9" s="193">
        <f>+'ENERO '!R9+FEBRERO!R9+MARZO!R9</f>
        <v>0</v>
      </c>
      <c r="S9" s="193">
        <f>+'ENERO '!S9+FEBRERO!S9+MARZO!S9</f>
        <v>0</v>
      </c>
      <c r="T9" s="193">
        <f>+'ENERO '!T9+FEBRERO!T9+MARZO!T9</f>
        <v>0</v>
      </c>
      <c r="U9" s="193">
        <f>+'ENERO '!U9+FEBRERO!U9+MARZO!U9</f>
        <v>0</v>
      </c>
      <c r="V9" s="193">
        <f>+'ENERO '!V9+FEBRERO!V9+MARZO!V9</f>
        <v>0</v>
      </c>
      <c r="W9" s="159" t="s">
        <v>40</v>
      </c>
      <c r="X9" s="160" t="s">
        <v>40</v>
      </c>
      <c r="Y9" s="160" t="s">
        <v>40</v>
      </c>
      <c r="Z9" s="159" t="s">
        <v>40</v>
      </c>
      <c r="AA9" s="159" t="s">
        <v>40</v>
      </c>
    </row>
    <row r="10" spans="1:27" ht="15.75" x14ac:dyDescent="0.25">
      <c r="A10" s="15" t="s">
        <v>41</v>
      </c>
      <c r="B10" s="28" t="s">
        <v>42</v>
      </c>
      <c r="C10" s="193">
        <f>+'ENERO '!C10</f>
        <v>0</v>
      </c>
      <c r="D10" s="193">
        <f>+'ENERO '!D10+FEBRERO!D10+MARZO!D10</f>
        <v>0</v>
      </c>
      <c r="E10" s="193">
        <f>+'ENERO '!E10+FEBRERO!E10+MARZO!E10</f>
        <v>0</v>
      </c>
      <c r="F10" s="193">
        <f>+'ENERO '!F10+FEBRERO!F10+MARZO!F10</f>
        <v>0</v>
      </c>
      <c r="G10" s="193">
        <f>+'ENERO '!G10+FEBRERO!G10+MARZO!G10</f>
        <v>0</v>
      </c>
      <c r="H10" s="193">
        <f>+'ENERO '!H10+FEBRERO!H10+MARZO!H10</f>
        <v>0</v>
      </c>
      <c r="I10" s="193">
        <f>+'ENERO '!I10+FEBRERO!I10+MARZO!I10</f>
        <v>0</v>
      </c>
      <c r="J10" s="193">
        <f>+'ENERO '!J10+FEBRERO!J10+MARZO!J10</f>
        <v>0</v>
      </c>
      <c r="K10" s="193">
        <f>+'ENERO '!K10+FEBRERO!K10+MARZO!K10</f>
        <v>0</v>
      </c>
      <c r="L10" s="193">
        <f>+'ENERO '!L10+FEBRERO!L10+MARZO!L10</f>
        <v>0</v>
      </c>
      <c r="M10" s="193">
        <f>+'ENERO '!M10+FEBRERO!M10+MARZO!M10</f>
        <v>0</v>
      </c>
      <c r="N10" s="193">
        <f>+'ENERO '!N10+FEBRERO!N10+MARZO!N10</f>
        <v>0</v>
      </c>
      <c r="O10" s="193">
        <f>+'ENERO '!O10+FEBRERO!O10+MARZO!O10</f>
        <v>0</v>
      </c>
      <c r="P10" s="193">
        <f>+'ENERO '!P10+FEBRERO!P10+MARZO!P10</f>
        <v>0</v>
      </c>
      <c r="Q10" s="193">
        <f>+'ENERO '!Q10+FEBRERO!Q10+MARZO!Q10</f>
        <v>0</v>
      </c>
      <c r="R10" s="193">
        <f>+'ENERO '!R10+FEBRERO!R10+MARZO!R10</f>
        <v>0</v>
      </c>
      <c r="S10" s="193">
        <f>+'ENERO '!S10+FEBRERO!S10+MARZO!S10</f>
        <v>0</v>
      </c>
      <c r="T10" s="193">
        <f>+'ENERO '!T10+FEBRERO!T10+MARZO!T10</f>
        <v>0</v>
      </c>
      <c r="U10" s="193">
        <f>+'ENERO '!U10+FEBRERO!U10+MARZO!U10</f>
        <v>0</v>
      </c>
      <c r="V10" s="193">
        <f>+'ENERO '!V10+FEBRERO!V10+MARZO!V10</f>
        <v>0</v>
      </c>
      <c r="W10" s="159" t="s">
        <v>40</v>
      </c>
      <c r="X10" s="160" t="s">
        <v>40</v>
      </c>
      <c r="Y10" s="160" t="s">
        <v>40</v>
      </c>
      <c r="Z10" s="159" t="s">
        <v>40</v>
      </c>
      <c r="AA10" s="159" t="s">
        <v>40</v>
      </c>
    </row>
    <row r="11" spans="1:27" ht="15.75" x14ac:dyDescent="0.25">
      <c r="A11" s="15" t="s">
        <v>43</v>
      </c>
      <c r="B11" s="27" t="s">
        <v>44</v>
      </c>
      <c r="C11" s="193">
        <f>+'ENERO '!C11</f>
        <v>0</v>
      </c>
      <c r="D11" s="193">
        <f>+'ENERO '!D11+FEBRERO!D11+MARZO!D11</f>
        <v>0</v>
      </c>
      <c r="E11" s="193">
        <f>+'ENERO '!E11+FEBRERO!E11+MARZO!E11</f>
        <v>0</v>
      </c>
      <c r="F11" s="193">
        <f>+'ENERO '!F11+FEBRERO!F11+MARZO!F11</f>
        <v>0</v>
      </c>
      <c r="G11" s="193">
        <f>+'ENERO '!G11+FEBRERO!G11+MARZO!G11</f>
        <v>0</v>
      </c>
      <c r="H11" s="193">
        <f>+'ENERO '!H11+FEBRERO!H11+MARZO!H11</f>
        <v>0</v>
      </c>
      <c r="I11" s="193">
        <f>+'ENERO '!I11+FEBRERO!I11+MARZO!I11</f>
        <v>0</v>
      </c>
      <c r="J11" s="193">
        <f>+'ENERO '!J11+FEBRERO!J11+MARZO!J11</f>
        <v>0</v>
      </c>
      <c r="K11" s="193">
        <f>+'ENERO '!K11+FEBRERO!K11+MARZO!K11</f>
        <v>0</v>
      </c>
      <c r="L11" s="193">
        <f>+'ENERO '!L11+FEBRERO!L11+MARZO!L11</f>
        <v>0</v>
      </c>
      <c r="M11" s="193">
        <f>+'ENERO '!M11+FEBRERO!M11+MARZO!M11</f>
        <v>0</v>
      </c>
      <c r="N11" s="193">
        <f>+'ENERO '!N11+FEBRERO!N11+MARZO!N11</f>
        <v>0</v>
      </c>
      <c r="O11" s="193">
        <f>+'ENERO '!O11+FEBRERO!O11+MARZO!O11</f>
        <v>0</v>
      </c>
      <c r="P11" s="193">
        <f>+'ENERO '!P11+FEBRERO!P11+MARZO!P11</f>
        <v>0</v>
      </c>
      <c r="Q11" s="193">
        <f>+'ENERO '!Q11+FEBRERO!Q11+MARZO!Q11</f>
        <v>0</v>
      </c>
      <c r="R11" s="193">
        <f>+'ENERO '!R11+FEBRERO!R11+MARZO!R11</f>
        <v>0</v>
      </c>
      <c r="S11" s="193">
        <f>+'ENERO '!S11+FEBRERO!S11+MARZO!S11</f>
        <v>0</v>
      </c>
      <c r="T11" s="193">
        <f>+'ENERO '!T11+FEBRERO!T11+MARZO!T11</f>
        <v>0</v>
      </c>
      <c r="U11" s="193">
        <f>+'ENERO '!U11+FEBRERO!U11+MARZO!U11</f>
        <v>0</v>
      </c>
      <c r="V11" s="193">
        <f>+'ENERO '!V11+FEBRERO!V11+MARZO!V11</f>
        <v>0</v>
      </c>
      <c r="W11" s="159" t="s">
        <v>40</v>
      </c>
      <c r="X11" s="160" t="s">
        <v>40</v>
      </c>
      <c r="Y11" s="160" t="s">
        <v>40</v>
      </c>
      <c r="Z11" s="159" t="s">
        <v>40</v>
      </c>
      <c r="AA11" s="159" t="s">
        <v>40</v>
      </c>
    </row>
    <row r="12" spans="1:27" ht="15.75" x14ac:dyDescent="0.25">
      <c r="A12" s="15" t="s">
        <v>45</v>
      </c>
      <c r="B12" s="27" t="s">
        <v>46</v>
      </c>
      <c r="C12" s="193">
        <f>+'ENERO '!C12</f>
        <v>0</v>
      </c>
      <c r="D12" s="193">
        <f>+'ENERO '!D12+FEBRERO!D12+MARZO!D12</f>
        <v>0</v>
      </c>
      <c r="E12" s="193">
        <f>+'ENERO '!E12+FEBRERO!E12+MARZO!E12</f>
        <v>0</v>
      </c>
      <c r="F12" s="193">
        <f>+'ENERO '!F12+FEBRERO!F12+MARZO!F12</f>
        <v>0</v>
      </c>
      <c r="G12" s="193">
        <f>+'ENERO '!G12+FEBRERO!G12+MARZO!G12</f>
        <v>0</v>
      </c>
      <c r="H12" s="193">
        <f>+'ENERO '!H12+FEBRERO!H12+MARZO!H12</f>
        <v>0</v>
      </c>
      <c r="I12" s="193">
        <f>+'ENERO '!I12+FEBRERO!I12+MARZO!I12</f>
        <v>0</v>
      </c>
      <c r="J12" s="193">
        <f>+'ENERO '!J12+FEBRERO!J12+MARZO!J12</f>
        <v>0</v>
      </c>
      <c r="K12" s="193">
        <f>+'ENERO '!K12+FEBRERO!K12+MARZO!K12</f>
        <v>0</v>
      </c>
      <c r="L12" s="193">
        <f>+'ENERO '!L12+FEBRERO!L12+MARZO!L12</f>
        <v>0</v>
      </c>
      <c r="M12" s="193">
        <f>+'ENERO '!M12+FEBRERO!M12+MARZO!M12</f>
        <v>0</v>
      </c>
      <c r="N12" s="193">
        <f>+'ENERO '!N12+FEBRERO!N12+MARZO!N12</f>
        <v>0</v>
      </c>
      <c r="O12" s="193">
        <f>+'ENERO '!O12+FEBRERO!O12+MARZO!O12</f>
        <v>0</v>
      </c>
      <c r="P12" s="193">
        <f>+'ENERO '!P12+FEBRERO!P12+MARZO!P12</f>
        <v>0</v>
      </c>
      <c r="Q12" s="193">
        <f>+'ENERO '!Q12+FEBRERO!Q12+MARZO!Q12</f>
        <v>0</v>
      </c>
      <c r="R12" s="193">
        <f>+'ENERO '!R12+FEBRERO!R12+MARZO!R12</f>
        <v>0</v>
      </c>
      <c r="S12" s="193">
        <f>+'ENERO '!S12+FEBRERO!S12+MARZO!S12</f>
        <v>0</v>
      </c>
      <c r="T12" s="193">
        <f>+'ENERO '!T12+FEBRERO!T12+MARZO!T12</f>
        <v>0</v>
      </c>
      <c r="U12" s="193">
        <f>+'ENERO '!U12+FEBRERO!U12+MARZO!U12</f>
        <v>0</v>
      </c>
      <c r="V12" s="193">
        <f>+'ENERO '!V12+FEBRERO!V12+MARZO!V12</f>
        <v>0</v>
      </c>
      <c r="W12" s="159" t="s">
        <v>40</v>
      </c>
      <c r="X12" s="160" t="s">
        <v>40</v>
      </c>
      <c r="Y12" s="160" t="s">
        <v>40</v>
      </c>
      <c r="Z12" s="159" t="s">
        <v>40</v>
      </c>
      <c r="AA12" s="159" t="s">
        <v>40</v>
      </c>
    </row>
    <row r="13" spans="1:27" ht="15.75" x14ac:dyDescent="0.25">
      <c r="A13" s="15" t="s">
        <v>47</v>
      </c>
      <c r="B13" s="27" t="s">
        <v>48</v>
      </c>
      <c r="C13" s="193">
        <f>+'ENERO '!C13</f>
        <v>30</v>
      </c>
      <c r="D13" s="193">
        <f>+'ENERO '!D13+FEBRERO!D13+MARZO!D13</f>
        <v>19</v>
      </c>
      <c r="E13" s="193">
        <f>+'ENERO '!E13+FEBRERO!E13+MARZO!E13</f>
        <v>236</v>
      </c>
      <c r="F13" s="193">
        <f>+'ENERO '!F13+FEBRERO!F13+MARZO!F13</f>
        <v>0</v>
      </c>
      <c r="G13" s="193">
        <f>+'ENERO '!G13+FEBRERO!G13+MARZO!G13</f>
        <v>35</v>
      </c>
      <c r="H13" s="193">
        <f>+'ENERO '!H13+FEBRERO!H13+MARZO!H13</f>
        <v>0</v>
      </c>
      <c r="I13" s="193">
        <f>+'ENERO '!I13+FEBRERO!I13+MARZO!I13</f>
        <v>0</v>
      </c>
      <c r="J13" s="193">
        <f>+'ENERO '!J13+FEBRERO!J13+MARZO!J13</f>
        <v>28</v>
      </c>
      <c r="K13" s="193">
        <f>+'ENERO '!K13+FEBRERO!K13+MARZO!K13</f>
        <v>299</v>
      </c>
      <c r="L13" s="193">
        <f>+'ENERO '!L13+FEBRERO!L13+MARZO!L13</f>
        <v>282</v>
      </c>
      <c r="M13" s="193">
        <f>+'ENERO '!M13+FEBRERO!M13+MARZO!M13</f>
        <v>11</v>
      </c>
      <c r="N13" s="193">
        <f>+'ENERO '!N13+FEBRERO!N13+MARZO!N13</f>
        <v>0</v>
      </c>
      <c r="O13" s="193">
        <f>+'ENERO '!O13+FEBRERO!O13+MARZO!O13</f>
        <v>293</v>
      </c>
      <c r="P13" s="193">
        <f>+'ENERO '!P13+FEBRERO!P13+MARZO!P13</f>
        <v>25</v>
      </c>
      <c r="Q13" s="193">
        <f>+'ENERO '!Q13+FEBRERO!Q13+MARZO!Q13</f>
        <v>0</v>
      </c>
      <c r="R13" s="193">
        <f>+'ENERO '!R13+FEBRERO!R13+MARZO!R13</f>
        <v>1778</v>
      </c>
      <c r="S13" s="193">
        <f>+'ENERO '!S13+FEBRERO!S13+MARZO!S13</f>
        <v>1001</v>
      </c>
      <c r="T13" s="193">
        <f>+'ENERO '!T13+FEBRERO!T13+MARZO!T13</f>
        <v>955</v>
      </c>
      <c r="U13" s="193">
        <f>+'ENERO '!U13+FEBRERO!U13+MARZO!U13</f>
        <v>947</v>
      </c>
      <c r="V13" s="193">
        <f>+'ENERO '!V13+FEBRERO!V13+MARZO!V13</f>
        <v>0</v>
      </c>
      <c r="W13" s="159">
        <v>6.1111111111111107</v>
      </c>
      <c r="X13" s="160" t="s">
        <v>40</v>
      </c>
      <c r="Y13" s="160">
        <v>0.31129032258064515</v>
      </c>
      <c r="Z13" s="159">
        <v>7.9074074074074074</v>
      </c>
      <c r="AA13" s="159">
        <v>1.8</v>
      </c>
    </row>
    <row r="14" spans="1:27" ht="15.75" x14ac:dyDescent="0.25">
      <c r="A14" s="15" t="s">
        <v>49</v>
      </c>
      <c r="B14" s="27" t="s">
        <v>50</v>
      </c>
      <c r="C14" s="193">
        <f>+'ENERO '!C14</f>
        <v>10</v>
      </c>
      <c r="D14" s="193">
        <f>+'ENERO '!D14+FEBRERO!D14+MARZO!D14</f>
        <v>14</v>
      </c>
      <c r="E14" s="193">
        <f>+'ENERO '!E14+FEBRERO!E14+MARZO!E14</f>
        <v>88</v>
      </c>
      <c r="F14" s="193">
        <f>+'ENERO '!F14+FEBRERO!F14+MARZO!F14</f>
        <v>0</v>
      </c>
      <c r="G14" s="193">
        <f>+'ENERO '!G14+FEBRERO!G14+MARZO!G14</f>
        <v>0</v>
      </c>
      <c r="H14" s="193">
        <f>+'ENERO '!H14+FEBRERO!H14+MARZO!H14</f>
        <v>0</v>
      </c>
      <c r="I14" s="193">
        <f>+'ENERO '!I14+FEBRERO!I14+MARZO!I14</f>
        <v>0</v>
      </c>
      <c r="J14" s="193">
        <f>+'ENERO '!J14+FEBRERO!J14+MARZO!J14</f>
        <v>6</v>
      </c>
      <c r="K14" s="193">
        <f>+'ENERO '!K14+FEBRERO!K14+MARZO!K14</f>
        <v>94</v>
      </c>
      <c r="L14" s="193">
        <f>+'ENERO '!L14+FEBRERO!L14+MARZO!L14</f>
        <v>17</v>
      </c>
      <c r="M14" s="193">
        <f>+'ENERO '!M14+FEBRERO!M14+MARZO!M14</f>
        <v>77</v>
      </c>
      <c r="N14" s="193">
        <f>+'ENERO '!N14+FEBRERO!N14+MARZO!N14</f>
        <v>0</v>
      </c>
      <c r="O14" s="193">
        <f>+'ENERO '!O14+FEBRERO!O14+MARZO!O14</f>
        <v>94</v>
      </c>
      <c r="P14" s="193">
        <f>+'ENERO '!P14+FEBRERO!P14+MARZO!P14</f>
        <v>14</v>
      </c>
      <c r="Q14" s="193">
        <f>+'ENERO '!Q14+FEBRERO!Q14+MARZO!Q14</f>
        <v>0</v>
      </c>
      <c r="R14" s="193">
        <f>+'ENERO '!R14+FEBRERO!R14+MARZO!R14</f>
        <v>893</v>
      </c>
      <c r="S14" s="193">
        <f>+'ENERO '!S14+FEBRERO!S14+MARZO!S14</f>
        <v>505</v>
      </c>
      <c r="T14" s="193">
        <f>+'ENERO '!T14+FEBRERO!T14+MARZO!T14</f>
        <v>488</v>
      </c>
      <c r="U14" s="193">
        <f>+'ENERO '!U14+FEBRERO!U14+MARZO!U14</f>
        <v>468</v>
      </c>
      <c r="V14" s="193">
        <f>+'ENERO '!V14+FEBRERO!V14+MARZO!V14</f>
        <v>0</v>
      </c>
      <c r="W14" s="159">
        <v>3.935483870967742</v>
      </c>
      <c r="X14" s="160">
        <v>3.2258064516129031E-2</v>
      </c>
      <c r="Y14" s="160">
        <v>0.53448275862068961</v>
      </c>
      <c r="Z14" s="159">
        <v>3.4838709677419355</v>
      </c>
      <c r="AA14" s="159">
        <v>3.1</v>
      </c>
    </row>
    <row r="15" spans="1:27" ht="15.75" x14ac:dyDescent="0.25">
      <c r="A15" s="15" t="s">
        <v>51</v>
      </c>
      <c r="B15" s="27" t="s">
        <v>52</v>
      </c>
      <c r="C15" s="193">
        <f>+'ENERO '!C15</f>
        <v>10</v>
      </c>
      <c r="D15" s="193">
        <f>+'ENERO '!D15+FEBRERO!D15+MARZO!D15</f>
        <v>22</v>
      </c>
      <c r="E15" s="193">
        <f>+'ENERO '!E15+FEBRERO!E15+MARZO!E15</f>
        <v>40</v>
      </c>
      <c r="F15" s="193">
        <f>+'ENERO '!F15+FEBRERO!F15+MARZO!F15</f>
        <v>0</v>
      </c>
      <c r="G15" s="193">
        <f>+'ENERO '!G15+FEBRERO!G15+MARZO!G15</f>
        <v>0</v>
      </c>
      <c r="H15" s="193">
        <f>+'ENERO '!H15+FEBRERO!H15+MARZO!H15</f>
        <v>0</v>
      </c>
      <c r="I15" s="193">
        <f>+'ENERO '!I15+FEBRERO!I15+MARZO!I15</f>
        <v>0</v>
      </c>
      <c r="J15" s="193">
        <f>+'ENERO '!J15+FEBRERO!J15+MARZO!J15</f>
        <v>77</v>
      </c>
      <c r="K15" s="193">
        <f>+'ENERO '!K15+FEBRERO!K15+MARZO!K15</f>
        <v>117</v>
      </c>
      <c r="L15" s="193">
        <f>+'ENERO '!L15+FEBRERO!L15+MARZO!L15</f>
        <v>105</v>
      </c>
      <c r="M15" s="193">
        <f>+'ENERO '!M15+FEBRERO!M15+MARZO!M15</f>
        <v>6</v>
      </c>
      <c r="N15" s="193">
        <f>+'ENERO '!N15+FEBRERO!N15+MARZO!N15</f>
        <v>0</v>
      </c>
      <c r="O15" s="193">
        <f>+'ENERO '!O15+FEBRERO!O15+MARZO!O15</f>
        <v>111</v>
      </c>
      <c r="P15" s="193">
        <f>+'ENERO '!P15+FEBRERO!P15+MARZO!P15</f>
        <v>28</v>
      </c>
      <c r="Q15" s="193">
        <f>+'ENERO '!Q15+FEBRERO!Q15+MARZO!Q15</f>
        <v>0</v>
      </c>
      <c r="R15" s="193">
        <f>+'ENERO '!R15+FEBRERO!R15+MARZO!R15</f>
        <v>922</v>
      </c>
      <c r="S15" s="193">
        <f>+'ENERO '!S15+FEBRERO!S15+MARZO!S15</f>
        <v>642</v>
      </c>
      <c r="T15" s="193">
        <f>+'ENERO '!T15+FEBRERO!T15+MARZO!T15</f>
        <v>662</v>
      </c>
      <c r="U15" s="193">
        <f>+'ENERO '!U15+FEBRERO!U15+MARZO!U15</f>
        <v>653</v>
      </c>
      <c r="V15" s="193">
        <f>+'ENERO '!V15+FEBRERO!V15+MARZO!V15</f>
        <v>0</v>
      </c>
      <c r="W15" s="159">
        <v>3.4347826086956523</v>
      </c>
      <c r="X15" s="160" t="s">
        <v>40</v>
      </c>
      <c r="Y15" s="160">
        <v>0.62671232876712324</v>
      </c>
      <c r="Z15" s="159">
        <v>2.3695652173913042</v>
      </c>
      <c r="AA15" s="159">
        <v>4.5999999999999996</v>
      </c>
    </row>
    <row r="16" spans="1:27" ht="15.75" x14ac:dyDescent="0.25">
      <c r="A16" s="15" t="s">
        <v>53</v>
      </c>
      <c r="B16" s="27" t="s">
        <v>54</v>
      </c>
      <c r="C16" s="193">
        <f>+'ENERO '!C16</f>
        <v>0</v>
      </c>
      <c r="D16" s="193">
        <f>+'ENERO '!D16+FEBRERO!D16+MARZO!D16</f>
        <v>0</v>
      </c>
      <c r="E16" s="193">
        <f>+'ENERO '!E16+FEBRERO!E16+MARZO!E16</f>
        <v>0</v>
      </c>
      <c r="F16" s="193">
        <f>+'ENERO '!F16+FEBRERO!F16+MARZO!F16</f>
        <v>0</v>
      </c>
      <c r="G16" s="193">
        <f>+'ENERO '!G16+FEBRERO!G16+MARZO!G16</f>
        <v>0</v>
      </c>
      <c r="H16" s="193">
        <f>+'ENERO '!H16+FEBRERO!H16+MARZO!H16</f>
        <v>0</v>
      </c>
      <c r="I16" s="193">
        <f>+'ENERO '!I16+FEBRERO!I16+MARZO!I16</f>
        <v>0</v>
      </c>
      <c r="J16" s="193">
        <f>+'ENERO '!J16+FEBRERO!J16+MARZO!J16</f>
        <v>0</v>
      </c>
      <c r="K16" s="193">
        <f>+'ENERO '!K16+FEBRERO!K16+MARZO!K16</f>
        <v>0</v>
      </c>
      <c r="L16" s="193">
        <f>+'ENERO '!L16+FEBRERO!L16+MARZO!L16</f>
        <v>0</v>
      </c>
      <c r="M16" s="193">
        <f>+'ENERO '!M16+FEBRERO!M16+MARZO!M16</f>
        <v>0</v>
      </c>
      <c r="N16" s="193">
        <f>+'ENERO '!N16+FEBRERO!N16+MARZO!N16</f>
        <v>0</v>
      </c>
      <c r="O16" s="193">
        <f>+'ENERO '!O16+FEBRERO!O16+MARZO!O16</f>
        <v>0</v>
      </c>
      <c r="P16" s="193">
        <f>+'ENERO '!P16+FEBRERO!P16+MARZO!P16</f>
        <v>0</v>
      </c>
      <c r="Q16" s="193">
        <f>+'ENERO '!Q16+FEBRERO!Q16+MARZO!Q16</f>
        <v>0</v>
      </c>
      <c r="R16" s="193">
        <f>+'ENERO '!R16+FEBRERO!R16+MARZO!R16</f>
        <v>0</v>
      </c>
      <c r="S16" s="193">
        <f>+'ENERO '!S16+FEBRERO!S16+MARZO!S16</f>
        <v>0</v>
      </c>
      <c r="T16" s="193">
        <f>+'ENERO '!T16+FEBRERO!T16+MARZO!T16</f>
        <v>0</v>
      </c>
      <c r="U16" s="193">
        <f>+'ENERO '!U16+FEBRERO!U16+MARZO!U16</f>
        <v>0</v>
      </c>
      <c r="V16" s="193">
        <f>+'ENERO '!V16+FEBRERO!V16+MARZO!V16</f>
        <v>0</v>
      </c>
      <c r="W16" s="159" t="s">
        <v>40</v>
      </c>
      <c r="X16" s="160" t="s">
        <v>40</v>
      </c>
      <c r="Y16" s="160" t="s">
        <v>40</v>
      </c>
      <c r="Z16" s="159" t="s">
        <v>40</v>
      </c>
      <c r="AA16" s="159" t="s">
        <v>40</v>
      </c>
    </row>
    <row r="17" spans="1:27" ht="15.75" x14ac:dyDescent="0.25">
      <c r="A17" s="15" t="s">
        <v>55</v>
      </c>
      <c r="B17" s="27" t="s">
        <v>56</v>
      </c>
      <c r="C17" s="193">
        <f>+'ENERO '!C17</f>
        <v>40</v>
      </c>
      <c r="D17" s="193">
        <f>+'ENERO '!D17+FEBRERO!D17+MARZO!D17</f>
        <v>71</v>
      </c>
      <c r="E17" s="193">
        <f>+'ENERO '!E17+FEBRERO!E17+MARZO!E17</f>
        <v>652</v>
      </c>
      <c r="F17" s="193">
        <f>+'ENERO '!F17+FEBRERO!F17+MARZO!F17</f>
        <v>0</v>
      </c>
      <c r="G17" s="193">
        <f>+'ENERO '!G17+FEBRERO!G17+MARZO!G17</f>
        <v>0</v>
      </c>
      <c r="H17" s="193">
        <f>+'ENERO '!H17+FEBRERO!H17+MARZO!H17</f>
        <v>0</v>
      </c>
      <c r="I17" s="193">
        <f>+'ENERO '!I17+FEBRERO!I17+MARZO!I17</f>
        <v>0</v>
      </c>
      <c r="J17" s="193">
        <f>+'ENERO '!J17+FEBRERO!J17+MARZO!J17</f>
        <v>0</v>
      </c>
      <c r="K17" s="193">
        <f>+'ENERO '!K17+FEBRERO!K17+MARZO!K17</f>
        <v>652</v>
      </c>
      <c r="L17" s="193">
        <f>+'ENERO '!L17+FEBRERO!L17+MARZO!L17</f>
        <v>635</v>
      </c>
      <c r="M17" s="193">
        <f>+'ENERO '!M17+FEBRERO!M17+MARZO!M17</f>
        <v>11</v>
      </c>
      <c r="N17" s="193">
        <f>+'ENERO '!N17+FEBRERO!N17+MARZO!N17</f>
        <v>0</v>
      </c>
      <c r="O17" s="193">
        <f>+'ENERO '!O17+FEBRERO!O17+MARZO!O17</f>
        <v>646</v>
      </c>
      <c r="P17" s="193">
        <f>+'ENERO '!P17+FEBRERO!P17+MARZO!P17</f>
        <v>77</v>
      </c>
      <c r="Q17" s="193">
        <f>+'ENERO '!Q17+FEBRERO!Q17+MARZO!Q17</f>
        <v>0</v>
      </c>
      <c r="R17" s="193">
        <f>+'ENERO '!R17+FEBRERO!R17+MARZO!R17</f>
        <v>3880</v>
      </c>
      <c r="S17" s="193">
        <f>+'ENERO '!S17+FEBRERO!S17+MARZO!S17</f>
        <v>2319</v>
      </c>
      <c r="T17" s="193">
        <f>+'ENERO '!T17+FEBRERO!T17+MARZO!T17</f>
        <v>2309</v>
      </c>
      <c r="U17" s="193">
        <f>+'ENERO '!U17+FEBRERO!U17+MARZO!U17</f>
        <v>2285</v>
      </c>
      <c r="V17" s="193">
        <f>+'ENERO '!V17+FEBRERO!V17+MARZO!V17</f>
        <v>0</v>
      </c>
      <c r="W17" s="159">
        <v>2.650485436893204</v>
      </c>
      <c r="X17" s="160" t="s">
        <v>40</v>
      </c>
      <c r="Y17" s="160">
        <v>0.85273492286115005</v>
      </c>
      <c r="Z17" s="159">
        <v>0.50970873786407767</v>
      </c>
      <c r="AA17" s="159">
        <v>8.5833333333333339</v>
      </c>
    </row>
    <row r="18" spans="1:27" ht="15.75" x14ac:dyDescent="0.25">
      <c r="A18" s="15" t="s">
        <v>57</v>
      </c>
      <c r="B18" s="27" t="s">
        <v>58</v>
      </c>
      <c r="C18" s="193">
        <f>+'ENERO '!C18</f>
        <v>20</v>
      </c>
      <c r="D18" s="193">
        <f>+'ENERO '!D18+FEBRERO!D18+MARZO!D18</f>
        <v>11</v>
      </c>
      <c r="E18" s="193">
        <f>+'ENERO '!E18+FEBRERO!E18+MARZO!E18</f>
        <v>173</v>
      </c>
      <c r="F18" s="193">
        <f>+'ENERO '!F18+FEBRERO!F18+MARZO!F18</f>
        <v>0</v>
      </c>
      <c r="G18" s="193">
        <f>+'ENERO '!G18+FEBRERO!G18+MARZO!G18</f>
        <v>4</v>
      </c>
      <c r="H18" s="193">
        <f>+'ENERO '!H18+FEBRERO!H18+MARZO!H18</f>
        <v>0</v>
      </c>
      <c r="I18" s="193">
        <f>+'ENERO '!I18+FEBRERO!I18+MARZO!I18</f>
        <v>0</v>
      </c>
      <c r="J18" s="193">
        <f>+'ENERO '!J18+FEBRERO!J18+MARZO!J18</f>
        <v>5</v>
      </c>
      <c r="K18" s="193">
        <f>+'ENERO '!K18+FEBRERO!K18+MARZO!K18</f>
        <v>182</v>
      </c>
      <c r="L18" s="193">
        <f>+'ENERO '!L18+FEBRERO!L18+MARZO!L18</f>
        <v>174</v>
      </c>
      <c r="M18" s="193">
        <f>+'ENERO '!M18+FEBRERO!M18+MARZO!M18</f>
        <v>3</v>
      </c>
      <c r="N18" s="193">
        <f>+'ENERO '!N18+FEBRERO!N18+MARZO!N18</f>
        <v>0</v>
      </c>
      <c r="O18" s="193">
        <f>+'ENERO '!O18+FEBRERO!O18+MARZO!O18</f>
        <v>177</v>
      </c>
      <c r="P18" s="193">
        <f>+'ENERO '!P18+FEBRERO!P18+MARZO!P18</f>
        <v>16</v>
      </c>
      <c r="Q18" s="193">
        <f>+'ENERO '!Q18+FEBRERO!Q18+MARZO!Q18</f>
        <v>0</v>
      </c>
      <c r="R18" s="193">
        <f>+'ENERO '!R18+FEBRERO!R18+MARZO!R18</f>
        <v>1076</v>
      </c>
      <c r="S18" s="193">
        <f>+'ENERO '!S18+FEBRERO!S18+MARZO!S18</f>
        <v>472</v>
      </c>
      <c r="T18" s="193">
        <f>+'ENERO '!T18+FEBRERO!T18+MARZO!T18</f>
        <v>470</v>
      </c>
      <c r="U18" s="193">
        <f>+'ENERO '!U18+FEBRERO!U18+MARZO!U18</f>
        <v>460</v>
      </c>
      <c r="V18" s="193">
        <f>+'ENERO '!V18+FEBRERO!V18+MARZO!V18</f>
        <v>0</v>
      </c>
      <c r="W18" s="159">
        <v>2.9056603773584904</v>
      </c>
      <c r="X18" s="160" t="s">
        <v>40</v>
      </c>
      <c r="Y18" s="160">
        <v>0.60082304526748975</v>
      </c>
      <c r="Z18" s="159">
        <v>1.8301886792452831</v>
      </c>
      <c r="AA18" s="159">
        <v>6.625</v>
      </c>
    </row>
    <row r="19" spans="1:27" ht="15.75" x14ac:dyDescent="0.25">
      <c r="A19" s="15" t="s">
        <v>59</v>
      </c>
      <c r="B19" s="27" t="s">
        <v>60</v>
      </c>
      <c r="C19" s="193">
        <f>+'ENERO '!C19</f>
        <v>0</v>
      </c>
      <c r="D19" s="193">
        <f>+'ENERO '!D19+FEBRERO!D19+MARZO!D19</f>
        <v>0</v>
      </c>
      <c r="E19" s="193">
        <f>+'ENERO '!E19+FEBRERO!E19+MARZO!E19</f>
        <v>0</v>
      </c>
      <c r="F19" s="193">
        <f>+'ENERO '!F19+FEBRERO!F19+MARZO!F19</f>
        <v>0</v>
      </c>
      <c r="G19" s="193">
        <f>+'ENERO '!G19+FEBRERO!G19+MARZO!G19</f>
        <v>0</v>
      </c>
      <c r="H19" s="193">
        <f>+'ENERO '!H19+FEBRERO!H19+MARZO!H19</f>
        <v>0</v>
      </c>
      <c r="I19" s="193">
        <f>+'ENERO '!I19+FEBRERO!I19+MARZO!I19</f>
        <v>0</v>
      </c>
      <c r="J19" s="193">
        <f>+'ENERO '!J19+FEBRERO!J19+MARZO!J19</f>
        <v>0</v>
      </c>
      <c r="K19" s="193">
        <f>+'ENERO '!K19+FEBRERO!K19+MARZO!K19</f>
        <v>0</v>
      </c>
      <c r="L19" s="193">
        <f>+'ENERO '!L19+FEBRERO!L19+MARZO!L19</f>
        <v>0</v>
      </c>
      <c r="M19" s="193">
        <f>+'ENERO '!M19+FEBRERO!M19+MARZO!M19</f>
        <v>0</v>
      </c>
      <c r="N19" s="193">
        <f>+'ENERO '!N19+FEBRERO!N19+MARZO!N19</f>
        <v>0</v>
      </c>
      <c r="O19" s="193">
        <f>+'ENERO '!O19+FEBRERO!O19+MARZO!O19</f>
        <v>0</v>
      </c>
      <c r="P19" s="193">
        <f>+'ENERO '!P19+FEBRERO!P19+MARZO!P19</f>
        <v>0</v>
      </c>
      <c r="Q19" s="193">
        <f>+'ENERO '!Q19+FEBRERO!Q19+MARZO!Q19</f>
        <v>0</v>
      </c>
      <c r="R19" s="193">
        <f>+'ENERO '!R19+FEBRERO!R19+MARZO!R19</f>
        <v>0</v>
      </c>
      <c r="S19" s="193">
        <f>+'ENERO '!S19+FEBRERO!S19+MARZO!S19</f>
        <v>0</v>
      </c>
      <c r="T19" s="193">
        <f>+'ENERO '!T19+FEBRERO!T19+MARZO!T19</f>
        <v>0</v>
      </c>
      <c r="U19" s="193">
        <f>+'ENERO '!U19+FEBRERO!U19+MARZO!U19</f>
        <v>0</v>
      </c>
      <c r="V19" s="193">
        <f>+'ENERO '!V19+FEBRERO!V19+MARZO!V19</f>
        <v>0</v>
      </c>
      <c r="W19" s="159" t="s">
        <v>40</v>
      </c>
      <c r="X19" s="160" t="s">
        <v>40</v>
      </c>
      <c r="Y19" s="160" t="s">
        <v>40</v>
      </c>
      <c r="Z19" s="159" t="s">
        <v>40</v>
      </c>
      <c r="AA19" s="159" t="s">
        <v>40</v>
      </c>
    </row>
    <row r="20" spans="1:27" ht="15.75" x14ac:dyDescent="0.25">
      <c r="A20" s="15" t="s">
        <v>61</v>
      </c>
      <c r="B20" s="27" t="s">
        <v>62</v>
      </c>
      <c r="C20" s="193">
        <f>+'ENERO '!C20</f>
        <v>0</v>
      </c>
      <c r="D20" s="193">
        <f>+'ENERO '!D20+FEBRERO!D20+MARZO!D20</f>
        <v>0</v>
      </c>
      <c r="E20" s="193">
        <f>+'ENERO '!E20+FEBRERO!E20+MARZO!E20</f>
        <v>0</v>
      </c>
      <c r="F20" s="193">
        <f>+'ENERO '!F20+FEBRERO!F20+MARZO!F20</f>
        <v>0</v>
      </c>
      <c r="G20" s="193">
        <f>+'ENERO '!G20+FEBRERO!G20+MARZO!G20</f>
        <v>0</v>
      </c>
      <c r="H20" s="193">
        <f>+'ENERO '!H20+FEBRERO!H20+MARZO!H20</f>
        <v>0</v>
      </c>
      <c r="I20" s="193">
        <f>+'ENERO '!I20+FEBRERO!I20+MARZO!I20</f>
        <v>0</v>
      </c>
      <c r="J20" s="193">
        <f>+'ENERO '!J20+FEBRERO!J20+MARZO!J20</f>
        <v>0</v>
      </c>
      <c r="K20" s="193">
        <f>+'ENERO '!K20+FEBRERO!K20+MARZO!K20</f>
        <v>0</v>
      </c>
      <c r="L20" s="193">
        <f>+'ENERO '!L20+FEBRERO!L20+MARZO!L20</f>
        <v>0</v>
      </c>
      <c r="M20" s="193">
        <f>+'ENERO '!M20+FEBRERO!M20+MARZO!M20</f>
        <v>0</v>
      </c>
      <c r="N20" s="193">
        <f>+'ENERO '!N20+FEBRERO!N20+MARZO!N20</f>
        <v>0</v>
      </c>
      <c r="O20" s="193">
        <f>+'ENERO '!O20+FEBRERO!O20+MARZO!O20</f>
        <v>0</v>
      </c>
      <c r="P20" s="193">
        <f>+'ENERO '!P20+FEBRERO!P20+MARZO!P20</f>
        <v>0</v>
      </c>
      <c r="Q20" s="193">
        <f>+'ENERO '!Q20+FEBRERO!Q20+MARZO!Q20</f>
        <v>0</v>
      </c>
      <c r="R20" s="193">
        <f>+'ENERO '!R20+FEBRERO!R20+MARZO!R20</f>
        <v>0</v>
      </c>
      <c r="S20" s="193">
        <f>+'ENERO '!S20+FEBRERO!S20+MARZO!S20</f>
        <v>0</v>
      </c>
      <c r="T20" s="193">
        <f>+'ENERO '!T20+FEBRERO!T20+MARZO!T20</f>
        <v>0</v>
      </c>
      <c r="U20" s="193">
        <f>+'ENERO '!U20+FEBRERO!U20+MARZO!U20</f>
        <v>0</v>
      </c>
      <c r="V20" s="193">
        <f>+'ENERO '!V20+FEBRERO!V20+MARZO!V20</f>
        <v>0</v>
      </c>
      <c r="W20" s="159" t="s">
        <v>40</v>
      </c>
      <c r="X20" s="160" t="s">
        <v>40</v>
      </c>
      <c r="Y20" s="160" t="s">
        <v>40</v>
      </c>
      <c r="Z20" s="159" t="s">
        <v>40</v>
      </c>
      <c r="AA20" s="159" t="s">
        <v>40</v>
      </c>
    </row>
    <row r="21" spans="1:27" ht="15.75" x14ac:dyDescent="0.25">
      <c r="A21" s="15" t="s">
        <v>63</v>
      </c>
      <c r="B21" s="27" t="s">
        <v>64</v>
      </c>
      <c r="C21" s="193">
        <f>+'ENERO '!C21</f>
        <v>0</v>
      </c>
      <c r="D21" s="193">
        <f>+'ENERO '!D21+FEBRERO!D21+MARZO!D21</f>
        <v>0</v>
      </c>
      <c r="E21" s="193">
        <f>+'ENERO '!E21+FEBRERO!E21+MARZO!E21</f>
        <v>0</v>
      </c>
      <c r="F21" s="193">
        <f>+'ENERO '!F21+FEBRERO!F21+MARZO!F21</f>
        <v>0</v>
      </c>
      <c r="G21" s="193">
        <f>+'ENERO '!G21+FEBRERO!G21+MARZO!G21</f>
        <v>0</v>
      </c>
      <c r="H21" s="193">
        <f>+'ENERO '!H21+FEBRERO!H21+MARZO!H21</f>
        <v>0</v>
      </c>
      <c r="I21" s="193">
        <f>+'ENERO '!I21+FEBRERO!I21+MARZO!I21</f>
        <v>0</v>
      </c>
      <c r="J21" s="193">
        <f>+'ENERO '!J21+FEBRERO!J21+MARZO!J21</f>
        <v>0</v>
      </c>
      <c r="K21" s="193">
        <f>+'ENERO '!K21+FEBRERO!K21+MARZO!K21</f>
        <v>0</v>
      </c>
      <c r="L21" s="193">
        <f>+'ENERO '!L21+FEBRERO!L21+MARZO!L21</f>
        <v>0</v>
      </c>
      <c r="M21" s="193">
        <f>+'ENERO '!M21+FEBRERO!M21+MARZO!M21</f>
        <v>0</v>
      </c>
      <c r="N21" s="193">
        <f>+'ENERO '!N21+FEBRERO!N21+MARZO!N21</f>
        <v>0</v>
      </c>
      <c r="O21" s="193">
        <f>+'ENERO '!O21+FEBRERO!O21+MARZO!O21</f>
        <v>0</v>
      </c>
      <c r="P21" s="193">
        <f>+'ENERO '!P21+FEBRERO!P21+MARZO!P21</f>
        <v>0</v>
      </c>
      <c r="Q21" s="193">
        <f>+'ENERO '!Q21+FEBRERO!Q21+MARZO!Q21</f>
        <v>0</v>
      </c>
      <c r="R21" s="193">
        <f>+'ENERO '!R21+FEBRERO!R21+MARZO!R21</f>
        <v>0</v>
      </c>
      <c r="S21" s="193">
        <f>+'ENERO '!S21+FEBRERO!S21+MARZO!S21</f>
        <v>0</v>
      </c>
      <c r="T21" s="193">
        <f>+'ENERO '!T21+FEBRERO!T21+MARZO!T21</f>
        <v>0</v>
      </c>
      <c r="U21" s="193">
        <f>+'ENERO '!U21+FEBRERO!U21+MARZO!U21</f>
        <v>0</v>
      </c>
      <c r="V21" s="193">
        <f>+'ENERO '!V21+FEBRERO!V21+MARZO!V21</f>
        <v>0</v>
      </c>
      <c r="W21" s="159" t="s">
        <v>40</v>
      </c>
      <c r="X21" s="160" t="s">
        <v>40</v>
      </c>
      <c r="Y21" s="160" t="s">
        <v>40</v>
      </c>
      <c r="Z21" s="159" t="s">
        <v>40</v>
      </c>
      <c r="AA21" s="159" t="s">
        <v>40</v>
      </c>
    </row>
    <row r="22" spans="1:27" ht="15.75" x14ac:dyDescent="0.25">
      <c r="A22" s="15" t="s">
        <v>65</v>
      </c>
      <c r="B22" s="27" t="s">
        <v>66</v>
      </c>
      <c r="C22" s="193">
        <f>+'ENERO '!C22</f>
        <v>0</v>
      </c>
      <c r="D22" s="193">
        <f>+'ENERO '!D22+FEBRERO!D22+MARZO!D22</f>
        <v>0</v>
      </c>
      <c r="E22" s="193">
        <f>+'ENERO '!E22+FEBRERO!E22+MARZO!E22</f>
        <v>0</v>
      </c>
      <c r="F22" s="193">
        <f>+'ENERO '!F22+FEBRERO!F22+MARZO!F22</f>
        <v>0</v>
      </c>
      <c r="G22" s="193">
        <f>+'ENERO '!G22+FEBRERO!G22+MARZO!G22</f>
        <v>0</v>
      </c>
      <c r="H22" s="193">
        <f>+'ENERO '!H22+FEBRERO!H22+MARZO!H22</f>
        <v>0</v>
      </c>
      <c r="I22" s="193">
        <f>+'ENERO '!I22+FEBRERO!I22+MARZO!I22</f>
        <v>0</v>
      </c>
      <c r="J22" s="193">
        <f>+'ENERO '!J22+FEBRERO!J22+MARZO!J22</f>
        <v>0</v>
      </c>
      <c r="K22" s="193">
        <f>+'ENERO '!K22+FEBRERO!K22+MARZO!K22</f>
        <v>0</v>
      </c>
      <c r="L22" s="193">
        <f>+'ENERO '!L22+FEBRERO!L22+MARZO!L22</f>
        <v>0</v>
      </c>
      <c r="M22" s="193">
        <f>+'ENERO '!M22+FEBRERO!M22+MARZO!M22</f>
        <v>0</v>
      </c>
      <c r="N22" s="193">
        <f>+'ENERO '!N22+FEBRERO!N22+MARZO!N22</f>
        <v>0</v>
      </c>
      <c r="O22" s="193">
        <f>+'ENERO '!O22+FEBRERO!O22+MARZO!O22</f>
        <v>0</v>
      </c>
      <c r="P22" s="193">
        <f>+'ENERO '!P22+FEBRERO!P22+MARZO!P22</f>
        <v>0</v>
      </c>
      <c r="Q22" s="193">
        <f>+'ENERO '!Q22+FEBRERO!Q22+MARZO!Q22</f>
        <v>0</v>
      </c>
      <c r="R22" s="193">
        <f>+'ENERO '!R22+FEBRERO!R22+MARZO!R22</f>
        <v>0</v>
      </c>
      <c r="S22" s="193">
        <f>+'ENERO '!S22+FEBRERO!S22+MARZO!S22</f>
        <v>0</v>
      </c>
      <c r="T22" s="193">
        <f>+'ENERO '!T22+FEBRERO!T22+MARZO!T22</f>
        <v>0</v>
      </c>
      <c r="U22" s="193">
        <f>+'ENERO '!U22+FEBRERO!U22+MARZO!U22</f>
        <v>0</v>
      </c>
      <c r="V22" s="193">
        <f>+'ENERO '!V22+FEBRERO!V22+MARZO!V22</f>
        <v>0</v>
      </c>
      <c r="W22" s="159" t="s">
        <v>40</v>
      </c>
      <c r="X22" s="160" t="s">
        <v>40</v>
      </c>
      <c r="Y22" s="160" t="s">
        <v>40</v>
      </c>
      <c r="Z22" s="159" t="s">
        <v>40</v>
      </c>
      <c r="AA22" s="159" t="s">
        <v>40</v>
      </c>
    </row>
    <row r="23" spans="1:27" ht="15.75" x14ac:dyDescent="0.25">
      <c r="A23" s="15" t="s">
        <v>67</v>
      </c>
      <c r="B23" s="27" t="s">
        <v>68</v>
      </c>
      <c r="C23" s="193">
        <f>+'ENERO '!C23</f>
        <v>0</v>
      </c>
      <c r="D23" s="193">
        <f>+'ENERO '!D23+FEBRERO!D23+MARZO!D23</f>
        <v>0</v>
      </c>
      <c r="E23" s="193">
        <f>+'ENERO '!E23+FEBRERO!E23+MARZO!E23</f>
        <v>0</v>
      </c>
      <c r="F23" s="193">
        <f>+'ENERO '!F23+FEBRERO!F23+MARZO!F23</f>
        <v>0</v>
      </c>
      <c r="G23" s="193">
        <f>+'ENERO '!G23+FEBRERO!G23+MARZO!G23</f>
        <v>0</v>
      </c>
      <c r="H23" s="193">
        <f>+'ENERO '!H23+FEBRERO!H23+MARZO!H23</f>
        <v>0</v>
      </c>
      <c r="I23" s="193">
        <f>+'ENERO '!I23+FEBRERO!I23+MARZO!I23</f>
        <v>0</v>
      </c>
      <c r="J23" s="193">
        <f>+'ENERO '!J23+FEBRERO!J23+MARZO!J23</f>
        <v>0</v>
      </c>
      <c r="K23" s="193">
        <f>+'ENERO '!K23+FEBRERO!K23+MARZO!K23</f>
        <v>0</v>
      </c>
      <c r="L23" s="193">
        <f>+'ENERO '!L23+FEBRERO!L23+MARZO!L23</f>
        <v>0</v>
      </c>
      <c r="M23" s="193">
        <f>+'ENERO '!M23+FEBRERO!M23+MARZO!M23</f>
        <v>0</v>
      </c>
      <c r="N23" s="193">
        <f>+'ENERO '!N23+FEBRERO!N23+MARZO!N23</f>
        <v>0</v>
      </c>
      <c r="O23" s="193">
        <f>+'ENERO '!O23+FEBRERO!O23+MARZO!O23</f>
        <v>0</v>
      </c>
      <c r="P23" s="193">
        <f>+'ENERO '!P23+FEBRERO!P23+MARZO!P23</f>
        <v>0</v>
      </c>
      <c r="Q23" s="193">
        <f>+'ENERO '!Q23+FEBRERO!Q23+MARZO!Q23</f>
        <v>0</v>
      </c>
      <c r="R23" s="193">
        <f>+'ENERO '!R23+FEBRERO!R23+MARZO!R23</f>
        <v>0</v>
      </c>
      <c r="S23" s="193">
        <f>+'ENERO '!S23+FEBRERO!S23+MARZO!S23</f>
        <v>0</v>
      </c>
      <c r="T23" s="193">
        <f>+'ENERO '!T23+FEBRERO!T23+MARZO!T23</f>
        <v>0</v>
      </c>
      <c r="U23" s="193">
        <f>+'ENERO '!U23+FEBRERO!U23+MARZO!U23</f>
        <v>0</v>
      </c>
      <c r="V23" s="193">
        <f>+'ENERO '!V23+FEBRERO!V23+MARZO!V23</f>
        <v>0</v>
      </c>
      <c r="W23" s="159" t="s">
        <v>40</v>
      </c>
      <c r="X23" s="160" t="s">
        <v>40</v>
      </c>
      <c r="Y23" s="160" t="s">
        <v>40</v>
      </c>
      <c r="Z23" s="159" t="s">
        <v>40</v>
      </c>
      <c r="AA23" s="159" t="s">
        <v>40</v>
      </c>
    </row>
    <row r="24" spans="1:27" ht="15.75" x14ac:dyDescent="0.25">
      <c r="A24" s="15" t="s">
        <v>69</v>
      </c>
      <c r="B24" s="29" t="s">
        <v>70</v>
      </c>
      <c r="C24" s="193">
        <f>+'ENERO '!C24</f>
        <v>26</v>
      </c>
      <c r="D24" s="193">
        <f>+'ENERO '!D24+FEBRERO!D24+MARZO!D24</f>
        <v>20</v>
      </c>
      <c r="E24" s="193">
        <f>+'ENERO '!E24+FEBRERO!E24+MARZO!E24</f>
        <v>44</v>
      </c>
      <c r="F24" s="193">
        <f>+'ENERO '!F24+FEBRERO!F24+MARZO!F24</f>
        <v>0</v>
      </c>
      <c r="G24" s="193">
        <f>+'ENERO '!G24+FEBRERO!G24+MARZO!G24</f>
        <v>0</v>
      </c>
      <c r="H24" s="193">
        <f>+'ENERO '!H24+FEBRERO!H24+MARZO!H24</f>
        <v>0</v>
      </c>
      <c r="I24" s="193">
        <f>+'ENERO '!I24+FEBRERO!I24+MARZO!I24</f>
        <v>586</v>
      </c>
      <c r="J24" s="193">
        <f>+'ENERO '!J24+FEBRERO!J24+MARZO!J24</f>
        <v>23</v>
      </c>
      <c r="K24" s="193">
        <f>+'ENERO '!K24+FEBRERO!K24+MARZO!K24</f>
        <v>653</v>
      </c>
      <c r="L24" s="193">
        <f>+'ENERO '!L24+FEBRERO!L24+MARZO!L24</f>
        <v>639</v>
      </c>
      <c r="M24" s="193">
        <f>+'ENERO '!M24+FEBRERO!M24+MARZO!M24</f>
        <v>6</v>
      </c>
      <c r="N24" s="193">
        <f>+'ENERO '!N24+FEBRERO!N24+MARZO!N24</f>
        <v>2</v>
      </c>
      <c r="O24" s="193">
        <f>+'ENERO '!O24+FEBRERO!O24+MARZO!O24</f>
        <v>647</v>
      </c>
      <c r="P24" s="193">
        <f>+'ENERO '!P24+FEBRERO!P24+MARZO!P24</f>
        <v>26</v>
      </c>
      <c r="Q24" s="193">
        <f>+'ENERO '!Q24+FEBRERO!Q24+MARZO!Q24</f>
        <v>0</v>
      </c>
      <c r="R24" s="193">
        <f>+'ENERO '!R24+FEBRERO!R24+MARZO!R24</f>
        <v>2324</v>
      </c>
      <c r="S24" s="193">
        <f>+'ENERO '!S24+FEBRERO!S24+MARZO!S24</f>
        <v>1144</v>
      </c>
      <c r="T24" s="193">
        <f>+'ENERO '!T24+FEBRERO!T24+MARZO!T24</f>
        <v>1174</v>
      </c>
      <c r="U24" s="193">
        <f>+'ENERO '!U24+FEBRERO!U24+MARZO!U24</f>
        <v>0</v>
      </c>
      <c r="V24" s="193">
        <f>+'ENERO '!V24+FEBRERO!V24+MARZO!V24</f>
        <v>0</v>
      </c>
      <c r="W24" s="159">
        <v>1.7965116279069768</v>
      </c>
      <c r="X24" s="160" t="s">
        <v>40</v>
      </c>
      <c r="Y24" s="160">
        <v>0.52675585284280935</v>
      </c>
      <c r="Z24" s="159">
        <v>1.6453488372093024</v>
      </c>
      <c r="AA24" s="159">
        <v>10.75</v>
      </c>
    </row>
    <row r="25" spans="1:27" ht="15.75" x14ac:dyDescent="0.25">
      <c r="A25" s="15" t="s">
        <v>71</v>
      </c>
      <c r="B25" s="27" t="s">
        <v>72</v>
      </c>
      <c r="C25" s="193">
        <f>+'ENERO '!C25</f>
        <v>0</v>
      </c>
      <c r="D25" s="193">
        <f>+'ENERO '!D25+FEBRERO!D25+MARZO!D25</f>
        <v>0</v>
      </c>
      <c r="E25" s="193">
        <f>+'ENERO '!E25+FEBRERO!E25+MARZO!E25</f>
        <v>0</v>
      </c>
      <c r="F25" s="193">
        <f>+'ENERO '!F25+FEBRERO!F25+MARZO!F25</f>
        <v>0</v>
      </c>
      <c r="G25" s="193">
        <f>+'ENERO '!G25+FEBRERO!G25+MARZO!G25</f>
        <v>0</v>
      </c>
      <c r="H25" s="193">
        <f>+'ENERO '!H25+FEBRERO!H25+MARZO!H25</f>
        <v>0</v>
      </c>
      <c r="I25" s="193">
        <f>+'ENERO '!I25+FEBRERO!I25+MARZO!I25</f>
        <v>0</v>
      </c>
      <c r="J25" s="193">
        <f>+'ENERO '!J25+FEBRERO!J25+MARZO!J25</f>
        <v>0</v>
      </c>
      <c r="K25" s="193">
        <f>+'ENERO '!K25+FEBRERO!K25+MARZO!K25</f>
        <v>0</v>
      </c>
      <c r="L25" s="193">
        <f>+'ENERO '!L25+FEBRERO!L25+MARZO!L25</f>
        <v>0</v>
      </c>
      <c r="M25" s="193">
        <f>+'ENERO '!M25+FEBRERO!M25+MARZO!M25</f>
        <v>0</v>
      </c>
      <c r="N25" s="193">
        <f>+'ENERO '!N25+FEBRERO!N25+MARZO!N25</f>
        <v>0</v>
      </c>
      <c r="O25" s="193">
        <f>+'ENERO '!O25+FEBRERO!O25+MARZO!O25</f>
        <v>0</v>
      </c>
      <c r="P25" s="193">
        <f>+'ENERO '!P25+FEBRERO!P25+MARZO!P25</f>
        <v>0</v>
      </c>
      <c r="Q25" s="193">
        <f>+'ENERO '!Q25+FEBRERO!Q25+MARZO!Q25</f>
        <v>0</v>
      </c>
      <c r="R25" s="193">
        <f>+'ENERO '!R25+FEBRERO!R25+MARZO!R25</f>
        <v>0</v>
      </c>
      <c r="S25" s="193">
        <f>+'ENERO '!S25+FEBRERO!S25+MARZO!S25</f>
        <v>0</v>
      </c>
      <c r="T25" s="193">
        <f>+'ENERO '!T25+FEBRERO!T25+MARZO!T25</f>
        <v>0</v>
      </c>
      <c r="U25" s="193">
        <f>+'ENERO '!U25+FEBRERO!U25+MARZO!U25</f>
        <v>0</v>
      </c>
      <c r="V25" s="193">
        <f>+'ENERO '!V25+FEBRERO!V25+MARZO!V25</f>
        <v>0</v>
      </c>
      <c r="W25" s="159" t="s">
        <v>40</v>
      </c>
      <c r="X25" s="160" t="s">
        <v>40</v>
      </c>
      <c r="Y25" s="160" t="s">
        <v>40</v>
      </c>
      <c r="Z25" s="159" t="s">
        <v>40</v>
      </c>
      <c r="AA25" s="159" t="s">
        <v>40</v>
      </c>
    </row>
    <row r="26" spans="1:27" ht="15.75" x14ac:dyDescent="0.25">
      <c r="A26" s="15" t="s">
        <v>73</v>
      </c>
      <c r="B26" s="27" t="s">
        <v>74</v>
      </c>
      <c r="C26" s="193">
        <f>+'ENERO '!C26</f>
        <v>8</v>
      </c>
      <c r="D26" s="193">
        <f>+'ENERO '!D26+FEBRERO!D26+MARZO!D26</f>
        <v>20</v>
      </c>
      <c r="E26" s="193">
        <f>+'ENERO '!E26+FEBRERO!E26+MARZO!E26</f>
        <v>44</v>
      </c>
      <c r="F26" s="193">
        <f>+'ENERO '!F26+FEBRERO!F26+MARZO!F26</f>
        <v>0</v>
      </c>
      <c r="G26" s="193">
        <f>+'ENERO '!G26+FEBRERO!G26+MARZO!G26</f>
        <v>0</v>
      </c>
      <c r="H26" s="193">
        <f>+'ENERO '!H26+FEBRERO!H26+MARZO!H26</f>
        <v>0</v>
      </c>
      <c r="I26" s="193">
        <f>+'ENERO '!I26+FEBRERO!I26+MARZO!I26</f>
        <v>0</v>
      </c>
      <c r="J26" s="193">
        <f>+'ENERO '!J26+FEBRERO!J26+MARZO!J26</f>
        <v>47</v>
      </c>
      <c r="K26" s="193">
        <f>+'ENERO '!K26+FEBRERO!K26+MARZO!K26</f>
        <v>91</v>
      </c>
      <c r="L26" s="193">
        <f>+'ENERO '!L26+FEBRERO!L26+MARZO!L26</f>
        <v>12</v>
      </c>
      <c r="M26" s="193">
        <f>+'ENERO '!M26+FEBRERO!M26+MARZO!M26</f>
        <v>56</v>
      </c>
      <c r="N26" s="193">
        <f>+'ENERO '!N26+FEBRERO!N26+MARZO!N26</f>
        <v>24</v>
      </c>
      <c r="O26" s="193">
        <f>+'ENERO '!O26+FEBRERO!O26+MARZO!O26</f>
        <v>92</v>
      </c>
      <c r="P26" s="193">
        <f>+'ENERO '!P26+FEBRERO!P26+MARZO!P26</f>
        <v>19</v>
      </c>
      <c r="Q26" s="193">
        <f>+'ENERO '!Q26+FEBRERO!Q26+MARZO!Q26</f>
        <v>0</v>
      </c>
      <c r="R26" s="193">
        <f>+'ENERO '!R26+FEBRERO!R26+MARZO!R26</f>
        <v>707</v>
      </c>
      <c r="S26" s="193">
        <f>+'ENERO '!S26+FEBRERO!S26+MARZO!S26</f>
        <v>631</v>
      </c>
      <c r="T26" s="193">
        <f>+'ENERO '!T26+FEBRERO!T26+MARZO!T26</f>
        <v>580</v>
      </c>
      <c r="U26" s="193">
        <f>+'ENERO '!U26+FEBRERO!U26+MARZO!U26</f>
        <v>554</v>
      </c>
      <c r="V26" s="193">
        <f>+'ENERO '!V26+FEBRERO!V26+MARZO!V26</f>
        <v>0</v>
      </c>
      <c r="W26" s="159">
        <v>3.7272727272727271</v>
      </c>
      <c r="X26" s="160">
        <v>0.22727272727272727</v>
      </c>
      <c r="Y26" s="160">
        <v>0.82857142857142863</v>
      </c>
      <c r="Z26" s="159">
        <v>1.3636363636363635</v>
      </c>
      <c r="AA26" s="159">
        <v>2.75</v>
      </c>
    </row>
    <row r="27" spans="1:27" ht="15.75" x14ac:dyDescent="0.25">
      <c r="A27" s="15" t="s">
        <v>75</v>
      </c>
      <c r="B27" s="27" t="s">
        <v>76</v>
      </c>
      <c r="C27" s="193">
        <f>+'ENERO '!C27</f>
        <v>0</v>
      </c>
      <c r="D27" s="193">
        <f>+'ENERO '!D27+FEBRERO!D27+MARZO!D27</f>
        <v>0</v>
      </c>
      <c r="E27" s="193">
        <f>+'ENERO '!E27+FEBRERO!E27+MARZO!E27</f>
        <v>0</v>
      </c>
      <c r="F27" s="193">
        <f>+'ENERO '!F27+FEBRERO!F27+MARZO!F27</f>
        <v>0</v>
      </c>
      <c r="G27" s="193">
        <f>+'ENERO '!G27+FEBRERO!G27+MARZO!G27</f>
        <v>0</v>
      </c>
      <c r="H27" s="193">
        <f>+'ENERO '!H27+FEBRERO!H27+MARZO!H27</f>
        <v>0</v>
      </c>
      <c r="I27" s="193">
        <f>+'ENERO '!I27+FEBRERO!I27+MARZO!I27</f>
        <v>0</v>
      </c>
      <c r="J27" s="193">
        <f>+'ENERO '!J27+FEBRERO!J27+MARZO!J27</f>
        <v>0</v>
      </c>
      <c r="K27" s="193">
        <f>+'ENERO '!K27+FEBRERO!K27+MARZO!K27</f>
        <v>0</v>
      </c>
      <c r="L27" s="193">
        <f>+'ENERO '!L27+FEBRERO!L27+MARZO!L27</f>
        <v>0</v>
      </c>
      <c r="M27" s="193">
        <f>+'ENERO '!M27+FEBRERO!M27+MARZO!M27</f>
        <v>0</v>
      </c>
      <c r="N27" s="193">
        <f>+'ENERO '!N27+FEBRERO!N27+MARZO!N27</f>
        <v>0</v>
      </c>
      <c r="O27" s="193">
        <f>+'ENERO '!O27+FEBRERO!O27+MARZO!O27</f>
        <v>0</v>
      </c>
      <c r="P27" s="193">
        <f>+'ENERO '!P27+FEBRERO!P27+MARZO!P27</f>
        <v>0</v>
      </c>
      <c r="Q27" s="193">
        <f>+'ENERO '!Q27+FEBRERO!Q27+MARZO!Q27</f>
        <v>0</v>
      </c>
      <c r="R27" s="193">
        <f>+'ENERO '!R27+FEBRERO!R27+MARZO!R27</f>
        <v>0</v>
      </c>
      <c r="S27" s="193">
        <f>+'ENERO '!S27+FEBRERO!S27+MARZO!S27</f>
        <v>0</v>
      </c>
      <c r="T27" s="193">
        <f>+'ENERO '!T27+FEBRERO!T27+MARZO!T27</f>
        <v>0</v>
      </c>
      <c r="U27" s="193">
        <f>+'ENERO '!U27+FEBRERO!U27+MARZO!U27</f>
        <v>0</v>
      </c>
      <c r="V27" s="193">
        <f>+'ENERO '!V27+FEBRERO!V27+MARZO!V27</f>
        <v>0</v>
      </c>
      <c r="W27" s="159" t="s">
        <v>40</v>
      </c>
      <c r="X27" s="160" t="s">
        <v>40</v>
      </c>
      <c r="Y27" s="160" t="s">
        <v>40</v>
      </c>
      <c r="Z27" s="159" t="s">
        <v>40</v>
      </c>
      <c r="AA27" s="159" t="s">
        <v>40</v>
      </c>
    </row>
    <row r="28" spans="1:27" ht="15.75" x14ac:dyDescent="0.25">
      <c r="A28" s="15" t="s">
        <v>77</v>
      </c>
      <c r="B28" s="30" t="s">
        <v>78</v>
      </c>
      <c r="C28" s="193">
        <f>+'ENERO '!C28</f>
        <v>6</v>
      </c>
      <c r="D28" s="193">
        <f>+'ENERO '!D28+FEBRERO!D28+MARZO!D28</f>
        <v>13</v>
      </c>
      <c r="E28" s="193">
        <f>+'ENERO '!E28+FEBRERO!E28+MARZO!E28</f>
        <v>48</v>
      </c>
      <c r="F28" s="193">
        <f>+'ENERO '!F28+FEBRERO!F28+MARZO!F28</f>
        <v>0</v>
      </c>
      <c r="G28" s="193">
        <f>+'ENERO '!G28+FEBRERO!G28+MARZO!G28</f>
        <v>2</v>
      </c>
      <c r="H28" s="193">
        <f>+'ENERO '!H28+FEBRERO!H28+MARZO!H28</f>
        <v>0</v>
      </c>
      <c r="I28" s="193">
        <f>+'ENERO '!I28+FEBRERO!I28+MARZO!I28</f>
        <v>0</v>
      </c>
      <c r="J28" s="193">
        <f>+'ENERO '!J28+FEBRERO!J28+MARZO!J28</f>
        <v>54</v>
      </c>
      <c r="K28" s="193">
        <f>+'ENERO '!K28+FEBRERO!K28+MARZO!K28</f>
        <v>104</v>
      </c>
      <c r="L28" s="193">
        <f>+'ENERO '!L28+FEBRERO!L28+MARZO!L28</f>
        <v>26</v>
      </c>
      <c r="M28" s="193">
        <f>+'ENERO '!M28+FEBRERO!M28+MARZO!M28</f>
        <v>75</v>
      </c>
      <c r="N28" s="193">
        <f>+'ENERO '!N28+FEBRERO!N28+MARZO!N28</f>
        <v>2</v>
      </c>
      <c r="O28" s="193">
        <f>+'ENERO '!O28+FEBRERO!O28+MARZO!O28</f>
        <v>103</v>
      </c>
      <c r="P28" s="193">
        <f>+'ENERO '!P28+FEBRERO!P28+MARZO!P28</f>
        <v>14</v>
      </c>
      <c r="Q28" s="193">
        <f>+'ENERO '!Q28+FEBRERO!Q28+MARZO!Q28</f>
        <v>0</v>
      </c>
      <c r="R28" s="193">
        <f>+'ENERO '!R28+FEBRERO!R28+MARZO!R28</f>
        <v>540</v>
      </c>
      <c r="S28" s="193">
        <f>+'ENERO '!S28+FEBRERO!S28+MARZO!S28</f>
        <v>497</v>
      </c>
      <c r="T28" s="193">
        <f>+'ENERO '!T28+FEBRERO!T28+MARZO!T28</f>
        <v>493</v>
      </c>
      <c r="U28" s="193">
        <f>+'ENERO '!U28+FEBRERO!U28+MARZO!U28</f>
        <v>478</v>
      </c>
      <c r="V28" s="193">
        <f>+'ENERO '!V28+FEBRERO!V28+MARZO!V28</f>
        <v>0</v>
      </c>
      <c r="W28" s="159">
        <v>5.4285714285714288</v>
      </c>
      <c r="X28" s="160">
        <v>4.7619047619047616E-2</v>
      </c>
      <c r="Y28" s="160">
        <v>0.85314685314685312</v>
      </c>
      <c r="Z28" s="159">
        <v>1</v>
      </c>
      <c r="AA28" s="159">
        <v>3.5</v>
      </c>
    </row>
    <row r="29" spans="1:27" ht="15.75" x14ac:dyDescent="0.25">
      <c r="A29" s="15" t="s">
        <v>79</v>
      </c>
      <c r="B29" s="30" t="s">
        <v>80</v>
      </c>
      <c r="C29" s="193">
        <f>+'ENERO '!C29</f>
        <v>0</v>
      </c>
      <c r="D29" s="193">
        <f>+'ENERO '!D29+FEBRERO!D29+MARZO!D29</f>
        <v>0</v>
      </c>
      <c r="E29" s="193">
        <f>+'ENERO '!E29+FEBRERO!E29+MARZO!E29</f>
        <v>0</v>
      </c>
      <c r="F29" s="193">
        <f>+'ENERO '!F29+FEBRERO!F29+MARZO!F29</f>
        <v>0</v>
      </c>
      <c r="G29" s="193">
        <f>+'ENERO '!G29+FEBRERO!G29+MARZO!G29</f>
        <v>0</v>
      </c>
      <c r="H29" s="193">
        <f>+'ENERO '!H29+FEBRERO!H29+MARZO!H29</f>
        <v>0</v>
      </c>
      <c r="I29" s="193">
        <f>+'ENERO '!I29+FEBRERO!I29+MARZO!I29</f>
        <v>0</v>
      </c>
      <c r="J29" s="193">
        <f>+'ENERO '!J29+FEBRERO!J29+MARZO!J29</f>
        <v>0</v>
      </c>
      <c r="K29" s="193">
        <f>+'ENERO '!K29+FEBRERO!K29+MARZO!K29</f>
        <v>0</v>
      </c>
      <c r="L29" s="193">
        <f>+'ENERO '!L29+FEBRERO!L29+MARZO!L29</f>
        <v>0</v>
      </c>
      <c r="M29" s="193">
        <f>+'ENERO '!M29+FEBRERO!M29+MARZO!M29</f>
        <v>0</v>
      </c>
      <c r="N29" s="193">
        <f>+'ENERO '!N29+FEBRERO!N29+MARZO!N29</f>
        <v>0</v>
      </c>
      <c r="O29" s="193">
        <f>+'ENERO '!O29+FEBRERO!O29+MARZO!O29</f>
        <v>0</v>
      </c>
      <c r="P29" s="193">
        <f>+'ENERO '!P29+FEBRERO!P29+MARZO!P29</f>
        <v>0</v>
      </c>
      <c r="Q29" s="193">
        <f>+'ENERO '!Q29+FEBRERO!Q29+MARZO!Q29</f>
        <v>0</v>
      </c>
      <c r="R29" s="193">
        <f>+'ENERO '!R29+FEBRERO!R29+MARZO!R29</f>
        <v>0</v>
      </c>
      <c r="S29" s="193">
        <f>+'ENERO '!S29+FEBRERO!S29+MARZO!S29</f>
        <v>0</v>
      </c>
      <c r="T29" s="193">
        <f>+'ENERO '!T29+FEBRERO!T29+MARZO!T29</f>
        <v>0</v>
      </c>
      <c r="U29" s="193">
        <f>+'ENERO '!U29+FEBRERO!U29+MARZO!U29</f>
        <v>0</v>
      </c>
      <c r="V29" s="193">
        <f>+'ENERO '!V29+FEBRERO!V29+MARZO!V29</f>
        <v>0</v>
      </c>
      <c r="W29" s="159" t="s">
        <v>40</v>
      </c>
      <c r="X29" s="160" t="s">
        <v>40</v>
      </c>
      <c r="Y29" s="160" t="s">
        <v>40</v>
      </c>
      <c r="Z29" s="159" t="s">
        <v>40</v>
      </c>
      <c r="AA29" s="159" t="s">
        <v>40</v>
      </c>
    </row>
    <row r="30" spans="1:27" ht="15.75" x14ac:dyDescent="0.25">
      <c r="A30" s="15" t="s">
        <v>81</v>
      </c>
      <c r="B30" s="27" t="s">
        <v>82</v>
      </c>
      <c r="C30" s="193">
        <f>+'ENERO '!C30</f>
        <v>6</v>
      </c>
      <c r="D30" s="193">
        <f>+'ENERO '!D30+FEBRERO!D30+MARZO!D30</f>
        <v>7</v>
      </c>
      <c r="E30" s="193">
        <f>+'ENERO '!E30+FEBRERO!E30+MARZO!E30</f>
        <v>75</v>
      </c>
      <c r="F30" s="193">
        <f>+'ENERO '!F30+FEBRERO!F30+MARZO!F30</f>
        <v>0</v>
      </c>
      <c r="G30" s="193">
        <f>+'ENERO '!G30+FEBRERO!G30+MARZO!G30</f>
        <v>3</v>
      </c>
      <c r="H30" s="193">
        <f>+'ENERO '!H30+FEBRERO!H30+MARZO!H30</f>
        <v>0</v>
      </c>
      <c r="I30" s="193">
        <f>+'ENERO '!I30+FEBRERO!I30+MARZO!I30</f>
        <v>0</v>
      </c>
      <c r="J30" s="193">
        <f>+'ENERO '!J30+FEBRERO!J30+MARZO!J30</f>
        <v>11</v>
      </c>
      <c r="K30" s="193">
        <f>+'ENERO '!K30+FEBRERO!K30+MARZO!K30</f>
        <v>89</v>
      </c>
      <c r="L30" s="193">
        <f>+'ENERO '!L30+FEBRERO!L30+MARZO!L30</f>
        <v>59</v>
      </c>
      <c r="M30" s="193">
        <f>+'ENERO '!M30+FEBRERO!M30+MARZO!M30</f>
        <v>29</v>
      </c>
      <c r="N30" s="193">
        <f>+'ENERO '!N30+FEBRERO!N30+MARZO!N30</f>
        <v>0</v>
      </c>
      <c r="O30" s="193">
        <f>+'ENERO '!O30+FEBRERO!O30+MARZO!O30</f>
        <v>88</v>
      </c>
      <c r="P30" s="193">
        <f>+'ENERO '!P30+FEBRERO!P30+MARZO!P30</f>
        <v>8</v>
      </c>
      <c r="Q30" s="193">
        <f>+'ENERO '!Q30+FEBRERO!Q30+MARZO!Q30</f>
        <v>0</v>
      </c>
      <c r="R30" s="193">
        <f>+'ENERO '!R30+FEBRERO!R30+MARZO!R30</f>
        <v>540</v>
      </c>
      <c r="S30" s="193">
        <f>+'ENERO '!S30+FEBRERO!S30+MARZO!S30</f>
        <v>299</v>
      </c>
      <c r="T30" s="193">
        <f>+'ENERO '!T30+FEBRERO!T30+MARZO!T30</f>
        <v>285</v>
      </c>
      <c r="U30" s="193">
        <f>+'ENERO '!U30+FEBRERO!U30+MARZO!U30</f>
        <v>260</v>
      </c>
      <c r="V30" s="193">
        <f>+'ENERO '!V30+FEBRERO!V30+MARZO!V30</f>
        <v>0</v>
      </c>
      <c r="W30" s="159">
        <v>2.5384615384615383</v>
      </c>
      <c r="X30" s="160">
        <v>3.8461538461538464E-2</v>
      </c>
      <c r="Y30" s="160">
        <v>0.36559139784946237</v>
      </c>
      <c r="Z30" s="159">
        <v>4.5384615384615383</v>
      </c>
      <c r="AA30" s="159">
        <v>4.333333333333333</v>
      </c>
    </row>
    <row r="31" spans="1:27" ht="15.75" x14ac:dyDescent="0.25">
      <c r="A31" s="15" t="s">
        <v>83</v>
      </c>
      <c r="B31" s="27" t="s">
        <v>84</v>
      </c>
      <c r="C31" s="193">
        <f>+'ENERO '!C31</f>
        <v>0</v>
      </c>
      <c r="D31" s="193">
        <f>+'ENERO '!D31+FEBRERO!D31+MARZO!D31</f>
        <v>0</v>
      </c>
      <c r="E31" s="193">
        <f>+'ENERO '!E31+FEBRERO!E31+MARZO!E31</f>
        <v>0</v>
      </c>
      <c r="F31" s="193">
        <f>+'ENERO '!F31+FEBRERO!F31+MARZO!F31</f>
        <v>0</v>
      </c>
      <c r="G31" s="193">
        <f>+'ENERO '!G31+FEBRERO!G31+MARZO!G31</f>
        <v>0</v>
      </c>
      <c r="H31" s="193">
        <f>+'ENERO '!H31+FEBRERO!H31+MARZO!H31</f>
        <v>0</v>
      </c>
      <c r="I31" s="193">
        <f>+'ENERO '!I31+FEBRERO!I31+MARZO!I31</f>
        <v>0</v>
      </c>
      <c r="J31" s="193">
        <f>+'ENERO '!J31+FEBRERO!J31+MARZO!J31</f>
        <v>0</v>
      </c>
      <c r="K31" s="193">
        <f>+'ENERO '!K31+FEBRERO!K31+MARZO!K31</f>
        <v>0</v>
      </c>
      <c r="L31" s="193">
        <f>+'ENERO '!L31+FEBRERO!L31+MARZO!L31</f>
        <v>0</v>
      </c>
      <c r="M31" s="193">
        <f>+'ENERO '!M31+FEBRERO!M31+MARZO!M31</f>
        <v>0</v>
      </c>
      <c r="N31" s="193">
        <f>+'ENERO '!N31+FEBRERO!N31+MARZO!N31</f>
        <v>0</v>
      </c>
      <c r="O31" s="193">
        <f>+'ENERO '!O31+FEBRERO!O31+MARZO!O31</f>
        <v>0</v>
      </c>
      <c r="P31" s="193">
        <f>+'ENERO '!P31+FEBRERO!P31+MARZO!P31</f>
        <v>0</v>
      </c>
      <c r="Q31" s="193">
        <f>+'ENERO '!Q31+FEBRERO!Q31+MARZO!Q31</f>
        <v>0</v>
      </c>
      <c r="R31" s="193">
        <f>+'ENERO '!R31+FEBRERO!R31+MARZO!R31</f>
        <v>0</v>
      </c>
      <c r="S31" s="193">
        <f>+'ENERO '!S31+FEBRERO!S31+MARZO!S31</f>
        <v>0</v>
      </c>
      <c r="T31" s="193">
        <f>+'ENERO '!T31+FEBRERO!T31+MARZO!T31</f>
        <v>0</v>
      </c>
      <c r="U31" s="193">
        <f>+'ENERO '!U31+FEBRERO!U31+MARZO!U31</f>
        <v>0</v>
      </c>
      <c r="V31" s="193">
        <f>+'ENERO '!V31+FEBRERO!V31+MARZO!V31</f>
        <v>0</v>
      </c>
      <c r="W31" s="159" t="s">
        <v>40</v>
      </c>
      <c r="X31" s="160" t="s">
        <v>40</v>
      </c>
      <c r="Y31" s="160" t="s">
        <v>40</v>
      </c>
      <c r="Z31" s="159" t="s">
        <v>40</v>
      </c>
      <c r="AA31" s="159" t="s">
        <v>40</v>
      </c>
    </row>
    <row r="32" spans="1:27" ht="15.75" x14ac:dyDescent="0.25">
      <c r="A32" s="15" t="s">
        <v>85</v>
      </c>
      <c r="B32" s="27" t="s">
        <v>86</v>
      </c>
      <c r="C32" s="193">
        <f>+'ENERO '!C32</f>
        <v>0</v>
      </c>
      <c r="D32" s="193">
        <f>+'ENERO '!D32+FEBRERO!D32+MARZO!D32</f>
        <v>0</v>
      </c>
      <c r="E32" s="193">
        <f>+'ENERO '!E32+FEBRERO!E32+MARZO!E32</f>
        <v>0</v>
      </c>
      <c r="F32" s="193">
        <f>+'ENERO '!F32+FEBRERO!F32+MARZO!F32</f>
        <v>0</v>
      </c>
      <c r="G32" s="193">
        <f>+'ENERO '!G32+FEBRERO!G32+MARZO!G32</f>
        <v>0</v>
      </c>
      <c r="H32" s="193">
        <f>+'ENERO '!H32+FEBRERO!H32+MARZO!H32</f>
        <v>0</v>
      </c>
      <c r="I32" s="193">
        <f>+'ENERO '!I32+FEBRERO!I32+MARZO!I32</f>
        <v>0</v>
      </c>
      <c r="J32" s="193">
        <f>+'ENERO '!J32+FEBRERO!J32+MARZO!J32</f>
        <v>0</v>
      </c>
      <c r="K32" s="193">
        <f>+'ENERO '!K32+FEBRERO!K32+MARZO!K32</f>
        <v>0</v>
      </c>
      <c r="L32" s="193">
        <f>+'ENERO '!L32+FEBRERO!L32+MARZO!L32</f>
        <v>0</v>
      </c>
      <c r="M32" s="193">
        <f>+'ENERO '!M32+FEBRERO!M32+MARZO!M32</f>
        <v>0</v>
      </c>
      <c r="N32" s="193">
        <f>+'ENERO '!N32+FEBRERO!N32+MARZO!N32</f>
        <v>0</v>
      </c>
      <c r="O32" s="193">
        <f>+'ENERO '!O32+FEBRERO!O32+MARZO!O32</f>
        <v>0</v>
      </c>
      <c r="P32" s="193">
        <f>+'ENERO '!P32+FEBRERO!P32+MARZO!P32</f>
        <v>0</v>
      </c>
      <c r="Q32" s="193">
        <f>+'ENERO '!Q32+FEBRERO!Q32+MARZO!Q32</f>
        <v>0</v>
      </c>
      <c r="R32" s="193">
        <f>+'ENERO '!R32+FEBRERO!R32+MARZO!R32</f>
        <v>0</v>
      </c>
      <c r="S32" s="193">
        <f>+'ENERO '!S32+FEBRERO!S32+MARZO!S32</f>
        <v>0</v>
      </c>
      <c r="T32" s="193">
        <f>+'ENERO '!T32+FEBRERO!T32+MARZO!T32</f>
        <v>0</v>
      </c>
      <c r="U32" s="193">
        <f>+'ENERO '!U32+FEBRERO!U32+MARZO!U32</f>
        <v>0</v>
      </c>
      <c r="V32" s="193">
        <f>+'ENERO '!V32+FEBRERO!V32+MARZO!V32</f>
        <v>0</v>
      </c>
      <c r="W32" s="159" t="s">
        <v>40</v>
      </c>
      <c r="X32" s="160" t="s">
        <v>40</v>
      </c>
      <c r="Y32" s="160" t="s">
        <v>40</v>
      </c>
      <c r="Z32" s="159" t="s">
        <v>40</v>
      </c>
      <c r="AA32" s="159" t="s">
        <v>40</v>
      </c>
    </row>
    <row r="33" spans="1:27" ht="15.75" x14ac:dyDescent="0.25">
      <c r="A33" s="15" t="s">
        <v>87</v>
      </c>
      <c r="B33" s="27" t="s">
        <v>88</v>
      </c>
      <c r="C33" s="193">
        <f>+'ENERO '!C33</f>
        <v>0</v>
      </c>
      <c r="D33" s="193">
        <f>+'ENERO '!D33+FEBRERO!D33+MARZO!D33</f>
        <v>0</v>
      </c>
      <c r="E33" s="193">
        <f>+'ENERO '!E33+FEBRERO!E33+MARZO!E33</f>
        <v>0</v>
      </c>
      <c r="F33" s="193">
        <f>+'ENERO '!F33+FEBRERO!F33+MARZO!F33</f>
        <v>0</v>
      </c>
      <c r="G33" s="193">
        <f>+'ENERO '!G33+FEBRERO!G33+MARZO!G33</f>
        <v>0</v>
      </c>
      <c r="H33" s="193">
        <f>+'ENERO '!H33+FEBRERO!H33+MARZO!H33</f>
        <v>0</v>
      </c>
      <c r="I33" s="193">
        <f>+'ENERO '!I33+FEBRERO!I33+MARZO!I33</f>
        <v>0</v>
      </c>
      <c r="J33" s="193">
        <f>+'ENERO '!J33+FEBRERO!J33+MARZO!J33</f>
        <v>0</v>
      </c>
      <c r="K33" s="193">
        <f>+'ENERO '!K33+FEBRERO!K33+MARZO!K33</f>
        <v>0</v>
      </c>
      <c r="L33" s="193">
        <f>+'ENERO '!L33+FEBRERO!L33+MARZO!L33</f>
        <v>0</v>
      </c>
      <c r="M33" s="193">
        <f>+'ENERO '!M33+FEBRERO!M33+MARZO!M33</f>
        <v>0</v>
      </c>
      <c r="N33" s="193">
        <f>+'ENERO '!N33+FEBRERO!N33+MARZO!N33</f>
        <v>0</v>
      </c>
      <c r="O33" s="193">
        <f>+'ENERO '!O33+FEBRERO!O33+MARZO!O33</f>
        <v>0</v>
      </c>
      <c r="P33" s="193">
        <f>+'ENERO '!P33+FEBRERO!P33+MARZO!P33</f>
        <v>0</v>
      </c>
      <c r="Q33" s="193">
        <f>+'ENERO '!Q33+FEBRERO!Q33+MARZO!Q33</f>
        <v>0</v>
      </c>
      <c r="R33" s="193">
        <f>+'ENERO '!R33+FEBRERO!R33+MARZO!R33</f>
        <v>0</v>
      </c>
      <c r="S33" s="193">
        <f>+'ENERO '!S33+FEBRERO!S33+MARZO!S33</f>
        <v>0</v>
      </c>
      <c r="T33" s="193">
        <f>+'ENERO '!T33+FEBRERO!T33+MARZO!T33</f>
        <v>0</v>
      </c>
      <c r="U33" s="193">
        <f>+'ENERO '!U33+FEBRERO!U33+MARZO!U33</f>
        <v>0</v>
      </c>
      <c r="V33" s="193">
        <f>+'ENERO '!V33+FEBRERO!V33+MARZO!V33</f>
        <v>0</v>
      </c>
      <c r="W33" s="159" t="s">
        <v>40</v>
      </c>
      <c r="X33" s="160" t="s">
        <v>40</v>
      </c>
      <c r="Y33" s="160" t="s">
        <v>40</v>
      </c>
      <c r="Z33" s="159" t="s">
        <v>40</v>
      </c>
      <c r="AA33" s="159" t="s">
        <v>40</v>
      </c>
    </row>
    <row r="34" spans="1:27" ht="15.75" x14ac:dyDescent="0.25">
      <c r="A34" s="15" t="s">
        <v>89</v>
      </c>
      <c r="B34" s="27" t="s">
        <v>90</v>
      </c>
      <c r="C34" s="193">
        <f>+'ENERO '!C34</f>
        <v>20</v>
      </c>
      <c r="D34" s="193">
        <f>+'ENERO '!D34+FEBRERO!D34+MARZO!D34</f>
        <v>40</v>
      </c>
      <c r="E34" s="193">
        <f>+'ENERO '!E34+FEBRERO!E34+MARZO!E34</f>
        <v>443</v>
      </c>
      <c r="F34" s="193">
        <f>+'ENERO '!F34+FEBRERO!F34+MARZO!F34</f>
        <v>0</v>
      </c>
      <c r="G34" s="193">
        <f>+'ENERO '!G34+FEBRERO!G34+MARZO!G34</f>
        <v>9</v>
      </c>
      <c r="H34" s="193">
        <f>+'ENERO '!H34+FEBRERO!H34+MARZO!H34</f>
        <v>0</v>
      </c>
      <c r="I34" s="193">
        <f>+'ENERO '!I34+FEBRERO!I34+MARZO!I34</f>
        <v>0</v>
      </c>
      <c r="J34" s="193">
        <f>+'ENERO '!J34+FEBRERO!J34+MARZO!J34</f>
        <v>80</v>
      </c>
      <c r="K34" s="193">
        <f>+'ENERO '!K34+FEBRERO!K34+MARZO!K34</f>
        <v>532</v>
      </c>
      <c r="L34" s="193">
        <f>+'ENERO '!L34+FEBRERO!L34+MARZO!L34</f>
        <v>298</v>
      </c>
      <c r="M34" s="193">
        <f>+'ENERO '!M34+FEBRERO!M34+MARZO!M34</f>
        <v>225</v>
      </c>
      <c r="N34" s="193">
        <f>+'ENERO '!N34+FEBRERO!N34+MARZO!N34</f>
        <v>9</v>
      </c>
      <c r="O34" s="193">
        <f>+'ENERO '!O34+FEBRERO!O34+MARZO!O34</f>
        <v>532</v>
      </c>
      <c r="P34" s="193">
        <f>+'ENERO '!P34+FEBRERO!P34+MARZO!P34</f>
        <v>40</v>
      </c>
      <c r="Q34" s="193">
        <f>+'ENERO '!Q34+FEBRERO!Q34+MARZO!Q34</f>
        <v>0</v>
      </c>
      <c r="R34" s="193">
        <f>+'ENERO '!R34+FEBRERO!R34+MARZO!R34</f>
        <v>1648</v>
      </c>
      <c r="S34" s="193">
        <f>+'ENERO '!S34+FEBRERO!S34+MARZO!S34</f>
        <v>1463</v>
      </c>
      <c r="T34" s="193">
        <f>+'ENERO '!T34+FEBRERO!T34+MARZO!T34</f>
        <v>1483</v>
      </c>
      <c r="U34" s="193">
        <f>+'ENERO '!U34+FEBRERO!U34+MARZO!U34</f>
        <v>1464</v>
      </c>
      <c r="V34" s="193">
        <f>+'ENERO '!V34+FEBRERO!V34+MARZO!V34</f>
        <v>0</v>
      </c>
      <c r="W34" s="159">
        <v>2.544</v>
      </c>
      <c r="X34" s="160">
        <v>1.6E-2</v>
      </c>
      <c r="Y34" s="160">
        <v>0.68939393939393945</v>
      </c>
      <c r="Z34" s="159">
        <v>1.3120000000000001</v>
      </c>
      <c r="AA34" s="159">
        <v>6.25</v>
      </c>
    </row>
    <row r="35" spans="1:27" ht="15.75" x14ac:dyDescent="0.25">
      <c r="A35" s="15" t="s">
        <v>91</v>
      </c>
      <c r="B35" s="27" t="s">
        <v>92</v>
      </c>
      <c r="C35" s="193">
        <f>+'ENERO '!C35</f>
        <v>45</v>
      </c>
      <c r="D35" s="193">
        <f>+'ENERO '!D35+FEBRERO!D35+MARZO!D35</f>
        <v>97</v>
      </c>
      <c r="E35" s="193">
        <f>+'ENERO '!E35+FEBRERO!E35+MARZO!E35</f>
        <v>178</v>
      </c>
      <c r="F35" s="193">
        <f>+'ENERO '!F35+FEBRERO!F35+MARZO!F35</f>
        <v>0</v>
      </c>
      <c r="G35" s="193">
        <f>+'ENERO '!G35+FEBRERO!G35+MARZO!G35</f>
        <v>186</v>
      </c>
      <c r="H35" s="193">
        <f>+'ENERO '!H35+FEBRERO!H35+MARZO!H35</f>
        <v>0</v>
      </c>
      <c r="I35" s="193">
        <f>+'ENERO '!I35+FEBRERO!I35+MARZO!I35</f>
        <v>0</v>
      </c>
      <c r="J35" s="193">
        <f>+'ENERO '!J35+FEBRERO!J35+MARZO!J35</f>
        <v>192</v>
      </c>
      <c r="K35" s="193">
        <f>+'ENERO '!K35+FEBRERO!K35+MARZO!K35</f>
        <v>556</v>
      </c>
      <c r="L35" s="193">
        <f>+'ENERO '!L35+FEBRERO!L35+MARZO!L35</f>
        <v>478</v>
      </c>
      <c r="M35" s="193">
        <f>+'ENERO '!M35+FEBRERO!M35+MARZO!M35</f>
        <v>69</v>
      </c>
      <c r="N35" s="193">
        <f>+'ENERO '!N35+FEBRERO!N35+MARZO!N35</f>
        <v>1</v>
      </c>
      <c r="O35" s="193">
        <f>+'ENERO '!O35+FEBRERO!O35+MARZO!O35</f>
        <v>548</v>
      </c>
      <c r="P35" s="193">
        <f>+'ENERO '!P35+FEBRERO!P35+MARZO!P35</f>
        <v>105</v>
      </c>
      <c r="Q35" s="193">
        <f>+'ENERO '!Q35+FEBRERO!Q35+MARZO!Q35</f>
        <v>0</v>
      </c>
      <c r="R35" s="193">
        <f>+'ENERO '!R35+FEBRERO!R35+MARZO!R35</f>
        <v>4095</v>
      </c>
      <c r="S35" s="193">
        <f>+'ENERO '!S35+FEBRERO!S35+MARZO!S35</f>
        <v>3448</v>
      </c>
      <c r="T35" s="193">
        <f>+'ENERO '!T35+FEBRERO!T35+MARZO!T35</f>
        <v>3456</v>
      </c>
      <c r="U35" s="193">
        <f>+'ENERO '!U35+FEBRERO!U35+MARZO!U35</f>
        <v>3406</v>
      </c>
      <c r="V35" s="193">
        <f>+'ENERO '!V35+FEBRERO!V35+MARZO!V35</f>
        <v>0</v>
      </c>
      <c r="W35" s="159">
        <v>4.9441340782122909</v>
      </c>
      <c r="X35" s="160">
        <v>5.5865921787709499E-3</v>
      </c>
      <c r="Y35" s="160">
        <v>0.83971291866028708</v>
      </c>
      <c r="Z35" s="159">
        <v>1.1229050279329609</v>
      </c>
      <c r="AA35" s="159">
        <v>3.9777777777777779</v>
      </c>
    </row>
    <row r="36" spans="1:27" ht="15.75" x14ac:dyDescent="0.25">
      <c r="A36" s="15" t="s">
        <v>93</v>
      </c>
      <c r="B36" s="27" t="s">
        <v>94</v>
      </c>
      <c r="C36" s="193">
        <f>+'ENERO '!C36</f>
        <v>0</v>
      </c>
      <c r="D36" s="193">
        <f>+'ENERO '!D36+FEBRERO!D36+MARZO!D36</f>
        <v>0</v>
      </c>
      <c r="E36" s="193">
        <f>+'ENERO '!E36+FEBRERO!E36+MARZO!E36</f>
        <v>0</v>
      </c>
      <c r="F36" s="193">
        <f>+'ENERO '!F36+FEBRERO!F36+MARZO!F36</f>
        <v>0</v>
      </c>
      <c r="G36" s="193">
        <f>+'ENERO '!G36+FEBRERO!G36+MARZO!G36</f>
        <v>0</v>
      </c>
      <c r="H36" s="193">
        <f>+'ENERO '!H36+FEBRERO!H36+MARZO!H36</f>
        <v>0</v>
      </c>
      <c r="I36" s="193">
        <f>+'ENERO '!I36+FEBRERO!I36+MARZO!I36</f>
        <v>0</v>
      </c>
      <c r="J36" s="193">
        <f>+'ENERO '!J36+FEBRERO!J36+MARZO!J36</f>
        <v>0</v>
      </c>
      <c r="K36" s="193">
        <f>+'ENERO '!K36+FEBRERO!K36+MARZO!K36</f>
        <v>0</v>
      </c>
      <c r="L36" s="193">
        <f>+'ENERO '!L36+FEBRERO!L36+MARZO!L36</f>
        <v>0</v>
      </c>
      <c r="M36" s="193">
        <f>+'ENERO '!M36+FEBRERO!M36+MARZO!M36</f>
        <v>0</v>
      </c>
      <c r="N36" s="193">
        <f>+'ENERO '!N36+FEBRERO!N36+MARZO!N36</f>
        <v>0</v>
      </c>
      <c r="O36" s="193">
        <f>+'ENERO '!O36+FEBRERO!O36+MARZO!O36</f>
        <v>0</v>
      </c>
      <c r="P36" s="193">
        <f>+'ENERO '!P36+FEBRERO!P36+MARZO!P36</f>
        <v>0</v>
      </c>
      <c r="Q36" s="193">
        <f>+'ENERO '!Q36+FEBRERO!Q36+MARZO!Q36</f>
        <v>0</v>
      </c>
      <c r="R36" s="193">
        <f>+'ENERO '!R36+FEBRERO!R36+MARZO!R36</f>
        <v>0</v>
      </c>
      <c r="S36" s="193">
        <f>+'ENERO '!S36+FEBRERO!S36+MARZO!S36</f>
        <v>0</v>
      </c>
      <c r="T36" s="193">
        <f>+'ENERO '!T36+FEBRERO!T36+MARZO!T36</f>
        <v>0</v>
      </c>
      <c r="U36" s="193">
        <f>+'ENERO '!U36+FEBRERO!U36+MARZO!U36</f>
        <v>0</v>
      </c>
      <c r="V36" s="193">
        <f>+'ENERO '!V36+FEBRERO!V36+MARZO!V36</f>
        <v>0</v>
      </c>
      <c r="W36" s="159" t="s">
        <v>40</v>
      </c>
      <c r="X36" s="160" t="s">
        <v>40</v>
      </c>
      <c r="Y36" s="160" t="s">
        <v>40</v>
      </c>
      <c r="Z36" s="159" t="s">
        <v>40</v>
      </c>
      <c r="AA36" s="159" t="s">
        <v>40</v>
      </c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1:27" x14ac:dyDescent="0.25">
      <c r="A38" s="17" t="s">
        <v>95</v>
      </c>
      <c r="B38" s="18" t="s">
        <v>96</v>
      </c>
      <c r="C38" s="5" t="s">
        <v>97</v>
      </c>
      <c r="D38" s="1"/>
      <c r="E38" s="2" t="s">
        <v>98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1:27" ht="90" customHeight="1" x14ac:dyDescent="0.25">
      <c r="A39" s="19" t="s">
        <v>99</v>
      </c>
      <c r="B39" s="20" t="s">
        <v>100</v>
      </c>
      <c r="C39" s="34"/>
      <c r="D39" s="1"/>
      <c r="E39" s="221" t="s">
        <v>101</v>
      </c>
      <c r="F39" s="222"/>
      <c r="G39" s="36"/>
      <c r="H39" s="5" t="s">
        <v>102</v>
      </c>
      <c r="I39" s="5" t="s">
        <v>103</v>
      </c>
      <c r="J39" s="7" t="s">
        <v>104</v>
      </c>
      <c r="K39" s="1"/>
      <c r="L39" s="1"/>
      <c r="M39" s="1"/>
      <c r="N39" s="1"/>
      <c r="O39" s="1"/>
      <c r="P39" s="1"/>
      <c r="Q39" s="128"/>
      <c r="R39" s="128"/>
      <c r="S39" s="128"/>
      <c r="T39" s="128"/>
      <c r="U39" s="135"/>
      <c r="V39" s="134"/>
      <c r="W39" s="128"/>
      <c r="X39" s="128"/>
      <c r="Y39" s="128"/>
      <c r="Z39" s="128"/>
      <c r="AA39" s="128"/>
    </row>
    <row r="40" spans="1:27" ht="15.75" x14ac:dyDescent="0.25">
      <c r="A40" s="12" t="s">
        <v>105</v>
      </c>
      <c r="B40" s="21" t="s">
        <v>106</v>
      </c>
      <c r="C40" s="54" t="e">
        <f>+#REF!+FEBRERO!#REF!+MARZO!#REF!+ABRIL!#REF!+MAYO!#REF!+JUNIO!#REF!+JULIO!#REF!+AGOSTO!#REF!+SEPTIEMBRE!#REF!+OCTUBRE!#REF!+NOVIEMBRE!#REF!+DICIEMBRE!#REF!</f>
        <v>#REF!</v>
      </c>
      <c r="D40" s="1"/>
      <c r="E40" s="37" t="s">
        <v>107</v>
      </c>
      <c r="F40" s="43" t="s">
        <v>108</v>
      </c>
      <c r="G40" s="36"/>
      <c r="H40" s="54" t="e">
        <f>+#REF!+FEBRERO!#REF!+MARZO!#REF!+ABRIL!#REF!+MAYO!#REF!+JUNIO!#REF!+JULIO!#REF!+AGOSTO!#REF!+SEPTIEMBRE!#REF!+OCTUBRE!#REF!+NOVIEMBRE!#REF!+DICIEMBRE!#REF!</f>
        <v>#REF!</v>
      </c>
      <c r="I40" s="54" t="e">
        <f>+#REF!+FEBRERO!#REF!+MARZO!#REF!+ABRIL!#REF!+MAYO!#REF!+JUNIO!#REF!+JULIO!#REF!+AGOSTO!#REF!+SEPTIEMBRE!#REF!+OCTUBRE!#REF!+NOVIEMBRE!#REF!+DICIEMBRE!#REF!</f>
        <v>#REF!</v>
      </c>
      <c r="J40" s="54" t="e">
        <f>+#REF!+FEBRERO!#REF!+MARZO!#REF!+ABRIL!#REF!+MAYO!#REF!+JUNIO!#REF!+JULIO!#REF!+AGOSTO!#REF!+SEPTIEMBRE!#REF!+OCTUBRE!#REF!+NOVIEMBRE!#REF!+DICIEMBRE!#REF!</f>
        <v>#REF!</v>
      </c>
      <c r="K40" s="1"/>
      <c r="L40" s="1"/>
      <c r="M40" s="1"/>
      <c r="N40" s="1"/>
      <c r="O40" s="1"/>
      <c r="P40" s="1"/>
      <c r="Q40" s="128"/>
      <c r="R40" s="128"/>
      <c r="S40" s="128"/>
      <c r="T40" s="128"/>
      <c r="U40" s="135"/>
      <c r="V40" s="134"/>
      <c r="W40" s="128"/>
      <c r="X40" s="128"/>
      <c r="Y40" s="128"/>
      <c r="Z40" s="128"/>
      <c r="AA40" s="128"/>
    </row>
    <row r="41" spans="1:27" ht="15.75" x14ac:dyDescent="0.25">
      <c r="A41" s="12" t="s">
        <v>109</v>
      </c>
      <c r="B41" s="21" t="s">
        <v>110</v>
      </c>
      <c r="C41" s="54" t="e">
        <f>+#REF!+FEBRERO!#REF!+MARZO!#REF!+ABRIL!#REF!+MAYO!#REF!+JUNIO!#REF!+JULIO!#REF!+AGOSTO!#REF!+SEPTIEMBRE!#REF!+OCTUBRE!#REF!+NOVIEMBRE!#REF!+DICIEMBRE!#REF!</f>
        <v>#REF!</v>
      </c>
      <c r="D41" s="1"/>
      <c r="E41" s="16" t="s">
        <v>111</v>
      </c>
      <c r="F41" s="42" t="s">
        <v>112</v>
      </c>
      <c r="G41" s="38"/>
      <c r="H41" s="54" t="e">
        <f>+#REF!+FEBRERO!#REF!+MARZO!#REF!+ABRIL!#REF!+MAYO!#REF!+JUNIO!#REF!+JULIO!#REF!+AGOSTO!#REF!+SEPTIEMBRE!#REF!+OCTUBRE!#REF!+NOVIEMBRE!#REF!+DICIEMBRE!#REF!</f>
        <v>#REF!</v>
      </c>
      <c r="I41" s="54" t="e">
        <f>+#REF!+FEBRERO!#REF!+MARZO!#REF!+ABRIL!#REF!+MAYO!#REF!+JUNIO!#REF!+JULIO!#REF!+AGOSTO!#REF!+SEPTIEMBRE!#REF!+OCTUBRE!#REF!+NOVIEMBRE!#REF!+DICIEMBRE!#REF!</f>
        <v>#REF!</v>
      </c>
      <c r="J41" s="54" t="e">
        <f>+#REF!+FEBRERO!#REF!+MARZO!#REF!+ABRIL!#REF!+MAYO!#REF!+JUNIO!#REF!+JULIO!#REF!+AGOSTO!#REF!+SEPTIEMBRE!#REF!+OCTUBRE!#REF!+NOVIEMBRE!#REF!+DICIEMBRE!#REF!</f>
        <v>#REF!</v>
      </c>
      <c r="K41" s="1"/>
      <c r="L41" s="1"/>
      <c r="M41" s="1"/>
      <c r="N41" s="1"/>
      <c r="O41" s="1"/>
      <c r="P41" s="1"/>
      <c r="Q41" s="128"/>
      <c r="R41" s="128"/>
      <c r="S41" s="128"/>
      <c r="T41" s="128"/>
      <c r="U41" s="135"/>
      <c r="V41" s="134"/>
      <c r="W41" s="128"/>
      <c r="X41" s="128"/>
      <c r="Y41" s="128"/>
      <c r="Z41" s="128"/>
      <c r="AA41" s="128"/>
    </row>
    <row r="42" spans="1:27" ht="15.75" x14ac:dyDescent="0.25">
      <c r="A42" s="12" t="s">
        <v>113</v>
      </c>
      <c r="B42" s="13" t="s">
        <v>60</v>
      </c>
      <c r="C42" s="54" t="e">
        <f>+#REF!+FEBRERO!#REF!+MARZO!#REF!+ABRIL!#REF!+MAYO!#REF!+JUNIO!#REF!+JULIO!#REF!+AGOSTO!#REF!+SEPTIEMBRE!#REF!+OCTUBRE!#REF!+NOVIEMBRE!#REF!+DICIEMBRE!#REF!</f>
        <v>#REF!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28"/>
      <c r="R42" s="128"/>
      <c r="S42" s="128"/>
      <c r="T42" s="128"/>
      <c r="U42" s="135"/>
      <c r="V42" s="134"/>
      <c r="W42" s="128"/>
      <c r="X42" s="128"/>
      <c r="Y42" s="128"/>
      <c r="Z42" s="128"/>
      <c r="AA42" s="128"/>
    </row>
    <row r="43" spans="1:27" ht="15" customHeight="1" x14ac:dyDescent="0.25">
      <c r="A43" s="25" t="s">
        <v>114</v>
      </c>
      <c r="B43" s="13" t="s">
        <v>115</v>
      </c>
      <c r="C43" s="54" t="e">
        <f>+#REF!+FEBRERO!#REF!+MARZO!#REF!+ABRIL!#REF!+MAYO!#REF!+JUNIO!#REF!+JULIO!#REF!+AGOSTO!#REF!+SEPTIEMBRE!#REF!+OCTUBRE!#REF!+NOVIEMBRE!#REF!+DICIEMBRE!#REF!</f>
        <v>#REF!</v>
      </c>
      <c r="D43" s="1"/>
      <c r="E43" s="221" t="s">
        <v>116</v>
      </c>
      <c r="F43" s="222"/>
      <c r="G43" s="39"/>
      <c r="H43" s="39"/>
      <c r="I43" s="36"/>
      <c r="J43" s="17" t="s">
        <v>117</v>
      </c>
      <c r="K43" s="1"/>
      <c r="L43" s="1"/>
      <c r="M43" s="1"/>
      <c r="N43" s="1"/>
      <c r="O43" s="1"/>
      <c r="P43" s="1"/>
      <c r="Q43" s="128"/>
      <c r="R43" s="128"/>
      <c r="S43" s="128"/>
      <c r="T43" s="128"/>
      <c r="U43" s="135"/>
      <c r="V43" s="134"/>
      <c r="W43" s="128"/>
      <c r="X43" s="128"/>
      <c r="Y43" s="128"/>
      <c r="Z43" s="128"/>
      <c r="AA43" s="128"/>
    </row>
    <row r="44" spans="1:27" ht="15.75" x14ac:dyDescent="0.25">
      <c r="A44" s="12" t="s">
        <v>118</v>
      </c>
      <c r="B44" s="21" t="s">
        <v>119</v>
      </c>
      <c r="C44" s="54" t="e">
        <f>+#REF!+FEBRERO!#REF!+MARZO!#REF!+ABRIL!#REF!+MAYO!#REF!+JUNIO!#REF!+JULIO!#REF!+AGOSTO!#REF!+SEPTIEMBRE!#REF!+OCTUBRE!#REF!+NOVIEMBRE!#REF!+DICIEMBRE!#REF!</f>
        <v>#REF!</v>
      </c>
      <c r="D44" s="1"/>
      <c r="E44" s="44" t="s">
        <v>107</v>
      </c>
      <c r="F44" s="40" t="s">
        <v>120</v>
      </c>
      <c r="G44" s="39"/>
      <c r="H44" s="39"/>
      <c r="I44" s="36"/>
      <c r="J44" s="54" t="e">
        <f>+#REF!+FEBRERO!#REF!+MARZO!#REF!+ABRIL!#REF!+MAYO!#REF!+JUNIO!#REF!+JULIO!#REF!+AGOSTO!#REF!+SEPTIEMBRE!#REF!+OCTUBRE!#REF!+NOVIEMBRE!#REF!+DICIEMBRE!#REF!</f>
        <v>#REF!</v>
      </c>
      <c r="K44" s="1"/>
      <c r="L44" s="1"/>
      <c r="M44" s="1"/>
      <c r="N44" s="1"/>
      <c r="O44" s="1"/>
      <c r="P44" s="1"/>
      <c r="Q44" s="128"/>
      <c r="R44" s="128"/>
      <c r="S44" s="128"/>
      <c r="T44" s="128"/>
      <c r="U44" s="135"/>
      <c r="V44" s="134"/>
      <c r="W44" s="128"/>
      <c r="X44" s="128"/>
      <c r="Y44" s="128"/>
      <c r="Z44" s="128"/>
      <c r="AA44" s="128"/>
    </row>
    <row r="45" spans="1:27" ht="15.75" x14ac:dyDescent="0.25">
      <c r="A45" s="12" t="s">
        <v>121</v>
      </c>
      <c r="B45" s="21" t="s">
        <v>122</v>
      </c>
      <c r="C45" s="54" t="e">
        <f>+#REF!+FEBRERO!#REF!+MARZO!#REF!+ABRIL!#REF!+MAYO!#REF!+JUNIO!#REF!+JULIO!#REF!+AGOSTO!#REF!+SEPTIEMBRE!#REF!+OCTUBRE!#REF!+NOVIEMBRE!#REF!+DICIEMBRE!#REF!</f>
        <v>#REF!</v>
      </c>
      <c r="D45" s="1"/>
      <c r="E45" s="12" t="s">
        <v>123</v>
      </c>
      <c r="F45" s="41" t="s">
        <v>124</v>
      </c>
      <c r="G45" s="1"/>
      <c r="H45" s="1"/>
      <c r="I45" s="1"/>
      <c r="J45" s="54" t="e">
        <f>+#REF!+FEBRERO!#REF!+MARZO!#REF!+ABRIL!#REF!+MAYO!#REF!+JUNIO!#REF!+JULIO!#REF!+AGOSTO!#REF!+SEPTIEMBRE!#REF!+OCTUBRE!#REF!+NOVIEMBRE!#REF!+DICIEMBRE!#REF!</f>
        <v>#REF!</v>
      </c>
      <c r="K45" s="1"/>
      <c r="L45" s="1"/>
      <c r="M45" s="1"/>
      <c r="N45" s="1"/>
      <c r="O45" s="1"/>
      <c r="P45" s="1"/>
      <c r="Q45" s="128"/>
      <c r="R45" s="128"/>
      <c r="S45" s="128"/>
      <c r="T45" s="128"/>
      <c r="U45" s="135"/>
      <c r="V45" s="134"/>
      <c r="W45" s="128"/>
      <c r="X45" s="128"/>
      <c r="Y45" s="128"/>
      <c r="Z45" s="128"/>
      <c r="AA45" s="128"/>
    </row>
    <row r="46" spans="1:27" ht="15.75" customHeight="1" x14ac:dyDescent="0.25">
      <c r="A46" s="22" t="s">
        <v>125</v>
      </c>
      <c r="B46" s="21" t="s">
        <v>126</v>
      </c>
      <c r="C46" s="54" t="e">
        <f>+#REF!+FEBRERO!#REF!+MARZO!#REF!+ABRIL!#REF!+MAYO!#REF!+JUNIO!#REF!+JULIO!#REF!+AGOSTO!#REF!+SEPTIEMBRE!#REF!+OCTUBRE!#REF!+NOVIEMBRE!#REF!+DICIEMBRE!#REF!</f>
        <v>#REF!</v>
      </c>
      <c r="D46" s="1"/>
      <c r="E46" s="12" t="s">
        <v>127</v>
      </c>
      <c r="F46" s="210" t="s">
        <v>128</v>
      </c>
      <c r="G46" s="211"/>
      <c r="H46" s="211"/>
      <c r="I46" s="212"/>
      <c r="J46" s="54" t="e">
        <f>+#REF!+FEBRERO!#REF!+MARZO!#REF!+ABRIL!#REF!+MAYO!#REF!+JUNIO!#REF!+JULIO!#REF!+AGOSTO!#REF!+SEPTIEMBRE!#REF!+OCTUBRE!#REF!+NOVIEMBRE!#REF!+DICIEMBRE!#REF!</f>
        <v>#REF!</v>
      </c>
      <c r="K46" s="1"/>
      <c r="L46" s="1"/>
      <c r="M46" s="1"/>
      <c r="N46" s="1"/>
      <c r="O46" s="1"/>
      <c r="P46" s="1"/>
      <c r="Q46" s="128"/>
      <c r="R46" s="128"/>
      <c r="S46" s="128"/>
      <c r="T46" s="128"/>
      <c r="U46" s="135"/>
      <c r="V46" s="134"/>
      <c r="W46" s="128"/>
      <c r="X46" s="128"/>
      <c r="Y46" s="128"/>
      <c r="Z46" s="128"/>
      <c r="AA46" s="128"/>
    </row>
    <row r="47" spans="1:27" ht="15.75" customHeight="1" x14ac:dyDescent="0.25">
      <c r="A47" s="23" t="s">
        <v>129</v>
      </c>
      <c r="B47" s="21" t="s">
        <v>130</v>
      </c>
      <c r="C47" s="54" t="e">
        <f>+#REF!+FEBRERO!#REF!+MARZO!#REF!+ABRIL!#REF!+MAYO!#REF!+JUNIO!#REF!+JULIO!#REF!+AGOSTO!#REF!+SEPTIEMBRE!#REF!+OCTUBRE!#REF!+NOVIEMBRE!#REF!+DICIEMBRE!#REF!</f>
        <v>#REF!</v>
      </c>
      <c r="D47" s="1"/>
      <c r="E47" s="12" t="s">
        <v>131</v>
      </c>
      <c r="F47" s="216" t="s">
        <v>132</v>
      </c>
      <c r="G47" s="217"/>
      <c r="H47" s="217"/>
      <c r="I47" s="218"/>
      <c r="J47" s="54" t="e">
        <f>+#REF!+FEBRERO!#REF!+MARZO!#REF!+ABRIL!#REF!+MAYO!#REF!+JUNIO!#REF!+JULIO!#REF!+AGOSTO!#REF!+SEPTIEMBRE!#REF!+OCTUBRE!#REF!+NOVIEMBRE!#REF!+DICIEMBRE!#REF!</f>
        <v>#REF!</v>
      </c>
      <c r="K47" s="1"/>
      <c r="L47" s="1"/>
      <c r="M47" s="1"/>
      <c r="N47" s="1"/>
      <c r="O47" s="1"/>
      <c r="P47" s="1"/>
      <c r="Q47" s="128"/>
      <c r="R47" s="128"/>
      <c r="S47" s="128"/>
      <c r="T47" s="128"/>
      <c r="U47" s="135"/>
      <c r="V47" s="134"/>
      <c r="W47" s="128"/>
      <c r="X47" s="128"/>
      <c r="Y47" s="128"/>
      <c r="Z47" s="128"/>
      <c r="AA47" s="128"/>
    </row>
    <row r="48" spans="1:27" ht="15.75" x14ac:dyDescent="0.25">
      <c r="A48" s="12" t="s">
        <v>133</v>
      </c>
      <c r="B48" s="21" t="s">
        <v>134</v>
      </c>
      <c r="C48" s="54" t="e">
        <f>+#REF!+FEBRERO!#REF!+MARZO!#REF!+ABRIL!#REF!+MAYO!#REF!+JUNIO!#REF!+JULIO!#REF!+AGOSTO!#REF!+SEPTIEMBRE!#REF!+OCTUBRE!#REF!+NOVIEMBRE!#REF!+DICIEMBRE!#REF!</f>
        <v>#REF!</v>
      </c>
      <c r="D48" s="1"/>
      <c r="E48" s="14" t="s">
        <v>135</v>
      </c>
      <c r="F48" s="35" t="s">
        <v>23</v>
      </c>
      <c r="G48" s="39"/>
      <c r="H48" s="39"/>
      <c r="I48" s="36"/>
      <c r="J48" s="54" t="e">
        <f>+#REF!+FEBRERO!#REF!+MARZO!#REF!+ABRIL!#REF!+MAYO!#REF!+JUNIO!#REF!+JULIO!#REF!+AGOSTO!#REF!+SEPTIEMBRE!#REF!+OCTUBRE!#REF!+NOVIEMBRE!#REF!+DICIEMBRE!#REF!</f>
        <v>#REF!</v>
      </c>
      <c r="K48" s="1"/>
      <c r="L48" s="1"/>
      <c r="M48" s="48"/>
      <c r="N48" s="48"/>
      <c r="O48" s="48"/>
      <c r="P48" s="48"/>
      <c r="Q48" s="191"/>
      <c r="R48" s="128"/>
      <c r="S48" s="128"/>
      <c r="T48" s="128"/>
      <c r="U48" s="135"/>
      <c r="V48" s="134"/>
      <c r="W48" s="128"/>
      <c r="X48" s="128"/>
      <c r="Y48" s="128"/>
      <c r="Z48" s="128"/>
      <c r="AA48" s="128"/>
    </row>
    <row r="49" spans="1:22" ht="15.75" x14ac:dyDescent="0.25">
      <c r="A49" s="12" t="s">
        <v>136</v>
      </c>
      <c r="B49" s="21" t="s">
        <v>137</v>
      </c>
      <c r="C49" s="54" t="e">
        <f>+#REF!+FEBRERO!#REF!+MARZO!#REF!+ABRIL!#REF!+MAYO!#REF!+JUNIO!#REF!+JULIO!#REF!+AGOSTO!#REF!+SEPTIEMBRE!#REF!+OCTUBRE!#REF!+NOVIEMBRE!#REF!+DICIEMBRE!#REF!</f>
        <v>#REF!</v>
      </c>
      <c r="D49" s="1"/>
      <c r="E49" s="1"/>
      <c r="F49" s="1"/>
      <c r="G49" s="1"/>
      <c r="H49" s="1"/>
      <c r="I49" s="1"/>
      <c r="J49" s="1"/>
      <c r="K49" s="1"/>
      <c r="L49" s="1"/>
      <c r="M49" s="49"/>
      <c r="N49" s="49"/>
      <c r="O49" s="49"/>
      <c r="P49" s="49"/>
      <c r="Q49" s="191"/>
      <c r="R49" s="128"/>
      <c r="S49" s="128"/>
      <c r="T49" s="128"/>
      <c r="U49" s="135"/>
      <c r="V49" s="134"/>
    </row>
    <row r="50" spans="1:22" ht="15.75" x14ac:dyDescent="0.25">
      <c r="A50" s="12" t="s">
        <v>138</v>
      </c>
      <c r="B50" s="21" t="s">
        <v>139</v>
      </c>
      <c r="C50" s="54" t="e">
        <f>+#REF!+FEBRERO!#REF!+MARZO!#REF!+ABRIL!#REF!+MAYO!#REF!+JUNIO!#REF!+JULIO!#REF!+AGOSTO!#REF!+SEPTIEMBRE!#REF!+OCTUBRE!#REF!+NOVIEMBRE!#REF!+DICIEMBRE!#REF!</f>
        <v>#REF!</v>
      </c>
      <c r="D50" s="1"/>
      <c r="E50" s="1"/>
      <c r="F50" s="1"/>
      <c r="G50" s="1"/>
      <c r="H50" s="1"/>
      <c r="I50" s="1"/>
      <c r="J50" s="1"/>
      <c r="K50" s="1"/>
      <c r="L50" s="1"/>
      <c r="M50" s="3"/>
      <c r="N50" s="3" t="s">
        <v>140</v>
      </c>
      <c r="O50" s="3"/>
      <c r="P50" s="3"/>
      <c r="Q50" s="128"/>
      <c r="R50" s="128"/>
      <c r="S50" s="128"/>
      <c r="T50" s="128"/>
      <c r="U50" s="135"/>
      <c r="V50" s="134"/>
    </row>
    <row r="51" spans="1:22" ht="15.75" x14ac:dyDescent="0.25">
      <c r="A51" s="14" t="s">
        <v>135</v>
      </c>
      <c r="B51" s="24" t="s">
        <v>23</v>
      </c>
      <c r="C51" s="54" t="e">
        <f>+#REF!+FEBRERO!#REF!+MARZO!#REF!+ABRIL!#REF!+MAYO!#REF!+JUNIO!#REF!+JULIO!#REF!+AGOSTO!#REF!+SEPTIEMBRE!#REF!+OCTUBRE!#REF!+NOVIEMBRE!#REF!+DICIEMBRE!#REF!</f>
        <v>#REF!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28"/>
      <c r="R51" s="128"/>
      <c r="S51" s="128"/>
      <c r="T51" s="128"/>
      <c r="U51" s="128"/>
      <c r="V51" s="128"/>
    </row>
    <row r="52" spans="1:22" x14ac:dyDescent="0.25">
      <c r="A52" s="46" t="s">
        <v>141</v>
      </c>
      <c r="B52" s="6"/>
      <c r="C52" s="45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28"/>
      <c r="R52" s="128"/>
      <c r="S52" s="128"/>
      <c r="T52" s="128"/>
      <c r="U52" s="128"/>
      <c r="V52" s="128"/>
    </row>
    <row r="53" spans="1:22" x14ac:dyDescent="0.25">
      <c r="A53" s="3" t="s">
        <v>142</v>
      </c>
      <c r="B53" s="3"/>
      <c r="C53" s="3"/>
      <c r="D53" s="3"/>
      <c r="E53" s="3"/>
      <c r="F53" s="3"/>
      <c r="G53" s="3"/>
      <c r="H53" s="3" t="s">
        <v>143</v>
      </c>
      <c r="I53" s="3"/>
      <c r="J53" s="3"/>
      <c r="K53" s="3"/>
      <c r="L53" s="1"/>
      <c r="M53" s="1"/>
      <c r="N53" s="3"/>
      <c r="O53" s="3"/>
      <c r="P53" s="1"/>
      <c r="Q53" s="128"/>
      <c r="R53" s="128"/>
      <c r="S53" s="128"/>
      <c r="T53" s="128"/>
      <c r="U53" s="128"/>
      <c r="V53" s="128"/>
    </row>
    <row r="54" spans="1:2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1"/>
      <c r="L54" s="1"/>
      <c r="M54" s="1"/>
      <c r="N54" s="1"/>
      <c r="O54" s="1"/>
      <c r="P54" s="1"/>
      <c r="Q54" s="128"/>
      <c r="R54" s="128"/>
      <c r="S54" s="128"/>
      <c r="T54" s="128"/>
      <c r="U54" s="128"/>
      <c r="V54" s="128"/>
    </row>
    <row r="55" spans="1:22" x14ac:dyDescent="0.25">
      <c r="A55" s="1"/>
      <c r="B55" s="1"/>
      <c r="C55" s="1"/>
      <c r="D55" s="1"/>
      <c r="E55" s="3"/>
      <c r="F55" s="3"/>
      <c r="G55" s="3"/>
      <c r="H55" s="3"/>
      <c r="I55" s="3"/>
      <c r="J55" s="3"/>
      <c r="K55" s="1"/>
      <c r="L55" s="1"/>
      <c r="M55" s="1"/>
      <c r="N55" s="1"/>
      <c r="O55" s="1"/>
      <c r="P55" s="1"/>
      <c r="Q55" s="128"/>
      <c r="R55" s="128"/>
      <c r="S55" s="128"/>
      <c r="T55" s="128"/>
      <c r="U55" s="128"/>
      <c r="V55" s="128"/>
    </row>
    <row r="56" spans="1:22" x14ac:dyDescent="0.25">
      <c r="A56" s="1"/>
      <c r="B56" s="1"/>
      <c r="C56" s="1"/>
      <c r="D56" s="1"/>
      <c r="E56" s="3"/>
      <c r="F56" s="3"/>
      <c r="G56" s="3"/>
      <c r="H56" s="3"/>
      <c r="I56" s="3"/>
      <c r="J56" s="3"/>
      <c r="K56" s="1"/>
      <c r="L56" s="1"/>
      <c r="M56" s="1"/>
      <c r="N56" s="1"/>
      <c r="O56" s="1"/>
      <c r="P56" s="1"/>
      <c r="Q56" s="128"/>
      <c r="R56" s="128"/>
      <c r="S56" s="128"/>
      <c r="T56" s="128"/>
      <c r="U56" s="128"/>
      <c r="V56" s="128"/>
    </row>
    <row r="57" spans="1:22" x14ac:dyDescent="0.25">
      <c r="A57" s="1"/>
      <c r="B57" s="1"/>
      <c r="C57" s="1"/>
      <c r="D57" s="1"/>
      <c r="E57" s="3"/>
      <c r="F57" s="3"/>
      <c r="G57" s="3"/>
      <c r="H57" s="3"/>
      <c r="I57" s="3"/>
      <c r="J57" s="3"/>
      <c r="K57" s="1"/>
      <c r="L57" s="1"/>
      <c r="M57" s="1"/>
      <c r="N57" s="1"/>
      <c r="O57" s="1"/>
      <c r="P57" s="1"/>
      <c r="Q57" s="128"/>
      <c r="R57" s="128"/>
      <c r="S57" s="128"/>
      <c r="T57" s="128"/>
      <c r="U57" s="128"/>
      <c r="V57" s="128"/>
    </row>
    <row r="58" spans="1:22" x14ac:dyDescent="0.25">
      <c r="A58" s="1"/>
      <c r="B58" s="1"/>
      <c r="C58" s="1"/>
      <c r="D58" s="1"/>
      <c r="E58" s="3"/>
      <c r="F58" s="3"/>
      <c r="G58" s="3"/>
      <c r="H58" s="3"/>
      <c r="I58" s="3"/>
      <c r="J58" s="3"/>
      <c r="K58" s="1"/>
      <c r="L58" s="1"/>
      <c r="M58" s="1"/>
      <c r="N58" s="1"/>
      <c r="O58" s="1"/>
      <c r="P58" s="1"/>
      <c r="Q58" s="128"/>
      <c r="R58" s="128"/>
      <c r="S58" s="128"/>
      <c r="T58" s="128"/>
      <c r="U58" s="128"/>
      <c r="V58" s="128"/>
    </row>
    <row r="59" spans="1:22" x14ac:dyDescent="0.25">
      <c r="A59" s="1"/>
      <c r="B59" s="1"/>
      <c r="C59" s="1"/>
      <c r="D59" s="1"/>
      <c r="E59" s="3"/>
      <c r="F59" s="3"/>
      <c r="G59" s="3"/>
      <c r="H59" s="3"/>
      <c r="I59" s="3"/>
      <c r="J59" s="3"/>
      <c r="K59" s="1"/>
      <c r="L59" s="1"/>
      <c r="M59" s="1"/>
      <c r="N59" s="1"/>
      <c r="O59" s="1"/>
      <c r="P59" s="1"/>
      <c r="Q59" s="128"/>
      <c r="R59" s="128"/>
      <c r="S59" s="128"/>
      <c r="T59" s="128"/>
      <c r="U59" s="128"/>
      <c r="V59" s="128"/>
    </row>
    <row r="60" spans="1:2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30"/>
      <c r="R60" s="130"/>
      <c r="S60" s="130"/>
      <c r="T60" s="130"/>
      <c r="U60" s="130"/>
      <c r="V60" s="130"/>
    </row>
    <row r="61" spans="1:2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28"/>
      <c r="R61" s="128"/>
      <c r="S61" s="128"/>
      <c r="T61" s="128"/>
      <c r="U61" s="128"/>
      <c r="V61" s="128"/>
    </row>
  </sheetData>
  <mergeCells count="17">
    <mergeCell ref="F46:I46"/>
    <mergeCell ref="E5:K5"/>
    <mergeCell ref="F47:I47"/>
    <mergeCell ref="A5:A6"/>
    <mergeCell ref="E43:F43"/>
    <mergeCell ref="E39:F39"/>
    <mergeCell ref="C5:C6"/>
    <mergeCell ref="D5:D6"/>
    <mergeCell ref="B5:B6"/>
    <mergeCell ref="D2:S2"/>
    <mergeCell ref="W5:AA5"/>
    <mergeCell ref="T5:U5"/>
    <mergeCell ref="V5:V6"/>
    <mergeCell ref="Q5:Q6"/>
    <mergeCell ref="R5:S5"/>
    <mergeCell ref="L5:O5"/>
    <mergeCell ref="P5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F8" sqref="F8:F9"/>
    </sheetView>
  </sheetViews>
  <sheetFormatPr baseColWidth="10" defaultRowHeight="15" x14ac:dyDescent="0.25"/>
  <cols>
    <col min="2" max="2" width="24.42578125" bestFit="1" customWidth="1"/>
  </cols>
  <sheetData>
    <row r="1" spans="1:27" x14ac:dyDescent="0.25">
      <c r="A1" s="66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15.75" x14ac:dyDescent="0.25">
      <c r="A2" s="66" t="s">
        <v>1</v>
      </c>
      <c r="B2" s="102" t="s">
        <v>2</v>
      </c>
      <c r="C2" s="63"/>
      <c r="D2" s="196" t="s">
        <v>3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00"/>
      <c r="U2" s="100"/>
      <c r="V2" s="100"/>
      <c r="W2" s="63"/>
      <c r="X2" s="63"/>
      <c r="Y2" s="63"/>
      <c r="Z2" s="63"/>
      <c r="AA2" s="63"/>
    </row>
    <row r="3" spans="1:27" ht="15.75" x14ac:dyDescent="0.25">
      <c r="A3" s="66" t="s">
        <v>4</v>
      </c>
      <c r="B3" s="102" t="s">
        <v>145</v>
      </c>
      <c r="C3" s="125">
        <v>2013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</row>
    <row r="5" spans="1:27" x14ac:dyDescent="0.25">
      <c r="A5" s="219" t="s">
        <v>5</v>
      </c>
      <c r="B5" s="223" t="s">
        <v>6</v>
      </c>
      <c r="C5" s="203" t="s">
        <v>7</v>
      </c>
      <c r="D5" s="203" t="s">
        <v>8</v>
      </c>
      <c r="E5" s="198" t="s">
        <v>9</v>
      </c>
      <c r="F5" s="199"/>
      <c r="G5" s="199"/>
      <c r="H5" s="199"/>
      <c r="I5" s="199"/>
      <c r="J5" s="199"/>
      <c r="K5" s="200"/>
      <c r="L5" s="198" t="s">
        <v>10</v>
      </c>
      <c r="M5" s="199"/>
      <c r="N5" s="199"/>
      <c r="O5" s="200"/>
      <c r="P5" s="203" t="s">
        <v>11</v>
      </c>
      <c r="Q5" s="203" t="s">
        <v>12</v>
      </c>
      <c r="R5" s="198" t="s">
        <v>13</v>
      </c>
      <c r="S5" s="200"/>
      <c r="T5" s="198" t="s">
        <v>14</v>
      </c>
      <c r="U5" s="200"/>
      <c r="V5" s="203" t="s">
        <v>15</v>
      </c>
      <c r="W5" s="198" t="s">
        <v>16</v>
      </c>
      <c r="X5" s="199"/>
      <c r="Y5" s="199"/>
      <c r="Z5" s="199"/>
      <c r="AA5" s="200"/>
    </row>
    <row r="6" spans="1:27" ht="56.25" x14ac:dyDescent="0.25">
      <c r="A6" s="220"/>
      <c r="B6" s="224"/>
      <c r="C6" s="204"/>
      <c r="D6" s="204"/>
      <c r="E6" s="73" t="s">
        <v>17</v>
      </c>
      <c r="F6" s="68" t="s">
        <v>18</v>
      </c>
      <c r="G6" s="99" t="s">
        <v>19</v>
      </c>
      <c r="H6" s="68" t="s">
        <v>20</v>
      </c>
      <c r="I6" s="99" t="s">
        <v>21</v>
      </c>
      <c r="J6" s="68" t="s">
        <v>22</v>
      </c>
      <c r="K6" s="72" t="s">
        <v>23</v>
      </c>
      <c r="L6" s="73" t="s">
        <v>24</v>
      </c>
      <c r="M6" s="68" t="s">
        <v>25</v>
      </c>
      <c r="N6" s="92" t="s">
        <v>26</v>
      </c>
      <c r="O6" s="68" t="s">
        <v>23</v>
      </c>
      <c r="P6" s="204"/>
      <c r="Q6" s="204"/>
      <c r="R6" s="91" t="s">
        <v>27</v>
      </c>
      <c r="S6" s="68" t="s">
        <v>28</v>
      </c>
      <c r="T6" s="91" t="s">
        <v>23</v>
      </c>
      <c r="U6" s="68" t="s">
        <v>29</v>
      </c>
      <c r="V6" s="204"/>
      <c r="W6" s="73" t="s">
        <v>30</v>
      </c>
      <c r="X6" s="74" t="s">
        <v>31</v>
      </c>
      <c r="Y6" s="74" t="s">
        <v>32</v>
      </c>
      <c r="Z6" s="74" t="s">
        <v>33</v>
      </c>
      <c r="AA6" s="72" t="s">
        <v>34</v>
      </c>
    </row>
    <row r="7" spans="1:27" ht="33.75" x14ac:dyDescent="0.25">
      <c r="A7" s="67"/>
      <c r="B7" s="75" t="s">
        <v>35</v>
      </c>
      <c r="C7" s="101">
        <v>292</v>
      </c>
      <c r="D7" s="101">
        <v>142</v>
      </c>
      <c r="E7" s="101">
        <v>982</v>
      </c>
      <c r="F7" s="101">
        <v>0</v>
      </c>
      <c r="G7" s="101">
        <v>89</v>
      </c>
      <c r="H7" s="101">
        <v>0</v>
      </c>
      <c r="I7" s="101">
        <v>213</v>
      </c>
      <c r="J7" s="101">
        <v>190</v>
      </c>
      <c r="K7" s="101">
        <v>1474</v>
      </c>
      <c r="L7" s="101">
        <v>1198</v>
      </c>
      <c r="M7" s="101">
        <v>190</v>
      </c>
      <c r="N7" s="101">
        <v>49</v>
      </c>
      <c r="O7" s="101">
        <v>1437</v>
      </c>
      <c r="P7" s="101">
        <v>179</v>
      </c>
      <c r="Q7" s="101">
        <v>0</v>
      </c>
      <c r="R7" s="101">
        <v>8523</v>
      </c>
      <c r="S7" s="101">
        <v>6069</v>
      </c>
      <c r="T7" s="101">
        <v>6105</v>
      </c>
      <c r="U7" s="101">
        <v>5541</v>
      </c>
      <c r="V7" s="101">
        <v>0</v>
      </c>
      <c r="W7" s="94">
        <v>4.2484342379958244</v>
      </c>
      <c r="X7" s="95">
        <v>3.409881697981907E-2</v>
      </c>
      <c r="Y7" s="95">
        <v>0.71207321365716292</v>
      </c>
      <c r="Z7" s="94">
        <v>1.707724425887265</v>
      </c>
      <c r="AA7" s="94">
        <v>4.9212328767123283</v>
      </c>
    </row>
    <row r="8" spans="1:27" ht="15.75" x14ac:dyDescent="0.25">
      <c r="A8" s="79" t="s">
        <v>36</v>
      </c>
      <c r="B8" s="93" t="s">
        <v>37</v>
      </c>
      <c r="C8" s="102">
        <v>71</v>
      </c>
      <c r="D8" s="102">
        <v>44</v>
      </c>
      <c r="E8" s="102">
        <v>304</v>
      </c>
      <c r="F8" s="102"/>
      <c r="G8" s="102">
        <v>3</v>
      </c>
      <c r="H8" s="102"/>
      <c r="I8" s="102"/>
      <c r="J8" s="102">
        <v>48</v>
      </c>
      <c r="K8" s="103">
        <v>355</v>
      </c>
      <c r="L8" s="102">
        <v>271</v>
      </c>
      <c r="M8" s="102">
        <v>30</v>
      </c>
      <c r="N8" s="102">
        <v>32</v>
      </c>
      <c r="O8" s="103">
        <v>333</v>
      </c>
      <c r="P8" s="103">
        <v>66</v>
      </c>
      <c r="Q8" s="102"/>
      <c r="R8" s="102">
        <v>2198</v>
      </c>
      <c r="S8" s="102">
        <v>1966</v>
      </c>
      <c r="T8" s="102">
        <v>1896</v>
      </c>
      <c r="U8" s="102">
        <v>1857</v>
      </c>
      <c r="V8" s="102"/>
      <c r="W8" s="94">
        <v>5.6936936936936933</v>
      </c>
      <c r="X8" s="95">
        <v>9.6096096096096095E-2</v>
      </c>
      <c r="Y8" s="95">
        <v>0.89444949954504094</v>
      </c>
      <c r="Z8" s="94">
        <v>0.69669669669669665</v>
      </c>
      <c r="AA8" s="94">
        <v>4.6901408450704229</v>
      </c>
    </row>
    <row r="9" spans="1:27" ht="15.75" x14ac:dyDescent="0.25">
      <c r="A9" s="79" t="s">
        <v>38</v>
      </c>
      <c r="B9" s="93" t="s">
        <v>39</v>
      </c>
      <c r="C9" s="102"/>
      <c r="D9" s="102"/>
      <c r="E9" s="102"/>
      <c r="F9" s="102"/>
      <c r="G9" s="102"/>
      <c r="H9" s="102"/>
      <c r="I9" s="102"/>
      <c r="J9" s="102"/>
      <c r="K9" s="103">
        <v>0</v>
      </c>
      <c r="L9" s="102"/>
      <c r="M9" s="102"/>
      <c r="N9" s="102"/>
      <c r="O9" s="103">
        <v>0</v>
      </c>
      <c r="P9" s="103">
        <v>0</v>
      </c>
      <c r="Q9" s="102"/>
      <c r="R9" s="102"/>
      <c r="S9" s="102"/>
      <c r="T9" s="102"/>
      <c r="U9" s="102"/>
      <c r="V9" s="102"/>
      <c r="W9" s="94" t="s">
        <v>40</v>
      </c>
      <c r="X9" s="95" t="s">
        <v>40</v>
      </c>
      <c r="Y9" s="95" t="s">
        <v>40</v>
      </c>
      <c r="Z9" s="94" t="s">
        <v>40</v>
      </c>
      <c r="AA9" s="94" t="s">
        <v>40</v>
      </c>
    </row>
    <row r="10" spans="1:27" ht="15.75" x14ac:dyDescent="0.25">
      <c r="A10" s="79" t="s">
        <v>41</v>
      </c>
      <c r="B10" s="96" t="s">
        <v>42</v>
      </c>
      <c r="C10" s="102"/>
      <c r="D10" s="102"/>
      <c r="E10" s="102"/>
      <c r="F10" s="102"/>
      <c r="G10" s="102"/>
      <c r="H10" s="102"/>
      <c r="I10" s="102"/>
      <c r="J10" s="102"/>
      <c r="K10" s="103">
        <v>0</v>
      </c>
      <c r="L10" s="102"/>
      <c r="M10" s="102"/>
      <c r="N10" s="102"/>
      <c r="O10" s="103">
        <v>0</v>
      </c>
      <c r="P10" s="103">
        <v>0</v>
      </c>
      <c r="Q10" s="102"/>
      <c r="R10" s="102"/>
      <c r="S10" s="102"/>
      <c r="T10" s="102"/>
      <c r="U10" s="102"/>
      <c r="V10" s="102"/>
      <c r="W10" s="94" t="s">
        <v>40</v>
      </c>
      <c r="X10" s="95" t="s">
        <v>40</v>
      </c>
      <c r="Y10" s="95" t="s">
        <v>40</v>
      </c>
      <c r="Z10" s="94" t="s">
        <v>40</v>
      </c>
      <c r="AA10" s="94" t="s">
        <v>40</v>
      </c>
    </row>
    <row r="11" spans="1:27" ht="15.75" x14ac:dyDescent="0.25">
      <c r="A11" s="79" t="s">
        <v>43</v>
      </c>
      <c r="B11" s="93" t="s">
        <v>44</v>
      </c>
      <c r="C11" s="102"/>
      <c r="D11" s="102"/>
      <c r="E11" s="102"/>
      <c r="F11" s="102"/>
      <c r="G11" s="102"/>
      <c r="H11" s="102"/>
      <c r="I11" s="102"/>
      <c r="J11" s="102"/>
      <c r="K11" s="103">
        <v>0</v>
      </c>
      <c r="L11" s="102"/>
      <c r="M11" s="102"/>
      <c r="N11" s="102"/>
      <c r="O11" s="103">
        <v>0</v>
      </c>
      <c r="P11" s="103">
        <v>0</v>
      </c>
      <c r="Q11" s="102"/>
      <c r="R11" s="102"/>
      <c r="S11" s="102"/>
      <c r="T11" s="102"/>
      <c r="U11" s="102"/>
      <c r="V11" s="102"/>
      <c r="W11" s="94" t="s">
        <v>40</v>
      </c>
      <c r="X11" s="95" t="s">
        <v>40</v>
      </c>
      <c r="Y11" s="95" t="s">
        <v>40</v>
      </c>
      <c r="Z11" s="94" t="s">
        <v>40</v>
      </c>
      <c r="AA11" s="94" t="s">
        <v>40</v>
      </c>
    </row>
    <row r="12" spans="1:27" ht="15.75" x14ac:dyDescent="0.25">
      <c r="A12" s="79" t="s">
        <v>45</v>
      </c>
      <c r="B12" s="93" t="s">
        <v>46</v>
      </c>
      <c r="C12" s="102"/>
      <c r="D12" s="102"/>
      <c r="E12" s="102"/>
      <c r="F12" s="102"/>
      <c r="G12" s="102"/>
      <c r="H12" s="102"/>
      <c r="I12" s="102"/>
      <c r="J12" s="102"/>
      <c r="K12" s="103">
        <v>0</v>
      </c>
      <c r="L12" s="102"/>
      <c r="M12" s="102"/>
      <c r="N12" s="102"/>
      <c r="O12" s="103">
        <v>0</v>
      </c>
      <c r="P12" s="103">
        <v>0</v>
      </c>
      <c r="Q12" s="102"/>
      <c r="R12" s="102"/>
      <c r="S12" s="102"/>
      <c r="T12" s="102"/>
      <c r="U12" s="102"/>
      <c r="V12" s="102"/>
      <c r="W12" s="94" t="s">
        <v>40</v>
      </c>
      <c r="X12" s="95" t="s">
        <v>40</v>
      </c>
      <c r="Y12" s="95" t="s">
        <v>40</v>
      </c>
      <c r="Z12" s="94" t="s">
        <v>40</v>
      </c>
      <c r="AA12" s="94" t="s">
        <v>40</v>
      </c>
    </row>
    <row r="13" spans="1:27" ht="15.75" x14ac:dyDescent="0.25">
      <c r="A13" s="79" t="s">
        <v>47</v>
      </c>
      <c r="B13" s="93" t="s">
        <v>48</v>
      </c>
      <c r="C13" s="102">
        <v>30</v>
      </c>
      <c r="D13" s="102">
        <v>7</v>
      </c>
      <c r="E13" s="102">
        <v>81</v>
      </c>
      <c r="F13" s="102"/>
      <c r="G13" s="102">
        <v>12</v>
      </c>
      <c r="H13" s="102"/>
      <c r="I13" s="102"/>
      <c r="J13" s="102">
        <v>8</v>
      </c>
      <c r="K13" s="103">
        <v>101</v>
      </c>
      <c r="L13" s="102">
        <v>94</v>
      </c>
      <c r="M13" s="102">
        <v>4</v>
      </c>
      <c r="N13" s="102"/>
      <c r="O13" s="103">
        <v>98</v>
      </c>
      <c r="P13" s="103">
        <v>10</v>
      </c>
      <c r="Q13" s="102"/>
      <c r="R13" s="102">
        <v>607</v>
      </c>
      <c r="S13" s="102">
        <v>314</v>
      </c>
      <c r="T13" s="102">
        <v>276</v>
      </c>
      <c r="U13" s="102">
        <v>271</v>
      </c>
      <c r="V13" s="102"/>
      <c r="W13" s="94">
        <v>2.8163265306122449</v>
      </c>
      <c r="X13" s="95" t="s">
        <v>40</v>
      </c>
      <c r="Y13" s="95">
        <v>0.51729818780889625</v>
      </c>
      <c r="Z13" s="94">
        <v>2.989795918367347</v>
      </c>
      <c r="AA13" s="94">
        <v>3.2666666666666666</v>
      </c>
    </row>
    <row r="14" spans="1:27" ht="15.75" x14ac:dyDescent="0.25">
      <c r="A14" s="79" t="s">
        <v>49</v>
      </c>
      <c r="B14" s="93" t="s">
        <v>50</v>
      </c>
      <c r="C14" s="102">
        <v>10</v>
      </c>
      <c r="D14" s="102">
        <v>6</v>
      </c>
      <c r="E14" s="102">
        <v>21</v>
      </c>
      <c r="F14" s="102"/>
      <c r="G14" s="102"/>
      <c r="H14" s="102"/>
      <c r="I14" s="102"/>
      <c r="J14" s="102">
        <v>2</v>
      </c>
      <c r="K14" s="103">
        <v>23</v>
      </c>
      <c r="L14" s="102">
        <v>6</v>
      </c>
      <c r="M14" s="102">
        <v>18</v>
      </c>
      <c r="N14" s="102"/>
      <c r="O14" s="103">
        <v>24</v>
      </c>
      <c r="P14" s="103">
        <v>5</v>
      </c>
      <c r="Q14" s="102"/>
      <c r="R14" s="102">
        <v>303</v>
      </c>
      <c r="S14" s="102">
        <v>178</v>
      </c>
      <c r="T14" s="102">
        <v>185</v>
      </c>
      <c r="U14" s="102">
        <v>165</v>
      </c>
      <c r="V14" s="102"/>
      <c r="W14" s="94">
        <v>7.708333333333333</v>
      </c>
      <c r="X14" s="95" t="s">
        <v>40</v>
      </c>
      <c r="Y14" s="95">
        <v>0.58745874587458746</v>
      </c>
      <c r="Z14" s="94">
        <v>5.208333333333333</v>
      </c>
      <c r="AA14" s="94">
        <v>2.4</v>
      </c>
    </row>
    <row r="15" spans="1:27" ht="15.75" x14ac:dyDescent="0.25">
      <c r="A15" s="79" t="s">
        <v>51</v>
      </c>
      <c r="B15" s="93" t="s">
        <v>52</v>
      </c>
      <c r="C15" s="102">
        <v>10</v>
      </c>
      <c r="D15" s="102">
        <v>7</v>
      </c>
      <c r="E15" s="102">
        <v>15</v>
      </c>
      <c r="F15" s="102"/>
      <c r="G15" s="102"/>
      <c r="H15" s="102"/>
      <c r="I15" s="102"/>
      <c r="J15" s="102">
        <v>18</v>
      </c>
      <c r="K15" s="103">
        <v>33</v>
      </c>
      <c r="L15" s="102">
        <v>31</v>
      </c>
      <c r="M15" s="102">
        <v>2</v>
      </c>
      <c r="N15" s="102"/>
      <c r="O15" s="103">
        <v>33</v>
      </c>
      <c r="P15" s="103">
        <v>7</v>
      </c>
      <c r="Q15" s="102"/>
      <c r="R15" s="102">
        <v>323</v>
      </c>
      <c r="S15" s="102">
        <v>290</v>
      </c>
      <c r="T15" s="102">
        <v>299</v>
      </c>
      <c r="U15" s="102">
        <v>290</v>
      </c>
      <c r="V15" s="102"/>
      <c r="W15" s="94">
        <v>9.0606060606060606</v>
      </c>
      <c r="X15" s="95" t="s">
        <v>40</v>
      </c>
      <c r="Y15" s="95">
        <v>0.89783281733746134</v>
      </c>
      <c r="Z15" s="94">
        <v>1</v>
      </c>
      <c r="AA15" s="94">
        <v>3.3</v>
      </c>
    </row>
    <row r="16" spans="1:27" ht="15.75" x14ac:dyDescent="0.25">
      <c r="A16" s="79" t="s">
        <v>53</v>
      </c>
      <c r="B16" s="93" t="s">
        <v>54</v>
      </c>
      <c r="C16" s="102"/>
      <c r="D16" s="102"/>
      <c r="E16" s="102"/>
      <c r="F16" s="102"/>
      <c r="G16" s="102"/>
      <c r="H16" s="102"/>
      <c r="I16" s="102"/>
      <c r="J16" s="102"/>
      <c r="K16" s="103">
        <v>0</v>
      </c>
      <c r="L16" s="102"/>
      <c r="M16" s="102"/>
      <c r="N16" s="102"/>
      <c r="O16" s="103">
        <v>0</v>
      </c>
      <c r="P16" s="103">
        <v>0</v>
      </c>
      <c r="Q16" s="102"/>
      <c r="R16" s="102"/>
      <c r="S16" s="102"/>
      <c r="T16" s="102"/>
      <c r="U16" s="102"/>
      <c r="V16" s="102"/>
      <c r="W16" s="94" t="s">
        <v>40</v>
      </c>
      <c r="X16" s="95" t="s">
        <v>40</v>
      </c>
      <c r="Y16" s="95" t="s">
        <v>40</v>
      </c>
      <c r="Z16" s="94" t="s">
        <v>40</v>
      </c>
      <c r="AA16" s="94" t="s">
        <v>40</v>
      </c>
    </row>
    <row r="17" spans="1:27" ht="15.75" x14ac:dyDescent="0.25">
      <c r="A17" s="79" t="s">
        <v>55</v>
      </c>
      <c r="B17" s="93" t="s">
        <v>56</v>
      </c>
      <c r="C17" s="102">
        <v>40</v>
      </c>
      <c r="D17" s="102">
        <v>16</v>
      </c>
      <c r="E17" s="102">
        <v>233</v>
      </c>
      <c r="F17" s="102"/>
      <c r="G17" s="102"/>
      <c r="H17" s="102"/>
      <c r="I17" s="102"/>
      <c r="J17" s="102"/>
      <c r="K17" s="103">
        <v>233</v>
      </c>
      <c r="L17" s="102">
        <v>213</v>
      </c>
      <c r="M17" s="102">
        <v>6</v>
      </c>
      <c r="N17" s="102"/>
      <c r="O17" s="103">
        <v>219</v>
      </c>
      <c r="P17" s="103">
        <v>30</v>
      </c>
      <c r="Q17" s="102"/>
      <c r="R17" s="102">
        <v>1240</v>
      </c>
      <c r="S17" s="102">
        <v>797</v>
      </c>
      <c r="T17" s="102">
        <v>731</v>
      </c>
      <c r="U17" s="102">
        <v>729</v>
      </c>
      <c r="V17" s="102"/>
      <c r="W17" s="94">
        <v>3.3378995433789953</v>
      </c>
      <c r="X17" s="95" t="s">
        <v>40</v>
      </c>
      <c r="Y17" s="95">
        <v>0.64274193548387093</v>
      </c>
      <c r="Z17" s="94">
        <v>2.0228310502283104</v>
      </c>
      <c r="AA17" s="94">
        <v>5.4749999999999996</v>
      </c>
    </row>
    <row r="18" spans="1:27" ht="15.75" x14ac:dyDescent="0.25">
      <c r="A18" s="79" t="s">
        <v>57</v>
      </c>
      <c r="B18" s="93" t="s">
        <v>58</v>
      </c>
      <c r="C18" s="102">
        <v>20</v>
      </c>
      <c r="D18" s="102">
        <v>0</v>
      </c>
      <c r="E18" s="102">
        <v>55</v>
      </c>
      <c r="F18" s="102"/>
      <c r="G18" s="102"/>
      <c r="H18" s="102"/>
      <c r="I18" s="102"/>
      <c r="J18" s="102">
        <v>2</v>
      </c>
      <c r="K18" s="103">
        <v>57</v>
      </c>
      <c r="L18" s="102">
        <v>52</v>
      </c>
      <c r="M18" s="102">
        <v>1</v>
      </c>
      <c r="N18" s="102"/>
      <c r="O18" s="103">
        <v>53</v>
      </c>
      <c r="P18" s="103">
        <v>4</v>
      </c>
      <c r="Q18" s="102"/>
      <c r="R18" s="102">
        <v>434</v>
      </c>
      <c r="S18" s="102">
        <v>145</v>
      </c>
      <c r="T18" s="102">
        <v>134</v>
      </c>
      <c r="U18" s="102">
        <v>128</v>
      </c>
      <c r="V18" s="102"/>
      <c r="W18" s="94">
        <v>2.5283018867924527</v>
      </c>
      <c r="X18" s="95" t="s">
        <v>40</v>
      </c>
      <c r="Y18" s="95">
        <v>0.33410138248847926</v>
      </c>
      <c r="Z18" s="94">
        <v>5.4528301886792452</v>
      </c>
      <c r="AA18" s="94">
        <v>2.65</v>
      </c>
    </row>
    <row r="19" spans="1:27" ht="15.75" x14ac:dyDescent="0.25">
      <c r="A19" s="79" t="s">
        <v>59</v>
      </c>
      <c r="B19" s="93" t="s">
        <v>60</v>
      </c>
      <c r="C19" s="102"/>
      <c r="D19" s="102"/>
      <c r="E19" s="102"/>
      <c r="F19" s="102"/>
      <c r="G19" s="102"/>
      <c r="H19" s="102"/>
      <c r="I19" s="102"/>
      <c r="J19" s="102"/>
      <c r="K19" s="103">
        <v>0</v>
      </c>
      <c r="L19" s="102"/>
      <c r="M19" s="102"/>
      <c r="N19" s="102"/>
      <c r="O19" s="103">
        <v>0</v>
      </c>
      <c r="P19" s="103">
        <v>0</v>
      </c>
      <c r="Q19" s="102"/>
      <c r="R19" s="102"/>
      <c r="S19" s="102"/>
      <c r="T19" s="102"/>
      <c r="U19" s="102"/>
      <c r="V19" s="102"/>
      <c r="W19" s="94" t="s">
        <v>40</v>
      </c>
      <c r="X19" s="95" t="s">
        <v>40</v>
      </c>
      <c r="Y19" s="95" t="s">
        <v>40</v>
      </c>
      <c r="Z19" s="94" t="s">
        <v>40</v>
      </c>
      <c r="AA19" s="94" t="s">
        <v>40</v>
      </c>
    </row>
    <row r="20" spans="1:27" ht="15.75" x14ac:dyDescent="0.25">
      <c r="A20" s="79" t="s">
        <v>61</v>
      </c>
      <c r="B20" s="93" t="s">
        <v>62</v>
      </c>
      <c r="C20" s="102"/>
      <c r="D20" s="102"/>
      <c r="E20" s="102"/>
      <c r="F20" s="102"/>
      <c r="G20" s="102"/>
      <c r="H20" s="102"/>
      <c r="I20" s="102"/>
      <c r="J20" s="102"/>
      <c r="K20" s="103">
        <v>0</v>
      </c>
      <c r="L20" s="102"/>
      <c r="M20" s="102"/>
      <c r="N20" s="102"/>
      <c r="O20" s="103">
        <v>0</v>
      </c>
      <c r="P20" s="103">
        <v>0</v>
      </c>
      <c r="Q20" s="102"/>
      <c r="R20" s="102"/>
      <c r="S20" s="102"/>
      <c r="T20" s="102"/>
      <c r="U20" s="102"/>
      <c r="V20" s="102"/>
      <c r="W20" s="94" t="s">
        <v>40</v>
      </c>
      <c r="X20" s="95" t="s">
        <v>40</v>
      </c>
      <c r="Y20" s="95" t="s">
        <v>40</v>
      </c>
      <c r="Z20" s="94" t="s">
        <v>40</v>
      </c>
      <c r="AA20" s="94" t="s">
        <v>40</v>
      </c>
    </row>
    <row r="21" spans="1:27" ht="15.75" x14ac:dyDescent="0.25">
      <c r="A21" s="79" t="s">
        <v>63</v>
      </c>
      <c r="B21" s="93" t="s">
        <v>64</v>
      </c>
      <c r="C21" s="102"/>
      <c r="D21" s="102"/>
      <c r="E21" s="102"/>
      <c r="F21" s="102"/>
      <c r="G21" s="102"/>
      <c r="H21" s="102"/>
      <c r="I21" s="102"/>
      <c r="J21" s="102"/>
      <c r="K21" s="103">
        <v>0</v>
      </c>
      <c r="L21" s="102"/>
      <c r="M21" s="102"/>
      <c r="N21" s="102"/>
      <c r="O21" s="103">
        <v>0</v>
      </c>
      <c r="P21" s="103">
        <v>0</v>
      </c>
      <c r="Q21" s="102"/>
      <c r="R21" s="102"/>
      <c r="S21" s="102"/>
      <c r="T21" s="102"/>
      <c r="U21" s="102"/>
      <c r="V21" s="102"/>
      <c r="W21" s="94" t="s">
        <v>40</v>
      </c>
      <c r="X21" s="95" t="s">
        <v>40</v>
      </c>
      <c r="Y21" s="95" t="s">
        <v>40</v>
      </c>
      <c r="Z21" s="94" t="s">
        <v>40</v>
      </c>
      <c r="AA21" s="94" t="s">
        <v>40</v>
      </c>
    </row>
    <row r="22" spans="1:27" ht="15.75" x14ac:dyDescent="0.25">
      <c r="A22" s="79" t="s">
        <v>65</v>
      </c>
      <c r="B22" s="93" t="s">
        <v>66</v>
      </c>
      <c r="C22" s="102"/>
      <c r="D22" s="102"/>
      <c r="E22" s="102"/>
      <c r="F22" s="102"/>
      <c r="G22" s="102"/>
      <c r="H22" s="102"/>
      <c r="I22" s="102"/>
      <c r="J22" s="102"/>
      <c r="K22" s="103">
        <v>0</v>
      </c>
      <c r="L22" s="102"/>
      <c r="M22" s="102"/>
      <c r="N22" s="102"/>
      <c r="O22" s="103">
        <v>0</v>
      </c>
      <c r="P22" s="103">
        <v>0</v>
      </c>
      <c r="Q22" s="102"/>
      <c r="R22" s="102"/>
      <c r="S22" s="102"/>
      <c r="T22" s="102"/>
      <c r="U22" s="102"/>
      <c r="V22" s="102"/>
      <c r="W22" s="94" t="s">
        <v>40</v>
      </c>
      <c r="X22" s="95" t="s">
        <v>40</v>
      </c>
      <c r="Y22" s="95" t="s">
        <v>40</v>
      </c>
      <c r="Z22" s="94" t="s">
        <v>40</v>
      </c>
      <c r="AA22" s="94" t="s">
        <v>40</v>
      </c>
    </row>
    <row r="23" spans="1:27" ht="15.75" x14ac:dyDescent="0.25">
      <c r="A23" s="79" t="s">
        <v>67</v>
      </c>
      <c r="B23" s="93" t="s">
        <v>68</v>
      </c>
      <c r="C23" s="102"/>
      <c r="D23" s="102"/>
      <c r="E23" s="102"/>
      <c r="F23" s="102"/>
      <c r="G23" s="102"/>
      <c r="H23" s="102"/>
      <c r="I23" s="102"/>
      <c r="J23" s="102"/>
      <c r="K23" s="103">
        <v>0</v>
      </c>
      <c r="L23" s="102"/>
      <c r="M23" s="102"/>
      <c r="N23" s="102"/>
      <c r="O23" s="103">
        <v>0</v>
      </c>
      <c r="P23" s="103">
        <v>0</v>
      </c>
      <c r="Q23" s="102"/>
      <c r="R23" s="102"/>
      <c r="S23" s="102"/>
      <c r="T23" s="102"/>
      <c r="U23" s="102"/>
      <c r="V23" s="102"/>
      <c r="W23" s="94" t="s">
        <v>40</v>
      </c>
      <c r="X23" s="95" t="s">
        <v>40</v>
      </c>
      <c r="Y23" s="95" t="s">
        <v>40</v>
      </c>
      <c r="Z23" s="94" t="s">
        <v>40</v>
      </c>
      <c r="AA23" s="94" t="s">
        <v>40</v>
      </c>
    </row>
    <row r="24" spans="1:27" ht="15.75" x14ac:dyDescent="0.25">
      <c r="A24" s="79" t="s">
        <v>69</v>
      </c>
      <c r="B24" s="97" t="s">
        <v>70</v>
      </c>
      <c r="C24" s="102">
        <v>26</v>
      </c>
      <c r="D24" s="102">
        <v>4</v>
      </c>
      <c r="E24" s="102">
        <v>13</v>
      </c>
      <c r="F24" s="102"/>
      <c r="G24" s="102"/>
      <c r="H24" s="102"/>
      <c r="I24" s="102">
        <v>213</v>
      </c>
      <c r="J24" s="102">
        <v>13</v>
      </c>
      <c r="K24" s="103">
        <v>239</v>
      </c>
      <c r="L24" s="102">
        <v>234</v>
      </c>
      <c r="M24" s="102">
        <v>4</v>
      </c>
      <c r="N24" s="102"/>
      <c r="O24" s="103">
        <v>238</v>
      </c>
      <c r="P24" s="103">
        <v>5</v>
      </c>
      <c r="Q24" s="102"/>
      <c r="R24" s="102">
        <v>804</v>
      </c>
      <c r="S24" s="102">
        <v>385</v>
      </c>
      <c r="T24" s="102">
        <v>411</v>
      </c>
      <c r="U24" s="102"/>
      <c r="V24" s="102"/>
      <c r="W24" s="94">
        <v>1.7268907563025211</v>
      </c>
      <c r="X24" s="95" t="s">
        <v>40</v>
      </c>
      <c r="Y24" s="95">
        <v>0.47885572139303484</v>
      </c>
      <c r="Z24" s="94">
        <v>1.7605042016806722</v>
      </c>
      <c r="AA24" s="94">
        <v>9.1538461538461533</v>
      </c>
    </row>
    <row r="25" spans="1:27" ht="15.75" x14ac:dyDescent="0.25">
      <c r="A25" s="79" t="s">
        <v>71</v>
      </c>
      <c r="B25" s="93" t="s">
        <v>72</v>
      </c>
      <c r="C25" s="102"/>
      <c r="D25" s="102"/>
      <c r="E25" s="102"/>
      <c r="F25" s="102"/>
      <c r="G25" s="102"/>
      <c r="H25" s="102"/>
      <c r="I25" s="102"/>
      <c r="J25" s="102"/>
      <c r="K25" s="103">
        <v>0</v>
      </c>
      <c r="L25" s="102"/>
      <c r="M25" s="102"/>
      <c r="N25" s="102"/>
      <c r="O25" s="103">
        <v>0</v>
      </c>
      <c r="P25" s="103">
        <v>0</v>
      </c>
      <c r="Q25" s="102"/>
      <c r="R25" s="102"/>
      <c r="S25" s="102"/>
      <c r="T25" s="102"/>
      <c r="U25" s="102"/>
      <c r="V25" s="102"/>
      <c r="W25" s="94" t="s">
        <v>40</v>
      </c>
      <c r="X25" s="95" t="s">
        <v>40</v>
      </c>
      <c r="Y25" s="95" t="s">
        <v>40</v>
      </c>
      <c r="Z25" s="94" t="s">
        <v>40</v>
      </c>
      <c r="AA25" s="94" t="s">
        <v>40</v>
      </c>
    </row>
    <row r="26" spans="1:27" ht="15.75" x14ac:dyDescent="0.25">
      <c r="A26" s="79" t="s">
        <v>73</v>
      </c>
      <c r="B26" s="93" t="s">
        <v>74</v>
      </c>
      <c r="C26" s="102">
        <v>8</v>
      </c>
      <c r="D26" s="102">
        <v>8</v>
      </c>
      <c r="E26" s="102">
        <v>17</v>
      </c>
      <c r="F26" s="102"/>
      <c r="G26" s="102"/>
      <c r="H26" s="102"/>
      <c r="I26" s="102"/>
      <c r="J26" s="102">
        <v>17</v>
      </c>
      <c r="K26" s="103">
        <v>34</v>
      </c>
      <c r="L26" s="102">
        <v>3</v>
      </c>
      <c r="M26" s="102">
        <v>21</v>
      </c>
      <c r="N26" s="102">
        <v>12</v>
      </c>
      <c r="O26" s="103">
        <v>36</v>
      </c>
      <c r="P26" s="103">
        <v>6</v>
      </c>
      <c r="Q26" s="102"/>
      <c r="R26" s="102">
        <v>245</v>
      </c>
      <c r="S26" s="102">
        <v>214</v>
      </c>
      <c r="T26" s="102">
        <v>226</v>
      </c>
      <c r="U26" s="102">
        <v>221</v>
      </c>
      <c r="V26" s="102"/>
      <c r="W26" s="94">
        <v>6.2777777777777777</v>
      </c>
      <c r="X26" s="95">
        <v>0.33333333333333331</v>
      </c>
      <c r="Y26" s="95">
        <v>0.87346938775510208</v>
      </c>
      <c r="Z26" s="94">
        <v>0.86111111111111116</v>
      </c>
      <c r="AA26" s="94">
        <v>4.5</v>
      </c>
    </row>
    <row r="27" spans="1:27" ht="15.75" x14ac:dyDescent="0.25">
      <c r="A27" s="79" t="s">
        <v>75</v>
      </c>
      <c r="B27" s="93" t="s">
        <v>76</v>
      </c>
      <c r="C27" s="102"/>
      <c r="D27" s="102"/>
      <c r="E27" s="102"/>
      <c r="F27" s="102"/>
      <c r="G27" s="102"/>
      <c r="H27" s="102"/>
      <c r="I27" s="102"/>
      <c r="J27" s="102"/>
      <c r="K27" s="103">
        <v>0</v>
      </c>
      <c r="L27" s="102"/>
      <c r="M27" s="102"/>
      <c r="N27" s="102"/>
      <c r="O27" s="103">
        <v>0</v>
      </c>
      <c r="P27" s="103">
        <v>0</v>
      </c>
      <c r="Q27" s="102"/>
      <c r="R27" s="102"/>
      <c r="S27" s="102"/>
      <c r="T27" s="102"/>
      <c r="U27" s="102"/>
      <c r="V27" s="102"/>
      <c r="W27" s="94" t="s">
        <v>40</v>
      </c>
      <c r="X27" s="95" t="s">
        <v>40</v>
      </c>
      <c r="Y27" s="95" t="s">
        <v>40</v>
      </c>
      <c r="Z27" s="94" t="s">
        <v>40</v>
      </c>
      <c r="AA27" s="94" t="s">
        <v>40</v>
      </c>
    </row>
    <row r="28" spans="1:27" ht="15.75" x14ac:dyDescent="0.25">
      <c r="A28" s="79" t="s">
        <v>77</v>
      </c>
      <c r="B28" s="98" t="s">
        <v>78</v>
      </c>
      <c r="C28" s="102">
        <v>6</v>
      </c>
      <c r="D28" s="102">
        <v>4</v>
      </c>
      <c r="E28" s="102">
        <v>14</v>
      </c>
      <c r="F28" s="102"/>
      <c r="G28" s="102">
        <v>1</v>
      </c>
      <c r="H28" s="102"/>
      <c r="I28" s="102"/>
      <c r="J28" s="102">
        <v>22</v>
      </c>
      <c r="K28" s="103">
        <v>37</v>
      </c>
      <c r="L28" s="102">
        <v>9</v>
      </c>
      <c r="M28" s="102">
        <v>26</v>
      </c>
      <c r="N28" s="102">
        <v>1</v>
      </c>
      <c r="O28" s="103">
        <v>36</v>
      </c>
      <c r="P28" s="103">
        <v>5</v>
      </c>
      <c r="Q28" s="102"/>
      <c r="R28" s="102">
        <v>186</v>
      </c>
      <c r="S28" s="102">
        <v>172</v>
      </c>
      <c r="T28" s="102">
        <v>168</v>
      </c>
      <c r="U28" s="102">
        <v>163</v>
      </c>
      <c r="V28" s="102"/>
      <c r="W28" s="94">
        <v>4.666666666666667</v>
      </c>
      <c r="X28" s="95">
        <v>2.7777777777777776E-2</v>
      </c>
      <c r="Y28" s="95">
        <v>0.92473118279569888</v>
      </c>
      <c r="Z28" s="94">
        <v>0.3888888888888889</v>
      </c>
      <c r="AA28" s="94">
        <v>6</v>
      </c>
    </row>
    <row r="29" spans="1:27" ht="15.75" x14ac:dyDescent="0.25">
      <c r="A29" s="79" t="s">
        <v>79</v>
      </c>
      <c r="B29" s="98" t="s">
        <v>80</v>
      </c>
      <c r="C29" s="102"/>
      <c r="D29" s="102"/>
      <c r="E29" s="102"/>
      <c r="F29" s="102"/>
      <c r="G29" s="102"/>
      <c r="H29" s="102"/>
      <c r="I29" s="102"/>
      <c r="J29" s="102"/>
      <c r="K29" s="103">
        <v>0</v>
      </c>
      <c r="L29" s="102"/>
      <c r="M29" s="102"/>
      <c r="N29" s="102"/>
      <c r="O29" s="103">
        <v>0</v>
      </c>
      <c r="P29" s="103">
        <v>0</v>
      </c>
      <c r="Q29" s="102"/>
      <c r="R29" s="102"/>
      <c r="S29" s="102"/>
      <c r="T29" s="102"/>
      <c r="U29" s="102"/>
      <c r="V29" s="102"/>
      <c r="W29" s="94" t="s">
        <v>40</v>
      </c>
      <c r="X29" s="95" t="s">
        <v>40</v>
      </c>
      <c r="Y29" s="95" t="s">
        <v>40</v>
      </c>
      <c r="Z29" s="94" t="s">
        <v>40</v>
      </c>
      <c r="AA29" s="94" t="s">
        <v>40</v>
      </c>
    </row>
    <row r="30" spans="1:27" ht="15.75" x14ac:dyDescent="0.25">
      <c r="A30" s="79" t="s">
        <v>81</v>
      </c>
      <c r="B30" s="93" t="s">
        <v>82</v>
      </c>
      <c r="C30" s="102">
        <v>6</v>
      </c>
      <c r="D30" s="102">
        <v>3</v>
      </c>
      <c r="E30" s="102">
        <v>21</v>
      </c>
      <c r="F30" s="102"/>
      <c r="G30" s="102"/>
      <c r="H30" s="102"/>
      <c r="I30" s="102"/>
      <c r="J30" s="102">
        <v>5</v>
      </c>
      <c r="K30" s="103">
        <v>26</v>
      </c>
      <c r="L30" s="102">
        <v>18</v>
      </c>
      <c r="M30" s="102">
        <v>9</v>
      </c>
      <c r="N30" s="102"/>
      <c r="O30" s="103">
        <v>27</v>
      </c>
      <c r="P30" s="103">
        <v>2</v>
      </c>
      <c r="Q30" s="102"/>
      <c r="R30" s="102">
        <v>186</v>
      </c>
      <c r="S30" s="102">
        <v>72</v>
      </c>
      <c r="T30" s="102">
        <v>73</v>
      </c>
      <c r="U30" s="102">
        <v>67</v>
      </c>
      <c r="V30" s="102"/>
      <c r="W30" s="94">
        <v>2.7037037037037037</v>
      </c>
      <c r="X30" s="95" t="s">
        <v>40</v>
      </c>
      <c r="Y30" s="95">
        <v>0.38709677419354838</v>
      </c>
      <c r="Z30" s="94">
        <v>4.2222222222222223</v>
      </c>
      <c r="AA30" s="94">
        <v>4.5</v>
      </c>
    </row>
    <row r="31" spans="1:27" ht="15.75" x14ac:dyDescent="0.25">
      <c r="A31" s="79" t="s">
        <v>83</v>
      </c>
      <c r="B31" s="93" t="s">
        <v>84</v>
      </c>
      <c r="C31" s="102"/>
      <c r="D31" s="102"/>
      <c r="E31" s="102"/>
      <c r="F31" s="102"/>
      <c r="G31" s="102"/>
      <c r="H31" s="102"/>
      <c r="I31" s="102"/>
      <c r="J31" s="102"/>
      <c r="K31" s="103">
        <v>0</v>
      </c>
      <c r="L31" s="102"/>
      <c r="M31" s="102"/>
      <c r="N31" s="102"/>
      <c r="O31" s="103">
        <v>0</v>
      </c>
      <c r="P31" s="103">
        <v>0</v>
      </c>
      <c r="Q31" s="102"/>
      <c r="R31" s="102"/>
      <c r="S31" s="102"/>
      <c r="T31" s="102"/>
      <c r="U31" s="102"/>
      <c r="V31" s="102"/>
      <c r="W31" s="94" t="s">
        <v>40</v>
      </c>
      <c r="X31" s="95" t="s">
        <v>40</v>
      </c>
      <c r="Y31" s="95" t="s">
        <v>40</v>
      </c>
      <c r="Z31" s="94" t="s">
        <v>40</v>
      </c>
      <c r="AA31" s="94" t="s">
        <v>40</v>
      </c>
    </row>
    <row r="32" spans="1:27" ht="15.75" x14ac:dyDescent="0.25">
      <c r="A32" s="79" t="s">
        <v>85</v>
      </c>
      <c r="B32" s="93" t="s">
        <v>86</v>
      </c>
      <c r="C32" s="102"/>
      <c r="D32" s="102"/>
      <c r="E32" s="102"/>
      <c r="F32" s="102"/>
      <c r="G32" s="102"/>
      <c r="H32" s="102"/>
      <c r="I32" s="102"/>
      <c r="J32" s="102"/>
      <c r="K32" s="103">
        <v>0</v>
      </c>
      <c r="L32" s="102"/>
      <c r="M32" s="102"/>
      <c r="N32" s="102"/>
      <c r="O32" s="103">
        <v>0</v>
      </c>
      <c r="P32" s="103">
        <v>0</v>
      </c>
      <c r="Q32" s="102"/>
      <c r="R32" s="102"/>
      <c r="S32" s="102"/>
      <c r="T32" s="102"/>
      <c r="U32" s="102"/>
      <c r="V32" s="102"/>
      <c r="W32" s="94" t="s">
        <v>40</v>
      </c>
      <c r="X32" s="95" t="s">
        <v>40</v>
      </c>
      <c r="Y32" s="95" t="s">
        <v>40</v>
      </c>
      <c r="Z32" s="94" t="s">
        <v>40</v>
      </c>
      <c r="AA32" s="94" t="s">
        <v>40</v>
      </c>
    </row>
    <row r="33" spans="1:27" ht="15.75" x14ac:dyDescent="0.25">
      <c r="A33" s="79" t="s">
        <v>87</v>
      </c>
      <c r="B33" s="93" t="s">
        <v>88</v>
      </c>
      <c r="C33" s="102"/>
      <c r="D33" s="102"/>
      <c r="E33" s="102"/>
      <c r="F33" s="102"/>
      <c r="G33" s="102"/>
      <c r="H33" s="102"/>
      <c r="I33" s="102"/>
      <c r="J33" s="102"/>
      <c r="K33" s="103">
        <v>0</v>
      </c>
      <c r="L33" s="102"/>
      <c r="M33" s="102"/>
      <c r="N33" s="102"/>
      <c r="O33" s="103">
        <v>0</v>
      </c>
      <c r="P33" s="103">
        <v>0</v>
      </c>
      <c r="Q33" s="102"/>
      <c r="R33" s="102"/>
      <c r="S33" s="102"/>
      <c r="T33" s="102"/>
      <c r="U33" s="102"/>
      <c r="V33" s="102"/>
      <c r="W33" s="94" t="s">
        <v>40</v>
      </c>
      <c r="X33" s="95" t="s">
        <v>40</v>
      </c>
      <c r="Y33" s="95" t="s">
        <v>40</v>
      </c>
      <c r="Z33" s="94" t="s">
        <v>40</v>
      </c>
      <c r="AA33" s="94" t="s">
        <v>40</v>
      </c>
    </row>
    <row r="34" spans="1:27" ht="15.75" x14ac:dyDescent="0.25">
      <c r="A34" s="79" t="s">
        <v>89</v>
      </c>
      <c r="B34" s="93" t="s">
        <v>90</v>
      </c>
      <c r="C34" s="102">
        <v>20</v>
      </c>
      <c r="D34" s="102">
        <v>13</v>
      </c>
      <c r="E34" s="102">
        <v>172</v>
      </c>
      <c r="F34" s="102"/>
      <c r="G34" s="102"/>
      <c r="H34" s="102"/>
      <c r="I34" s="102"/>
      <c r="J34" s="102">
        <v>5</v>
      </c>
      <c r="K34" s="103">
        <v>177</v>
      </c>
      <c r="L34" s="102">
        <v>119</v>
      </c>
      <c r="M34" s="102">
        <v>57</v>
      </c>
      <c r="N34" s="102">
        <v>3</v>
      </c>
      <c r="O34" s="103">
        <v>179</v>
      </c>
      <c r="P34" s="103">
        <v>11</v>
      </c>
      <c r="Q34" s="102"/>
      <c r="R34" s="102">
        <v>628</v>
      </c>
      <c r="S34" s="102">
        <v>513</v>
      </c>
      <c r="T34" s="102">
        <v>546</v>
      </c>
      <c r="U34" s="102">
        <v>537</v>
      </c>
      <c r="V34" s="102"/>
      <c r="W34" s="94">
        <v>3.0502793296089385</v>
      </c>
      <c r="X34" s="95">
        <v>1.6759776536312849E-2</v>
      </c>
      <c r="Y34" s="95">
        <v>0.81687898089171973</v>
      </c>
      <c r="Z34" s="94">
        <v>0.64245810055865926</v>
      </c>
      <c r="AA34" s="94">
        <v>8.9499999999999993</v>
      </c>
    </row>
    <row r="35" spans="1:27" ht="15.75" x14ac:dyDescent="0.25">
      <c r="A35" s="79" t="s">
        <v>91</v>
      </c>
      <c r="B35" s="93" t="s">
        <v>92</v>
      </c>
      <c r="C35" s="102">
        <v>45</v>
      </c>
      <c r="D35" s="102">
        <v>30</v>
      </c>
      <c r="E35" s="102">
        <v>36</v>
      </c>
      <c r="F35" s="102"/>
      <c r="G35" s="102">
        <v>73</v>
      </c>
      <c r="H35" s="102"/>
      <c r="I35" s="102"/>
      <c r="J35" s="102">
        <v>50</v>
      </c>
      <c r="K35" s="103">
        <v>159</v>
      </c>
      <c r="L35" s="102">
        <v>148</v>
      </c>
      <c r="M35" s="102">
        <v>12</v>
      </c>
      <c r="N35" s="102">
        <v>1</v>
      </c>
      <c r="O35" s="103">
        <v>161</v>
      </c>
      <c r="P35" s="103">
        <v>28</v>
      </c>
      <c r="Q35" s="102"/>
      <c r="R35" s="102">
        <v>1369</v>
      </c>
      <c r="S35" s="102">
        <v>1023</v>
      </c>
      <c r="T35" s="102">
        <v>1160</v>
      </c>
      <c r="U35" s="102">
        <v>1113</v>
      </c>
      <c r="V35" s="102"/>
      <c r="W35" s="94">
        <v>7.2049689440993792</v>
      </c>
      <c r="X35" s="95">
        <v>6.2111801242236021E-3</v>
      </c>
      <c r="Y35" s="95">
        <v>0.74726077428780135</v>
      </c>
      <c r="Z35" s="94">
        <v>2.1490683229813663</v>
      </c>
      <c r="AA35" s="94">
        <v>3.5777777777777779</v>
      </c>
    </row>
    <row r="36" spans="1:27" ht="15.75" x14ac:dyDescent="0.25">
      <c r="A36" s="79" t="s">
        <v>93</v>
      </c>
      <c r="B36" s="93" t="s">
        <v>94</v>
      </c>
      <c r="C36" s="102"/>
      <c r="D36" s="102"/>
      <c r="E36" s="102"/>
      <c r="F36" s="102"/>
      <c r="G36" s="102"/>
      <c r="H36" s="102"/>
      <c r="I36" s="102"/>
      <c r="J36" s="102"/>
      <c r="K36" s="103">
        <v>0</v>
      </c>
      <c r="L36" s="102"/>
      <c r="M36" s="102"/>
      <c r="N36" s="102"/>
      <c r="O36" s="103">
        <v>0</v>
      </c>
      <c r="P36" s="103">
        <v>0</v>
      </c>
      <c r="Q36" s="102"/>
      <c r="R36" s="102"/>
      <c r="S36" s="102"/>
      <c r="T36" s="102"/>
      <c r="U36" s="102"/>
      <c r="V36" s="102"/>
      <c r="W36" s="94" t="s">
        <v>40</v>
      </c>
      <c r="X36" s="95" t="s">
        <v>40</v>
      </c>
      <c r="Y36" s="95" t="s">
        <v>40</v>
      </c>
      <c r="Z36" s="94" t="s">
        <v>40</v>
      </c>
      <c r="AA36" s="94" t="s">
        <v>40</v>
      </c>
    </row>
    <row r="37" spans="1:27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 spans="1:27" x14ac:dyDescent="0.25">
      <c r="A38" s="81" t="s">
        <v>95</v>
      </c>
      <c r="B38" s="82" t="s">
        <v>96</v>
      </c>
      <c r="C38" s="67" t="s">
        <v>97</v>
      </c>
      <c r="D38" s="63"/>
      <c r="E38" s="64" t="s">
        <v>98</v>
      </c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 spans="1:27" ht="33.75" x14ac:dyDescent="0.25">
      <c r="A39" s="83" t="s">
        <v>99</v>
      </c>
      <c r="B39" s="84" t="s">
        <v>100</v>
      </c>
      <c r="C39" s="104">
        <v>4925</v>
      </c>
      <c r="D39" s="63"/>
      <c r="E39" s="221" t="s">
        <v>101</v>
      </c>
      <c r="F39" s="222"/>
      <c r="G39" s="111"/>
      <c r="H39" s="67" t="s">
        <v>102</v>
      </c>
      <c r="I39" s="67" t="s">
        <v>103</v>
      </c>
      <c r="J39" s="71" t="s">
        <v>104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70"/>
      <c r="V39" s="69"/>
      <c r="W39" s="63"/>
      <c r="X39" s="63"/>
      <c r="Y39" s="63"/>
      <c r="Z39" s="63"/>
      <c r="AA39" s="63"/>
    </row>
    <row r="40" spans="1:27" x14ac:dyDescent="0.25">
      <c r="A40" s="76" t="s">
        <v>105</v>
      </c>
      <c r="B40" s="85" t="s">
        <v>106</v>
      </c>
      <c r="C40" s="106">
        <v>221</v>
      </c>
      <c r="D40" s="63"/>
      <c r="E40" s="112" t="s">
        <v>107</v>
      </c>
      <c r="F40" s="120" t="s">
        <v>108</v>
      </c>
      <c r="G40" s="111"/>
      <c r="H40" s="114"/>
      <c r="I40" s="115"/>
      <c r="J40" s="115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70"/>
      <c r="V40" s="69"/>
      <c r="W40" s="63"/>
      <c r="X40" s="63"/>
      <c r="Y40" s="63"/>
      <c r="Z40" s="63"/>
      <c r="AA40" s="63"/>
    </row>
    <row r="41" spans="1:27" x14ac:dyDescent="0.25">
      <c r="A41" s="76" t="s">
        <v>109</v>
      </c>
      <c r="B41" s="85" t="s">
        <v>110</v>
      </c>
      <c r="C41" s="106"/>
      <c r="D41" s="63"/>
      <c r="E41" s="80" t="s">
        <v>111</v>
      </c>
      <c r="F41" s="119" t="s">
        <v>112</v>
      </c>
      <c r="G41" s="113"/>
      <c r="H41" s="115"/>
      <c r="I41" s="115"/>
      <c r="J41" s="115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70"/>
      <c r="V41" s="69"/>
      <c r="W41" s="63"/>
      <c r="X41" s="63"/>
      <c r="Y41" s="63"/>
      <c r="Z41" s="63"/>
      <c r="AA41" s="63"/>
    </row>
    <row r="42" spans="1:27" x14ac:dyDescent="0.25">
      <c r="A42" s="76" t="s">
        <v>113</v>
      </c>
      <c r="B42" s="77" t="s">
        <v>60</v>
      </c>
      <c r="C42" s="106">
        <v>0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70"/>
      <c r="V42" s="69"/>
      <c r="W42" s="63"/>
      <c r="X42" s="63"/>
      <c r="Y42" s="63"/>
      <c r="Z42" s="63"/>
      <c r="AA42" s="63"/>
    </row>
    <row r="43" spans="1:27" x14ac:dyDescent="0.25">
      <c r="A43" s="89" t="s">
        <v>114</v>
      </c>
      <c r="B43" s="77" t="s">
        <v>115</v>
      </c>
      <c r="C43" s="106"/>
      <c r="D43" s="63"/>
      <c r="E43" s="221" t="s">
        <v>116</v>
      </c>
      <c r="F43" s="222"/>
      <c r="G43" s="116"/>
      <c r="H43" s="116"/>
      <c r="I43" s="111"/>
      <c r="J43" s="81" t="s">
        <v>117</v>
      </c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70"/>
      <c r="V43" s="69"/>
      <c r="W43" s="63"/>
      <c r="X43" s="63"/>
      <c r="Y43" s="63"/>
      <c r="Z43" s="63"/>
      <c r="AA43" s="63"/>
    </row>
    <row r="44" spans="1:27" ht="15.75" x14ac:dyDescent="0.25">
      <c r="A44" s="76" t="s">
        <v>118</v>
      </c>
      <c r="B44" s="85" t="s">
        <v>119</v>
      </c>
      <c r="C44" s="106"/>
      <c r="D44" s="63"/>
      <c r="E44" s="121" t="s">
        <v>107</v>
      </c>
      <c r="F44" s="117" t="s">
        <v>120</v>
      </c>
      <c r="G44" s="116"/>
      <c r="H44" s="116"/>
      <c r="I44" s="111"/>
      <c r="J44" s="109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70"/>
      <c r="V44" s="69"/>
      <c r="W44" s="63"/>
      <c r="X44" s="63"/>
      <c r="Y44" s="63"/>
      <c r="Z44" s="63"/>
      <c r="AA44" s="63"/>
    </row>
    <row r="45" spans="1:27" ht="15.75" x14ac:dyDescent="0.25">
      <c r="A45" s="76" t="s">
        <v>121</v>
      </c>
      <c r="B45" s="85" t="s">
        <v>122</v>
      </c>
      <c r="C45" s="106"/>
      <c r="D45" s="63"/>
      <c r="E45" s="76" t="s">
        <v>123</v>
      </c>
      <c r="F45" s="118" t="s">
        <v>124</v>
      </c>
      <c r="G45" s="63"/>
      <c r="H45" s="63"/>
      <c r="I45" s="63"/>
      <c r="J45" s="110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70"/>
      <c r="V45" s="69"/>
      <c r="W45" s="63"/>
      <c r="X45" s="63"/>
      <c r="Y45" s="63"/>
      <c r="Z45" s="63"/>
      <c r="AA45" s="63"/>
    </row>
    <row r="46" spans="1:27" ht="15.75" x14ac:dyDescent="0.25">
      <c r="A46" s="86" t="s">
        <v>125</v>
      </c>
      <c r="B46" s="85" t="s">
        <v>126</v>
      </c>
      <c r="C46" s="106"/>
      <c r="D46" s="63"/>
      <c r="E46" s="76" t="s">
        <v>127</v>
      </c>
      <c r="F46" s="210" t="s">
        <v>128</v>
      </c>
      <c r="G46" s="211"/>
      <c r="H46" s="211"/>
      <c r="I46" s="212"/>
      <c r="J46" s="110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70"/>
      <c r="V46" s="69"/>
      <c r="W46" s="63"/>
      <c r="X46" s="63"/>
      <c r="Y46" s="63"/>
      <c r="Z46" s="63"/>
      <c r="AA46" s="63"/>
    </row>
    <row r="47" spans="1:27" ht="15.75" x14ac:dyDescent="0.25">
      <c r="A47" s="87" t="s">
        <v>129</v>
      </c>
      <c r="B47" s="85" t="s">
        <v>130</v>
      </c>
      <c r="C47" s="106"/>
      <c r="D47" s="63"/>
      <c r="E47" s="76" t="s">
        <v>131</v>
      </c>
      <c r="F47" s="216" t="s">
        <v>132</v>
      </c>
      <c r="G47" s="217"/>
      <c r="H47" s="217"/>
      <c r="I47" s="218"/>
      <c r="J47" s="110">
        <v>48</v>
      </c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70"/>
      <c r="V47" s="69"/>
      <c r="W47" s="63"/>
      <c r="X47" s="63"/>
      <c r="Y47" s="63"/>
      <c r="Z47" s="63"/>
      <c r="AA47" s="63"/>
    </row>
    <row r="48" spans="1:27" ht="15.75" x14ac:dyDescent="0.25">
      <c r="A48" s="76" t="s">
        <v>133</v>
      </c>
      <c r="B48" s="85" t="s">
        <v>134</v>
      </c>
      <c r="C48" s="106">
        <v>230</v>
      </c>
      <c r="D48" s="63"/>
      <c r="E48" s="78" t="s">
        <v>135</v>
      </c>
      <c r="F48" s="105" t="s">
        <v>23</v>
      </c>
      <c r="G48" s="116"/>
      <c r="H48" s="116"/>
      <c r="I48" s="111"/>
      <c r="J48" s="108">
        <v>48</v>
      </c>
      <c r="K48" s="63"/>
      <c r="L48" s="63"/>
      <c r="M48" s="126"/>
      <c r="N48" s="126"/>
      <c r="O48" s="126"/>
      <c r="P48" s="126"/>
      <c r="Q48" s="126"/>
      <c r="R48" s="63"/>
      <c r="S48" s="63"/>
      <c r="T48" s="63"/>
      <c r="U48" s="70"/>
      <c r="V48" s="69"/>
      <c r="W48" s="63"/>
      <c r="X48" s="63"/>
      <c r="Y48" s="63"/>
      <c r="Z48" s="63"/>
      <c r="AA48" s="63"/>
    </row>
    <row r="49" spans="1:22" x14ac:dyDescent="0.25">
      <c r="A49" s="76" t="s">
        <v>136</v>
      </c>
      <c r="B49" s="85" t="s">
        <v>137</v>
      </c>
      <c r="C49" s="106">
        <v>165</v>
      </c>
      <c r="D49" s="63"/>
      <c r="E49" s="63"/>
      <c r="F49" s="63"/>
      <c r="G49" s="63"/>
      <c r="H49" s="63"/>
      <c r="I49" s="63"/>
      <c r="J49" s="63"/>
      <c r="K49" s="63"/>
      <c r="L49" s="63"/>
      <c r="M49" s="127" t="s">
        <v>146</v>
      </c>
      <c r="N49" s="127"/>
      <c r="O49" s="127"/>
      <c r="P49" s="127"/>
      <c r="Q49" s="126"/>
      <c r="R49" s="63"/>
      <c r="S49" s="63"/>
      <c r="T49" s="63"/>
      <c r="U49" s="70"/>
      <c r="V49" s="69"/>
    </row>
    <row r="50" spans="1:22" x14ac:dyDescent="0.25">
      <c r="A50" s="76" t="s">
        <v>138</v>
      </c>
      <c r="B50" s="85" t="s">
        <v>139</v>
      </c>
      <c r="C50" s="107">
        <v>37</v>
      </c>
      <c r="D50" s="63"/>
      <c r="E50" s="63"/>
      <c r="F50" s="63"/>
      <c r="G50" s="63"/>
      <c r="H50" s="63"/>
      <c r="I50" s="63"/>
      <c r="J50" s="63"/>
      <c r="K50" s="63"/>
      <c r="L50" s="63"/>
      <c r="M50" s="65"/>
      <c r="N50" s="65" t="s">
        <v>140</v>
      </c>
      <c r="O50" s="65"/>
      <c r="P50" s="65"/>
      <c r="Q50" s="63"/>
      <c r="R50" s="63"/>
      <c r="S50" s="63"/>
      <c r="T50" s="63"/>
      <c r="U50" s="70"/>
      <c r="V50" s="69"/>
    </row>
    <row r="51" spans="1:22" x14ac:dyDescent="0.25">
      <c r="A51" s="78" t="s">
        <v>135</v>
      </c>
      <c r="B51" s="88" t="s">
        <v>23</v>
      </c>
      <c r="C51" s="122">
        <v>5578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x14ac:dyDescent="0.25">
      <c r="A52" s="124" t="s">
        <v>141</v>
      </c>
      <c r="B52" s="70"/>
      <c r="C52" s="12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x14ac:dyDescent="0.25">
      <c r="A53" s="65" t="s">
        <v>142</v>
      </c>
      <c r="B53" s="65"/>
      <c r="C53" s="65"/>
      <c r="D53" s="65"/>
      <c r="E53" s="65"/>
      <c r="F53" s="65"/>
      <c r="G53" s="65"/>
      <c r="H53" s="65" t="s">
        <v>143</v>
      </c>
      <c r="I53" s="65"/>
      <c r="J53" s="65"/>
      <c r="K53" s="65"/>
      <c r="L53" s="63"/>
      <c r="M53" s="63"/>
      <c r="N53" s="65"/>
      <c r="O53" s="65"/>
      <c r="P53" s="63"/>
      <c r="Q53" s="63"/>
      <c r="R53" s="63"/>
      <c r="S53" s="63"/>
      <c r="T53" s="63"/>
      <c r="U53" s="63"/>
      <c r="V53" s="63"/>
    </row>
    <row r="54" spans="1:22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25">
      <c r="A55" s="63"/>
      <c r="B55" s="63"/>
      <c r="C55" s="63"/>
      <c r="D55" s="63"/>
      <c r="E55" s="65"/>
      <c r="F55" s="65"/>
      <c r="G55" s="65"/>
      <c r="H55" s="65"/>
      <c r="I55" s="65"/>
      <c r="J55" s="65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x14ac:dyDescent="0.25">
      <c r="A56" s="63"/>
      <c r="B56" s="63"/>
      <c r="C56" s="63"/>
      <c r="D56" s="63"/>
      <c r="E56" s="65"/>
      <c r="F56" s="65"/>
      <c r="G56" s="65"/>
      <c r="H56" s="65"/>
      <c r="I56" s="65"/>
      <c r="J56" s="65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x14ac:dyDescent="0.25">
      <c r="A57" s="63"/>
      <c r="B57" s="63"/>
      <c r="C57" s="63"/>
      <c r="D57" s="63"/>
      <c r="E57" s="65"/>
      <c r="F57" s="65"/>
      <c r="G57" s="65"/>
      <c r="H57" s="65"/>
      <c r="I57" s="65"/>
      <c r="J57" s="65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x14ac:dyDescent="0.25">
      <c r="A58" s="63"/>
      <c r="B58" s="63"/>
      <c r="C58" s="63"/>
      <c r="D58" s="63"/>
      <c r="E58" s="65"/>
      <c r="F58" s="65"/>
      <c r="G58" s="65"/>
      <c r="H58" s="65"/>
      <c r="I58" s="65"/>
      <c r="J58" s="65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x14ac:dyDescent="0.25">
      <c r="A59" s="63"/>
      <c r="B59" s="63"/>
      <c r="C59" s="63"/>
      <c r="D59" s="63"/>
      <c r="E59" s="65"/>
      <c r="F59" s="65"/>
      <c r="G59" s="65"/>
      <c r="H59" s="65"/>
      <c r="I59" s="65"/>
      <c r="J59" s="65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</row>
    <row r="61" spans="1:22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</sheetData>
  <mergeCells count="17">
    <mergeCell ref="D2:S2"/>
    <mergeCell ref="A5:A6"/>
    <mergeCell ref="E43:F43"/>
    <mergeCell ref="L5:O5"/>
    <mergeCell ref="P5:P6"/>
    <mergeCell ref="E39:F39"/>
    <mergeCell ref="C5:C6"/>
    <mergeCell ref="D5:D6"/>
    <mergeCell ref="B5:B6"/>
    <mergeCell ref="Q5:Q6"/>
    <mergeCell ref="R5:S5"/>
    <mergeCell ref="W5:AA5"/>
    <mergeCell ref="T5:U5"/>
    <mergeCell ref="V5:V6"/>
    <mergeCell ref="E5:K5"/>
    <mergeCell ref="F47:I47"/>
    <mergeCell ref="F46:I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D25" sqref="D25"/>
    </sheetView>
  </sheetViews>
  <sheetFormatPr baseColWidth="10" defaultRowHeight="11.25" x14ac:dyDescent="0.2"/>
  <cols>
    <col min="1" max="1" width="11.42578125" style="62"/>
    <col min="2" max="2" width="24.42578125" style="62" bestFit="1" customWidth="1"/>
    <col min="3" max="16384" width="11.42578125" style="62"/>
  </cols>
  <sheetData>
    <row r="1" spans="1:27" ht="12.75" x14ac:dyDescent="0.2">
      <c r="A1" s="131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5" x14ac:dyDescent="0.2">
      <c r="A2" s="131" t="s">
        <v>1</v>
      </c>
      <c r="B2" s="167" t="s">
        <v>2</v>
      </c>
      <c r="C2" s="128"/>
      <c r="D2" s="196" t="s">
        <v>3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65"/>
      <c r="U2" s="165"/>
      <c r="V2" s="165"/>
      <c r="W2" s="128"/>
      <c r="X2" s="128"/>
      <c r="Y2" s="128"/>
      <c r="Z2" s="128"/>
      <c r="AA2" s="128"/>
    </row>
    <row r="3" spans="1:27" ht="15" x14ac:dyDescent="0.2">
      <c r="A3" s="131" t="s">
        <v>4</v>
      </c>
      <c r="B3" s="167" t="s">
        <v>147</v>
      </c>
      <c r="C3" s="190">
        <v>2013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1:27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</row>
    <row r="5" spans="1:27" x14ac:dyDescent="0.2">
      <c r="A5" s="219" t="s">
        <v>5</v>
      </c>
      <c r="B5" s="223" t="s">
        <v>6</v>
      </c>
      <c r="C5" s="203" t="s">
        <v>7</v>
      </c>
      <c r="D5" s="203" t="s">
        <v>8</v>
      </c>
      <c r="E5" s="198" t="s">
        <v>9</v>
      </c>
      <c r="F5" s="199"/>
      <c r="G5" s="199"/>
      <c r="H5" s="199"/>
      <c r="I5" s="199"/>
      <c r="J5" s="199"/>
      <c r="K5" s="200"/>
      <c r="L5" s="198" t="s">
        <v>10</v>
      </c>
      <c r="M5" s="199"/>
      <c r="N5" s="199"/>
      <c r="O5" s="200"/>
      <c r="P5" s="203" t="s">
        <v>11</v>
      </c>
      <c r="Q5" s="203" t="s">
        <v>12</v>
      </c>
      <c r="R5" s="198" t="s">
        <v>13</v>
      </c>
      <c r="S5" s="200"/>
      <c r="T5" s="198" t="s">
        <v>14</v>
      </c>
      <c r="U5" s="200"/>
      <c r="V5" s="203" t="s">
        <v>15</v>
      </c>
      <c r="W5" s="198" t="s">
        <v>16</v>
      </c>
      <c r="X5" s="199"/>
      <c r="Y5" s="199"/>
      <c r="Z5" s="199"/>
      <c r="AA5" s="200"/>
    </row>
    <row r="6" spans="1:27" ht="56.25" x14ac:dyDescent="0.2">
      <c r="A6" s="220"/>
      <c r="B6" s="224"/>
      <c r="C6" s="204"/>
      <c r="D6" s="204"/>
      <c r="E6" s="138" t="s">
        <v>17</v>
      </c>
      <c r="F6" s="133" t="s">
        <v>18</v>
      </c>
      <c r="G6" s="164" t="s">
        <v>19</v>
      </c>
      <c r="H6" s="133" t="s">
        <v>20</v>
      </c>
      <c r="I6" s="164" t="s">
        <v>21</v>
      </c>
      <c r="J6" s="133" t="s">
        <v>22</v>
      </c>
      <c r="K6" s="137" t="s">
        <v>23</v>
      </c>
      <c r="L6" s="138" t="s">
        <v>24</v>
      </c>
      <c r="M6" s="133" t="s">
        <v>25</v>
      </c>
      <c r="N6" s="157" t="s">
        <v>26</v>
      </c>
      <c r="O6" s="133" t="s">
        <v>23</v>
      </c>
      <c r="P6" s="204"/>
      <c r="Q6" s="204"/>
      <c r="R6" s="156" t="s">
        <v>27</v>
      </c>
      <c r="S6" s="133" t="s">
        <v>28</v>
      </c>
      <c r="T6" s="156" t="s">
        <v>23</v>
      </c>
      <c r="U6" s="133" t="s">
        <v>29</v>
      </c>
      <c r="V6" s="204"/>
      <c r="W6" s="138" t="s">
        <v>30</v>
      </c>
      <c r="X6" s="139" t="s">
        <v>31</v>
      </c>
      <c r="Y6" s="139" t="s">
        <v>32</v>
      </c>
      <c r="Z6" s="139" t="s">
        <v>33</v>
      </c>
      <c r="AA6" s="137" t="s">
        <v>34</v>
      </c>
    </row>
    <row r="7" spans="1:27" ht="33.75" x14ac:dyDescent="0.25">
      <c r="A7" s="132"/>
      <c r="B7" s="140" t="s">
        <v>35</v>
      </c>
      <c r="C7" s="166">
        <v>292</v>
      </c>
      <c r="D7" s="166">
        <v>179</v>
      </c>
      <c r="E7" s="166">
        <v>928</v>
      </c>
      <c r="F7" s="166">
        <v>0</v>
      </c>
      <c r="G7" s="166">
        <v>73</v>
      </c>
      <c r="H7" s="166">
        <v>0</v>
      </c>
      <c r="I7" s="166">
        <v>182</v>
      </c>
      <c r="J7" s="166">
        <v>230</v>
      </c>
      <c r="K7" s="166">
        <v>1413</v>
      </c>
      <c r="L7" s="166">
        <v>1152</v>
      </c>
      <c r="M7" s="166">
        <v>230</v>
      </c>
      <c r="N7" s="166">
        <v>25</v>
      </c>
      <c r="O7" s="166">
        <v>1407</v>
      </c>
      <c r="P7" s="166">
        <v>185</v>
      </c>
      <c r="Q7" s="166">
        <v>0</v>
      </c>
      <c r="R7" s="166">
        <v>7755</v>
      </c>
      <c r="S7" s="166">
        <v>5937</v>
      </c>
      <c r="T7" s="166">
        <v>5969</v>
      </c>
      <c r="U7" s="166">
        <v>5516</v>
      </c>
      <c r="V7" s="166">
        <v>0</v>
      </c>
      <c r="W7" s="159">
        <v>4.2423596304193323</v>
      </c>
      <c r="X7" s="160">
        <v>1.7768301350390904E-2</v>
      </c>
      <c r="Y7" s="160">
        <v>0.76557059961315277</v>
      </c>
      <c r="Z7" s="159">
        <v>1.2921108742004264</v>
      </c>
      <c r="AA7" s="159">
        <v>4.8184931506849313</v>
      </c>
    </row>
    <row r="8" spans="1:27" ht="15" x14ac:dyDescent="0.2">
      <c r="A8" s="144" t="s">
        <v>36</v>
      </c>
      <c r="B8" s="158" t="s">
        <v>37</v>
      </c>
      <c r="C8" s="167">
        <v>71</v>
      </c>
      <c r="D8" s="167">
        <v>66</v>
      </c>
      <c r="E8" s="167">
        <v>257</v>
      </c>
      <c r="F8" s="167"/>
      <c r="G8" s="167">
        <v>8</v>
      </c>
      <c r="H8" s="167"/>
      <c r="I8" s="167"/>
      <c r="J8" s="167">
        <v>60</v>
      </c>
      <c r="K8" s="168">
        <v>325</v>
      </c>
      <c r="L8" s="167">
        <v>268</v>
      </c>
      <c r="M8" s="167">
        <v>44</v>
      </c>
      <c r="N8" s="167">
        <v>17</v>
      </c>
      <c r="O8" s="168">
        <v>329</v>
      </c>
      <c r="P8" s="168">
        <v>62</v>
      </c>
      <c r="Q8" s="167"/>
      <c r="R8" s="167">
        <v>2055</v>
      </c>
      <c r="S8" s="167">
        <v>2002</v>
      </c>
      <c r="T8" s="167">
        <v>2050</v>
      </c>
      <c r="U8" s="167">
        <v>2009</v>
      </c>
      <c r="V8" s="167"/>
      <c r="W8" s="159">
        <v>6.231003039513678</v>
      </c>
      <c r="X8" s="160">
        <v>5.1671732522796353E-2</v>
      </c>
      <c r="Y8" s="160">
        <v>0.97420924574209244</v>
      </c>
      <c r="Z8" s="159">
        <v>0.16109422492401215</v>
      </c>
      <c r="AA8" s="159">
        <v>4.6338028169014081</v>
      </c>
    </row>
    <row r="9" spans="1:27" ht="15" x14ac:dyDescent="0.2">
      <c r="A9" s="144" t="s">
        <v>38</v>
      </c>
      <c r="B9" s="158" t="s">
        <v>39</v>
      </c>
      <c r="C9" s="167"/>
      <c r="D9" s="167"/>
      <c r="E9" s="167"/>
      <c r="F9" s="167"/>
      <c r="G9" s="167"/>
      <c r="H9" s="167"/>
      <c r="I9" s="167"/>
      <c r="J9" s="167"/>
      <c r="K9" s="168">
        <v>0</v>
      </c>
      <c r="L9" s="167"/>
      <c r="M9" s="167"/>
      <c r="N9" s="167"/>
      <c r="O9" s="168">
        <v>0</v>
      </c>
      <c r="P9" s="168">
        <v>0</v>
      </c>
      <c r="Q9" s="167"/>
      <c r="R9" s="167"/>
      <c r="S9" s="167"/>
      <c r="T9" s="167"/>
      <c r="U9" s="167"/>
      <c r="V9" s="167"/>
      <c r="W9" s="159" t="s">
        <v>40</v>
      </c>
      <c r="X9" s="160" t="s">
        <v>40</v>
      </c>
      <c r="Y9" s="160" t="s">
        <v>40</v>
      </c>
      <c r="Z9" s="159" t="s">
        <v>40</v>
      </c>
      <c r="AA9" s="159" t="s">
        <v>40</v>
      </c>
    </row>
    <row r="10" spans="1:27" ht="15" x14ac:dyDescent="0.2">
      <c r="A10" s="144" t="s">
        <v>41</v>
      </c>
      <c r="B10" s="161" t="s">
        <v>42</v>
      </c>
      <c r="C10" s="167"/>
      <c r="D10" s="167"/>
      <c r="E10" s="167"/>
      <c r="F10" s="167"/>
      <c r="G10" s="167"/>
      <c r="H10" s="167"/>
      <c r="I10" s="167"/>
      <c r="J10" s="167"/>
      <c r="K10" s="168">
        <v>0</v>
      </c>
      <c r="L10" s="167"/>
      <c r="M10" s="167"/>
      <c r="N10" s="167"/>
      <c r="O10" s="168">
        <v>0</v>
      </c>
      <c r="P10" s="168">
        <v>0</v>
      </c>
      <c r="Q10" s="167"/>
      <c r="R10" s="167"/>
      <c r="S10" s="167"/>
      <c r="T10" s="167"/>
      <c r="U10" s="167"/>
      <c r="V10" s="167"/>
      <c r="W10" s="159" t="s">
        <v>40</v>
      </c>
      <c r="X10" s="160" t="s">
        <v>40</v>
      </c>
      <c r="Y10" s="160" t="s">
        <v>40</v>
      </c>
      <c r="Z10" s="159" t="s">
        <v>40</v>
      </c>
      <c r="AA10" s="159" t="s">
        <v>40</v>
      </c>
    </row>
    <row r="11" spans="1:27" ht="15" x14ac:dyDescent="0.2">
      <c r="A11" s="144" t="s">
        <v>43</v>
      </c>
      <c r="B11" s="158" t="s">
        <v>44</v>
      </c>
      <c r="C11" s="167"/>
      <c r="D11" s="167"/>
      <c r="E11" s="167"/>
      <c r="F11" s="167"/>
      <c r="G11" s="167"/>
      <c r="H11" s="167"/>
      <c r="I11" s="167"/>
      <c r="J11" s="167"/>
      <c r="K11" s="168">
        <v>0</v>
      </c>
      <c r="L11" s="167"/>
      <c r="M11" s="167"/>
      <c r="N11" s="167"/>
      <c r="O11" s="168">
        <v>0</v>
      </c>
      <c r="P11" s="168">
        <v>0</v>
      </c>
      <c r="Q11" s="167"/>
      <c r="R11" s="167"/>
      <c r="S11" s="167"/>
      <c r="T11" s="167"/>
      <c r="U11" s="167"/>
      <c r="V11" s="167"/>
      <c r="W11" s="159" t="s">
        <v>40</v>
      </c>
      <c r="X11" s="160" t="s">
        <v>40</v>
      </c>
      <c r="Y11" s="160" t="s">
        <v>40</v>
      </c>
      <c r="Z11" s="159" t="s">
        <v>40</v>
      </c>
      <c r="AA11" s="159" t="s">
        <v>40</v>
      </c>
    </row>
    <row r="12" spans="1:27" ht="15" x14ac:dyDescent="0.2">
      <c r="A12" s="144" t="s">
        <v>45</v>
      </c>
      <c r="B12" s="158" t="s">
        <v>46</v>
      </c>
      <c r="C12" s="167"/>
      <c r="D12" s="167"/>
      <c r="E12" s="167"/>
      <c r="F12" s="167"/>
      <c r="G12" s="167"/>
      <c r="H12" s="167"/>
      <c r="I12" s="167"/>
      <c r="J12" s="167"/>
      <c r="K12" s="168">
        <v>0</v>
      </c>
      <c r="L12" s="167"/>
      <c r="M12" s="167"/>
      <c r="N12" s="167"/>
      <c r="O12" s="168">
        <v>0</v>
      </c>
      <c r="P12" s="168">
        <v>0</v>
      </c>
      <c r="Q12" s="167"/>
      <c r="R12" s="167"/>
      <c r="S12" s="167"/>
      <c r="T12" s="167"/>
      <c r="U12" s="167"/>
      <c r="V12" s="167"/>
      <c r="W12" s="159" t="s">
        <v>40</v>
      </c>
      <c r="X12" s="160" t="s">
        <v>40</v>
      </c>
      <c r="Y12" s="160" t="s">
        <v>40</v>
      </c>
      <c r="Z12" s="159" t="s">
        <v>40</v>
      </c>
      <c r="AA12" s="159" t="s">
        <v>40</v>
      </c>
    </row>
    <row r="13" spans="1:27" ht="15" x14ac:dyDescent="0.2">
      <c r="A13" s="144" t="s">
        <v>47</v>
      </c>
      <c r="B13" s="158" t="s">
        <v>48</v>
      </c>
      <c r="C13" s="167">
        <v>30</v>
      </c>
      <c r="D13" s="167">
        <v>10</v>
      </c>
      <c r="E13" s="167">
        <v>77</v>
      </c>
      <c r="F13" s="167"/>
      <c r="G13" s="167">
        <v>8</v>
      </c>
      <c r="H13" s="167"/>
      <c r="I13" s="167"/>
      <c r="J13" s="167">
        <v>7</v>
      </c>
      <c r="K13" s="168">
        <v>92</v>
      </c>
      <c r="L13" s="167">
        <v>95</v>
      </c>
      <c r="M13" s="167">
        <v>5</v>
      </c>
      <c r="N13" s="167"/>
      <c r="O13" s="168">
        <v>100</v>
      </c>
      <c r="P13" s="168">
        <v>2</v>
      </c>
      <c r="Q13" s="167"/>
      <c r="R13" s="167">
        <v>560</v>
      </c>
      <c r="S13" s="167">
        <v>365</v>
      </c>
      <c r="T13" s="167">
        <v>411</v>
      </c>
      <c r="U13" s="167">
        <v>410</v>
      </c>
      <c r="V13" s="167"/>
      <c r="W13" s="159">
        <v>4.1100000000000003</v>
      </c>
      <c r="X13" s="160" t="s">
        <v>40</v>
      </c>
      <c r="Y13" s="160">
        <v>0.6517857142857143</v>
      </c>
      <c r="Z13" s="159">
        <v>1.95</v>
      </c>
      <c r="AA13" s="159">
        <v>3.3333333333333335</v>
      </c>
    </row>
    <row r="14" spans="1:27" ht="15" x14ac:dyDescent="0.2">
      <c r="A14" s="144" t="s">
        <v>49</v>
      </c>
      <c r="B14" s="158" t="s">
        <v>50</v>
      </c>
      <c r="C14" s="167">
        <v>10</v>
      </c>
      <c r="D14" s="167">
        <v>5</v>
      </c>
      <c r="E14" s="167">
        <v>30</v>
      </c>
      <c r="F14" s="167"/>
      <c r="G14" s="167"/>
      <c r="H14" s="167"/>
      <c r="I14" s="167"/>
      <c r="J14" s="167">
        <v>2</v>
      </c>
      <c r="K14" s="168">
        <v>32</v>
      </c>
      <c r="L14" s="167">
        <v>5</v>
      </c>
      <c r="M14" s="167">
        <v>29</v>
      </c>
      <c r="N14" s="167"/>
      <c r="O14" s="168">
        <v>34</v>
      </c>
      <c r="P14" s="168">
        <v>3</v>
      </c>
      <c r="Q14" s="167"/>
      <c r="R14" s="167">
        <v>280</v>
      </c>
      <c r="S14" s="167">
        <v>145</v>
      </c>
      <c r="T14" s="167">
        <v>161</v>
      </c>
      <c r="U14" s="167">
        <v>161</v>
      </c>
      <c r="V14" s="167"/>
      <c r="W14" s="159">
        <v>4.7352941176470589</v>
      </c>
      <c r="X14" s="160" t="s">
        <v>40</v>
      </c>
      <c r="Y14" s="160">
        <v>0.5178571428571429</v>
      </c>
      <c r="Z14" s="159">
        <v>3.9705882352941178</v>
      </c>
      <c r="AA14" s="159">
        <v>3.4</v>
      </c>
    </row>
    <row r="15" spans="1:27" ht="15" x14ac:dyDescent="0.2">
      <c r="A15" s="144" t="s">
        <v>51</v>
      </c>
      <c r="B15" s="158" t="s">
        <v>52</v>
      </c>
      <c r="C15" s="167">
        <v>10</v>
      </c>
      <c r="D15" s="167">
        <v>7</v>
      </c>
      <c r="E15" s="167">
        <v>15</v>
      </c>
      <c r="F15" s="167"/>
      <c r="G15" s="167"/>
      <c r="H15" s="167"/>
      <c r="I15" s="167"/>
      <c r="J15" s="167">
        <v>29</v>
      </c>
      <c r="K15" s="168">
        <v>44</v>
      </c>
      <c r="L15" s="167">
        <v>41</v>
      </c>
      <c r="M15" s="167">
        <v>2</v>
      </c>
      <c r="N15" s="167"/>
      <c r="O15" s="168">
        <v>43</v>
      </c>
      <c r="P15" s="168">
        <v>8</v>
      </c>
      <c r="Q15" s="167"/>
      <c r="R15" s="167">
        <v>280</v>
      </c>
      <c r="S15" s="167">
        <v>149</v>
      </c>
      <c r="T15" s="167">
        <v>216</v>
      </c>
      <c r="U15" s="167">
        <v>216</v>
      </c>
      <c r="V15" s="167"/>
      <c r="W15" s="159">
        <v>5.0232558139534884</v>
      </c>
      <c r="X15" s="160" t="s">
        <v>40</v>
      </c>
      <c r="Y15" s="160">
        <v>0.53214285714285714</v>
      </c>
      <c r="Z15" s="159">
        <v>3.0465116279069768</v>
      </c>
      <c r="AA15" s="159">
        <v>4.3</v>
      </c>
    </row>
    <row r="16" spans="1:27" ht="15" x14ac:dyDescent="0.2">
      <c r="A16" s="144" t="s">
        <v>53</v>
      </c>
      <c r="B16" s="158" t="s">
        <v>54</v>
      </c>
      <c r="C16" s="167"/>
      <c r="D16" s="167"/>
      <c r="E16" s="167"/>
      <c r="F16" s="167"/>
      <c r="G16" s="167"/>
      <c r="H16" s="167"/>
      <c r="I16" s="167"/>
      <c r="J16" s="167"/>
      <c r="K16" s="168">
        <v>0</v>
      </c>
      <c r="L16" s="167"/>
      <c r="M16" s="167"/>
      <c r="N16" s="167"/>
      <c r="O16" s="168">
        <v>0</v>
      </c>
      <c r="P16" s="168">
        <v>0</v>
      </c>
      <c r="Q16" s="167"/>
      <c r="R16" s="167"/>
      <c r="S16" s="167"/>
      <c r="T16" s="167"/>
      <c r="U16" s="167"/>
      <c r="V16" s="167"/>
      <c r="W16" s="159" t="s">
        <v>40</v>
      </c>
      <c r="X16" s="160" t="s">
        <v>40</v>
      </c>
      <c r="Y16" s="160" t="s">
        <v>40</v>
      </c>
      <c r="Z16" s="159" t="s">
        <v>40</v>
      </c>
      <c r="AA16" s="159" t="s">
        <v>40</v>
      </c>
    </row>
    <row r="17" spans="1:27" ht="15" x14ac:dyDescent="0.2">
      <c r="A17" s="144" t="s">
        <v>55</v>
      </c>
      <c r="B17" s="158" t="s">
        <v>56</v>
      </c>
      <c r="C17" s="167">
        <v>40</v>
      </c>
      <c r="D17" s="167">
        <v>30</v>
      </c>
      <c r="E17" s="167">
        <v>215</v>
      </c>
      <c r="F17" s="167"/>
      <c r="G17" s="167"/>
      <c r="H17" s="167"/>
      <c r="I17" s="167"/>
      <c r="J17" s="167"/>
      <c r="K17" s="168">
        <v>215</v>
      </c>
      <c r="L17" s="167">
        <v>217</v>
      </c>
      <c r="M17" s="167">
        <v>3</v>
      </c>
      <c r="N17" s="167"/>
      <c r="O17" s="168">
        <v>220</v>
      </c>
      <c r="P17" s="168">
        <v>25</v>
      </c>
      <c r="Q17" s="167"/>
      <c r="R17" s="167">
        <v>1236</v>
      </c>
      <c r="S17" s="167">
        <v>775</v>
      </c>
      <c r="T17" s="167">
        <v>821</v>
      </c>
      <c r="U17" s="167">
        <v>805</v>
      </c>
      <c r="V17" s="167"/>
      <c r="W17" s="159">
        <v>3.7318181818181819</v>
      </c>
      <c r="X17" s="160" t="s">
        <v>40</v>
      </c>
      <c r="Y17" s="160">
        <v>0.62702265372168287</v>
      </c>
      <c r="Z17" s="159">
        <v>2.0954545454545452</v>
      </c>
      <c r="AA17" s="159">
        <v>5.5</v>
      </c>
    </row>
    <row r="18" spans="1:27" ht="15" x14ac:dyDescent="0.2">
      <c r="A18" s="144" t="s">
        <v>57</v>
      </c>
      <c r="B18" s="158" t="s">
        <v>58</v>
      </c>
      <c r="C18" s="167">
        <v>20</v>
      </c>
      <c r="D18" s="167">
        <v>4</v>
      </c>
      <c r="E18" s="167">
        <v>51</v>
      </c>
      <c r="F18" s="167"/>
      <c r="G18" s="167">
        <v>2</v>
      </c>
      <c r="H18" s="167"/>
      <c r="I18" s="167"/>
      <c r="J18" s="167">
        <v>2</v>
      </c>
      <c r="K18" s="168">
        <v>55</v>
      </c>
      <c r="L18" s="167">
        <v>50</v>
      </c>
      <c r="M18" s="167">
        <v>2</v>
      </c>
      <c r="N18" s="167"/>
      <c r="O18" s="168">
        <v>52</v>
      </c>
      <c r="P18" s="168">
        <v>7</v>
      </c>
      <c r="Q18" s="167"/>
      <c r="R18" s="167">
        <v>332</v>
      </c>
      <c r="S18" s="167">
        <v>132</v>
      </c>
      <c r="T18" s="167">
        <v>141</v>
      </c>
      <c r="U18" s="167">
        <v>141</v>
      </c>
      <c r="V18" s="167"/>
      <c r="W18" s="159">
        <v>2.7115384615384617</v>
      </c>
      <c r="X18" s="160" t="s">
        <v>40</v>
      </c>
      <c r="Y18" s="160">
        <v>0.39759036144578314</v>
      </c>
      <c r="Z18" s="159">
        <v>3.8461538461538463</v>
      </c>
      <c r="AA18" s="159">
        <v>2.6</v>
      </c>
    </row>
    <row r="19" spans="1:27" ht="15" x14ac:dyDescent="0.2">
      <c r="A19" s="144" t="s">
        <v>59</v>
      </c>
      <c r="B19" s="158" t="s">
        <v>60</v>
      </c>
      <c r="C19" s="167"/>
      <c r="D19" s="167"/>
      <c r="E19" s="167"/>
      <c r="F19" s="167"/>
      <c r="G19" s="167"/>
      <c r="H19" s="167"/>
      <c r="I19" s="167"/>
      <c r="J19" s="167"/>
      <c r="K19" s="168">
        <v>0</v>
      </c>
      <c r="L19" s="167"/>
      <c r="M19" s="167"/>
      <c r="N19" s="167"/>
      <c r="O19" s="168">
        <v>0</v>
      </c>
      <c r="P19" s="168">
        <v>0</v>
      </c>
      <c r="Q19" s="167"/>
      <c r="R19" s="167"/>
      <c r="S19" s="167"/>
      <c r="T19" s="167"/>
      <c r="U19" s="167"/>
      <c r="V19" s="167"/>
      <c r="W19" s="159" t="s">
        <v>40</v>
      </c>
      <c r="X19" s="160" t="s">
        <v>40</v>
      </c>
      <c r="Y19" s="160" t="s">
        <v>40</v>
      </c>
      <c r="Z19" s="159" t="s">
        <v>40</v>
      </c>
      <c r="AA19" s="159" t="s">
        <v>40</v>
      </c>
    </row>
    <row r="20" spans="1:27" ht="15" x14ac:dyDescent="0.2">
      <c r="A20" s="144" t="s">
        <v>61</v>
      </c>
      <c r="B20" s="158" t="s">
        <v>62</v>
      </c>
      <c r="C20" s="167"/>
      <c r="D20" s="167"/>
      <c r="E20" s="167"/>
      <c r="F20" s="167"/>
      <c r="G20" s="167"/>
      <c r="H20" s="167"/>
      <c r="I20" s="167"/>
      <c r="J20" s="167"/>
      <c r="K20" s="168">
        <v>0</v>
      </c>
      <c r="L20" s="167"/>
      <c r="M20" s="167"/>
      <c r="N20" s="167"/>
      <c r="O20" s="168">
        <v>0</v>
      </c>
      <c r="P20" s="168">
        <v>0</v>
      </c>
      <c r="Q20" s="167"/>
      <c r="R20" s="167"/>
      <c r="S20" s="167"/>
      <c r="T20" s="167"/>
      <c r="U20" s="167"/>
      <c r="V20" s="167"/>
      <c r="W20" s="159" t="s">
        <v>40</v>
      </c>
      <c r="X20" s="160" t="s">
        <v>40</v>
      </c>
      <c r="Y20" s="160" t="s">
        <v>40</v>
      </c>
      <c r="Z20" s="159" t="s">
        <v>40</v>
      </c>
      <c r="AA20" s="159" t="s">
        <v>40</v>
      </c>
    </row>
    <row r="21" spans="1:27" ht="15" x14ac:dyDescent="0.2">
      <c r="A21" s="144" t="s">
        <v>63</v>
      </c>
      <c r="B21" s="158" t="s">
        <v>64</v>
      </c>
      <c r="C21" s="167"/>
      <c r="D21" s="167"/>
      <c r="E21" s="167"/>
      <c r="F21" s="167"/>
      <c r="G21" s="167"/>
      <c r="H21" s="167"/>
      <c r="I21" s="167"/>
      <c r="J21" s="167"/>
      <c r="K21" s="168">
        <v>0</v>
      </c>
      <c r="L21" s="167"/>
      <c r="M21" s="167"/>
      <c r="N21" s="167"/>
      <c r="O21" s="168">
        <v>0</v>
      </c>
      <c r="P21" s="168">
        <v>0</v>
      </c>
      <c r="Q21" s="167"/>
      <c r="R21" s="167"/>
      <c r="S21" s="167"/>
      <c r="T21" s="167"/>
      <c r="U21" s="167"/>
      <c r="V21" s="167"/>
      <c r="W21" s="159" t="s">
        <v>40</v>
      </c>
      <c r="X21" s="160" t="s">
        <v>40</v>
      </c>
      <c r="Y21" s="160" t="s">
        <v>40</v>
      </c>
      <c r="Z21" s="159" t="s">
        <v>40</v>
      </c>
      <c r="AA21" s="159" t="s">
        <v>40</v>
      </c>
    </row>
    <row r="22" spans="1:27" ht="15" x14ac:dyDescent="0.2">
      <c r="A22" s="144" t="s">
        <v>65</v>
      </c>
      <c r="B22" s="158" t="s">
        <v>66</v>
      </c>
      <c r="C22" s="167"/>
      <c r="D22" s="167"/>
      <c r="E22" s="167"/>
      <c r="F22" s="167"/>
      <c r="G22" s="167"/>
      <c r="H22" s="167"/>
      <c r="I22" s="167"/>
      <c r="J22" s="167"/>
      <c r="K22" s="168">
        <v>0</v>
      </c>
      <c r="L22" s="167"/>
      <c r="M22" s="167"/>
      <c r="N22" s="167"/>
      <c r="O22" s="168">
        <v>0</v>
      </c>
      <c r="P22" s="168">
        <v>0</v>
      </c>
      <c r="Q22" s="167"/>
      <c r="R22" s="167"/>
      <c r="S22" s="167"/>
      <c r="T22" s="167"/>
      <c r="U22" s="167"/>
      <c r="V22" s="167"/>
      <c r="W22" s="159" t="s">
        <v>40</v>
      </c>
      <c r="X22" s="160" t="s">
        <v>40</v>
      </c>
      <c r="Y22" s="160" t="s">
        <v>40</v>
      </c>
      <c r="Z22" s="159" t="s">
        <v>40</v>
      </c>
      <c r="AA22" s="159" t="s">
        <v>40</v>
      </c>
    </row>
    <row r="23" spans="1:27" ht="15" x14ac:dyDescent="0.2">
      <c r="A23" s="144" t="s">
        <v>67</v>
      </c>
      <c r="B23" s="158" t="s">
        <v>68</v>
      </c>
      <c r="C23" s="167"/>
      <c r="D23" s="167"/>
      <c r="E23" s="167"/>
      <c r="F23" s="167"/>
      <c r="G23" s="167"/>
      <c r="H23" s="167"/>
      <c r="I23" s="167"/>
      <c r="J23" s="167"/>
      <c r="K23" s="168">
        <v>0</v>
      </c>
      <c r="L23" s="167"/>
      <c r="M23" s="167"/>
      <c r="N23" s="167"/>
      <c r="O23" s="168">
        <v>0</v>
      </c>
      <c r="P23" s="168">
        <v>0</v>
      </c>
      <c r="Q23" s="167"/>
      <c r="R23" s="167"/>
      <c r="S23" s="167"/>
      <c r="T23" s="167"/>
      <c r="U23" s="167"/>
      <c r="V23" s="167"/>
      <c r="W23" s="159" t="s">
        <v>40</v>
      </c>
      <c r="X23" s="160" t="s">
        <v>40</v>
      </c>
      <c r="Y23" s="160" t="s">
        <v>40</v>
      </c>
      <c r="Z23" s="159" t="s">
        <v>40</v>
      </c>
      <c r="AA23" s="159" t="s">
        <v>40</v>
      </c>
    </row>
    <row r="24" spans="1:27" ht="15" x14ac:dyDescent="0.2">
      <c r="A24" s="144" t="s">
        <v>69</v>
      </c>
      <c r="B24" s="162" t="s">
        <v>70</v>
      </c>
      <c r="C24" s="167">
        <v>26</v>
      </c>
      <c r="D24" s="167">
        <v>5</v>
      </c>
      <c r="E24" s="167">
        <v>16</v>
      </c>
      <c r="F24" s="167"/>
      <c r="G24" s="167"/>
      <c r="H24" s="167"/>
      <c r="I24" s="167">
        <v>182</v>
      </c>
      <c r="J24" s="167">
        <v>6</v>
      </c>
      <c r="K24" s="168">
        <v>204</v>
      </c>
      <c r="L24" s="167">
        <v>195</v>
      </c>
      <c r="M24" s="167">
        <v>1</v>
      </c>
      <c r="N24" s="167">
        <v>2</v>
      </c>
      <c r="O24" s="168">
        <v>198</v>
      </c>
      <c r="P24" s="168">
        <v>11</v>
      </c>
      <c r="Q24" s="167"/>
      <c r="R24" s="167">
        <v>724</v>
      </c>
      <c r="S24" s="167">
        <v>386</v>
      </c>
      <c r="T24" s="167">
        <v>384</v>
      </c>
      <c r="U24" s="167"/>
      <c r="V24" s="167"/>
      <c r="W24" s="159">
        <v>1.9393939393939394</v>
      </c>
      <c r="X24" s="160">
        <v>1.0101010101010102E-2</v>
      </c>
      <c r="Y24" s="160">
        <v>0.53314917127071826</v>
      </c>
      <c r="Z24" s="159">
        <v>1.707070707070707</v>
      </c>
      <c r="AA24" s="159">
        <v>7.615384615384615</v>
      </c>
    </row>
    <row r="25" spans="1:27" ht="15" x14ac:dyDescent="0.2">
      <c r="A25" s="144" t="s">
        <v>71</v>
      </c>
      <c r="B25" s="158" t="s">
        <v>72</v>
      </c>
      <c r="C25" s="167"/>
      <c r="D25" s="167"/>
      <c r="E25" s="167"/>
      <c r="F25" s="167"/>
      <c r="G25" s="167"/>
      <c r="H25" s="167"/>
      <c r="I25" s="167"/>
      <c r="J25" s="167"/>
      <c r="K25" s="168">
        <v>0</v>
      </c>
      <c r="L25" s="167"/>
      <c r="M25" s="167"/>
      <c r="N25" s="167"/>
      <c r="O25" s="168">
        <v>0</v>
      </c>
      <c r="P25" s="168">
        <v>0</v>
      </c>
      <c r="Q25" s="167"/>
      <c r="R25" s="167"/>
      <c r="S25" s="167"/>
      <c r="T25" s="167"/>
      <c r="U25" s="167"/>
      <c r="V25" s="167"/>
      <c r="W25" s="159" t="s">
        <v>40</v>
      </c>
      <c r="X25" s="160" t="s">
        <v>40</v>
      </c>
      <c r="Y25" s="160" t="s">
        <v>40</v>
      </c>
      <c r="Z25" s="159" t="s">
        <v>40</v>
      </c>
      <c r="AA25" s="159" t="s">
        <v>40</v>
      </c>
    </row>
    <row r="26" spans="1:27" ht="15" x14ac:dyDescent="0.2">
      <c r="A26" s="144" t="s">
        <v>73</v>
      </c>
      <c r="B26" s="158" t="s">
        <v>74</v>
      </c>
      <c r="C26" s="167">
        <v>8</v>
      </c>
      <c r="D26" s="167">
        <v>6</v>
      </c>
      <c r="E26" s="167">
        <v>16</v>
      </c>
      <c r="F26" s="167"/>
      <c r="G26" s="167"/>
      <c r="H26" s="167"/>
      <c r="I26" s="167"/>
      <c r="J26" s="167">
        <v>16</v>
      </c>
      <c r="K26" s="168">
        <v>32</v>
      </c>
      <c r="L26" s="167">
        <v>5</v>
      </c>
      <c r="M26" s="167">
        <v>24</v>
      </c>
      <c r="N26" s="167">
        <v>3</v>
      </c>
      <c r="O26" s="168">
        <v>32</v>
      </c>
      <c r="P26" s="168">
        <v>6</v>
      </c>
      <c r="Q26" s="167"/>
      <c r="R26" s="167">
        <v>214</v>
      </c>
      <c r="S26" s="167">
        <v>194</v>
      </c>
      <c r="T26" s="167">
        <v>204</v>
      </c>
      <c r="U26" s="167">
        <v>200</v>
      </c>
      <c r="V26" s="167"/>
      <c r="W26" s="159">
        <v>6.375</v>
      </c>
      <c r="X26" s="160">
        <v>9.375E-2</v>
      </c>
      <c r="Y26" s="160">
        <v>0.90654205607476634</v>
      </c>
      <c r="Z26" s="159">
        <v>0.625</v>
      </c>
      <c r="AA26" s="159">
        <v>4</v>
      </c>
    </row>
    <row r="27" spans="1:27" ht="15" x14ac:dyDescent="0.2">
      <c r="A27" s="144" t="s">
        <v>75</v>
      </c>
      <c r="B27" s="158" t="s">
        <v>76</v>
      </c>
      <c r="C27" s="167"/>
      <c r="D27" s="167"/>
      <c r="E27" s="167"/>
      <c r="F27" s="167"/>
      <c r="G27" s="167"/>
      <c r="H27" s="167"/>
      <c r="I27" s="167"/>
      <c r="J27" s="167"/>
      <c r="K27" s="168">
        <v>0</v>
      </c>
      <c r="L27" s="167"/>
      <c r="M27" s="167"/>
      <c r="N27" s="167"/>
      <c r="O27" s="168">
        <v>0</v>
      </c>
      <c r="P27" s="168">
        <v>0</v>
      </c>
      <c r="Q27" s="167"/>
      <c r="R27" s="167"/>
      <c r="S27" s="167"/>
      <c r="T27" s="167"/>
      <c r="U27" s="167"/>
      <c r="V27" s="167"/>
      <c r="W27" s="159" t="s">
        <v>40</v>
      </c>
      <c r="X27" s="160" t="s">
        <v>40</v>
      </c>
      <c r="Y27" s="160" t="s">
        <v>40</v>
      </c>
      <c r="Z27" s="159" t="s">
        <v>40</v>
      </c>
      <c r="AA27" s="159" t="s">
        <v>40</v>
      </c>
    </row>
    <row r="28" spans="1:27" ht="15" x14ac:dyDescent="0.2">
      <c r="A28" s="144" t="s">
        <v>77</v>
      </c>
      <c r="B28" s="163" t="s">
        <v>78</v>
      </c>
      <c r="C28" s="167">
        <v>6</v>
      </c>
      <c r="D28" s="167">
        <v>5</v>
      </c>
      <c r="E28" s="167">
        <v>12</v>
      </c>
      <c r="F28" s="167"/>
      <c r="G28" s="167"/>
      <c r="H28" s="167"/>
      <c r="I28" s="167"/>
      <c r="J28" s="167">
        <v>14</v>
      </c>
      <c r="K28" s="168">
        <v>26</v>
      </c>
      <c r="L28" s="167">
        <v>8</v>
      </c>
      <c r="M28" s="167">
        <v>19</v>
      </c>
      <c r="N28" s="167"/>
      <c r="O28" s="168">
        <v>27</v>
      </c>
      <c r="P28" s="168">
        <v>4</v>
      </c>
      <c r="Q28" s="167"/>
      <c r="R28" s="167">
        <v>168</v>
      </c>
      <c r="S28" s="167">
        <v>156</v>
      </c>
      <c r="T28" s="167">
        <v>154</v>
      </c>
      <c r="U28" s="167">
        <v>154</v>
      </c>
      <c r="V28" s="167"/>
      <c r="W28" s="159">
        <v>5.7037037037037033</v>
      </c>
      <c r="X28" s="160" t="s">
        <v>40</v>
      </c>
      <c r="Y28" s="160">
        <v>0.9285714285714286</v>
      </c>
      <c r="Z28" s="159">
        <v>0.44444444444444442</v>
      </c>
      <c r="AA28" s="159">
        <v>4.5</v>
      </c>
    </row>
    <row r="29" spans="1:27" ht="15" x14ac:dyDescent="0.2">
      <c r="A29" s="144" t="s">
        <v>79</v>
      </c>
      <c r="B29" s="163" t="s">
        <v>80</v>
      </c>
      <c r="C29" s="167"/>
      <c r="D29" s="167"/>
      <c r="E29" s="167"/>
      <c r="F29" s="167"/>
      <c r="G29" s="167"/>
      <c r="H29" s="167"/>
      <c r="I29" s="167"/>
      <c r="J29" s="167"/>
      <c r="K29" s="168">
        <v>0</v>
      </c>
      <c r="L29" s="167"/>
      <c r="M29" s="167"/>
      <c r="N29" s="167"/>
      <c r="O29" s="168">
        <v>0</v>
      </c>
      <c r="P29" s="168">
        <v>0</v>
      </c>
      <c r="Q29" s="167"/>
      <c r="R29" s="167"/>
      <c r="S29" s="167"/>
      <c r="T29" s="167"/>
      <c r="U29" s="167"/>
      <c r="V29" s="167"/>
      <c r="W29" s="159" t="s">
        <v>40</v>
      </c>
      <c r="X29" s="160" t="s">
        <v>40</v>
      </c>
      <c r="Y29" s="160" t="s">
        <v>40</v>
      </c>
      <c r="Z29" s="159" t="s">
        <v>40</v>
      </c>
      <c r="AA29" s="159" t="s">
        <v>40</v>
      </c>
    </row>
    <row r="30" spans="1:27" ht="15" x14ac:dyDescent="0.2">
      <c r="A30" s="144" t="s">
        <v>81</v>
      </c>
      <c r="B30" s="158" t="s">
        <v>82</v>
      </c>
      <c r="C30" s="167">
        <v>6</v>
      </c>
      <c r="D30" s="167">
        <v>2</v>
      </c>
      <c r="E30" s="167">
        <v>22</v>
      </c>
      <c r="F30" s="167"/>
      <c r="G30" s="167">
        <v>2</v>
      </c>
      <c r="H30" s="167"/>
      <c r="I30" s="167"/>
      <c r="J30" s="167">
        <v>4</v>
      </c>
      <c r="K30" s="168">
        <v>28</v>
      </c>
      <c r="L30" s="167">
        <v>21</v>
      </c>
      <c r="M30" s="167">
        <v>7</v>
      </c>
      <c r="N30" s="167"/>
      <c r="O30" s="168">
        <v>28</v>
      </c>
      <c r="P30" s="168">
        <v>2</v>
      </c>
      <c r="Q30" s="167"/>
      <c r="R30" s="167">
        <v>168</v>
      </c>
      <c r="S30" s="167">
        <v>93</v>
      </c>
      <c r="T30" s="167">
        <v>95</v>
      </c>
      <c r="U30" s="167">
        <v>90</v>
      </c>
      <c r="V30" s="167"/>
      <c r="W30" s="159">
        <v>3.3928571428571428</v>
      </c>
      <c r="X30" s="160" t="s">
        <v>40</v>
      </c>
      <c r="Y30" s="160">
        <v>0.5535714285714286</v>
      </c>
      <c r="Z30" s="159">
        <v>2.6785714285714284</v>
      </c>
      <c r="AA30" s="159">
        <v>4.666666666666667</v>
      </c>
    </row>
    <row r="31" spans="1:27" ht="15" x14ac:dyDescent="0.2">
      <c r="A31" s="144" t="s">
        <v>83</v>
      </c>
      <c r="B31" s="158" t="s">
        <v>84</v>
      </c>
      <c r="C31" s="167"/>
      <c r="D31" s="167"/>
      <c r="E31" s="167"/>
      <c r="F31" s="167"/>
      <c r="G31" s="167"/>
      <c r="H31" s="167"/>
      <c r="I31" s="167"/>
      <c r="J31" s="167"/>
      <c r="K31" s="168">
        <v>0</v>
      </c>
      <c r="L31" s="167"/>
      <c r="M31" s="167"/>
      <c r="N31" s="167"/>
      <c r="O31" s="168">
        <v>0</v>
      </c>
      <c r="P31" s="168">
        <v>0</v>
      </c>
      <c r="Q31" s="167"/>
      <c r="R31" s="167"/>
      <c r="S31" s="167"/>
      <c r="T31" s="167"/>
      <c r="U31" s="167"/>
      <c r="V31" s="167"/>
      <c r="W31" s="159" t="s">
        <v>40</v>
      </c>
      <c r="X31" s="160" t="s">
        <v>40</v>
      </c>
      <c r="Y31" s="160" t="s">
        <v>40</v>
      </c>
      <c r="Z31" s="159" t="s">
        <v>40</v>
      </c>
      <c r="AA31" s="159" t="s">
        <v>40</v>
      </c>
    </row>
    <row r="32" spans="1:27" ht="15" x14ac:dyDescent="0.2">
      <c r="A32" s="144" t="s">
        <v>85</v>
      </c>
      <c r="B32" s="158" t="s">
        <v>86</v>
      </c>
      <c r="C32" s="167"/>
      <c r="D32" s="167"/>
      <c r="E32" s="167"/>
      <c r="F32" s="167"/>
      <c r="G32" s="167"/>
      <c r="H32" s="167"/>
      <c r="I32" s="167"/>
      <c r="J32" s="167"/>
      <c r="K32" s="168">
        <v>0</v>
      </c>
      <c r="L32" s="167"/>
      <c r="M32" s="167"/>
      <c r="N32" s="167"/>
      <c r="O32" s="168">
        <v>0</v>
      </c>
      <c r="P32" s="168">
        <v>0</v>
      </c>
      <c r="Q32" s="167"/>
      <c r="R32" s="167"/>
      <c r="S32" s="167"/>
      <c r="T32" s="167"/>
      <c r="U32" s="167"/>
      <c r="V32" s="167"/>
      <c r="W32" s="159" t="s">
        <v>40</v>
      </c>
      <c r="X32" s="160" t="s">
        <v>40</v>
      </c>
      <c r="Y32" s="160" t="s">
        <v>40</v>
      </c>
      <c r="Z32" s="159" t="s">
        <v>40</v>
      </c>
      <c r="AA32" s="159" t="s">
        <v>40</v>
      </c>
    </row>
    <row r="33" spans="1:27" ht="15" x14ac:dyDescent="0.2">
      <c r="A33" s="144" t="s">
        <v>87</v>
      </c>
      <c r="B33" s="158" t="s">
        <v>88</v>
      </c>
      <c r="C33" s="167"/>
      <c r="D33" s="167"/>
      <c r="E33" s="167"/>
      <c r="F33" s="167"/>
      <c r="G33" s="167"/>
      <c r="H33" s="167"/>
      <c r="I33" s="167"/>
      <c r="J33" s="167"/>
      <c r="K33" s="168">
        <v>0</v>
      </c>
      <c r="L33" s="167"/>
      <c r="M33" s="167"/>
      <c r="N33" s="167"/>
      <c r="O33" s="168">
        <v>0</v>
      </c>
      <c r="P33" s="168">
        <v>0</v>
      </c>
      <c r="Q33" s="167"/>
      <c r="R33" s="167"/>
      <c r="S33" s="167"/>
      <c r="T33" s="167"/>
      <c r="U33" s="167"/>
      <c r="V33" s="167"/>
      <c r="W33" s="159" t="s">
        <v>40</v>
      </c>
      <c r="X33" s="160" t="s">
        <v>40</v>
      </c>
      <c r="Y33" s="160" t="s">
        <v>40</v>
      </c>
      <c r="Z33" s="159" t="s">
        <v>40</v>
      </c>
      <c r="AA33" s="159" t="s">
        <v>40</v>
      </c>
    </row>
    <row r="34" spans="1:27" ht="15" x14ac:dyDescent="0.2">
      <c r="A34" s="144" t="s">
        <v>89</v>
      </c>
      <c r="B34" s="158" t="s">
        <v>90</v>
      </c>
      <c r="C34" s="167">
        <v>20</v>
      </c>
      <c r="D34" s="167">
        <v>11</v>
      </c>
      <c r="E34" s="167">
        <v>165</v>
      </c>
      <c r="F34" s="167"/>
      <c r="G34" s="167">
        <v>4</v>
      </c>
      <c r="H34" s="167"/>
      <c r="I34" s="167"/>
      <c r="J34" s="167">
        <v>26</v>
      </c>
      <c r="K34" s="168">
        <v>195</v>
      </c>
      <c r="L34" s="167">
        <v>102</v>
      </c>
      <c r="M34" s="167">
        <v>85</v>
      </c>
      <c r="N34" s="167">
        <v>3</v>
      </c>
      <c r="O34" s="168">
        <v>190</v>
      </c>
      <c r="P34" s="168">
        <v>16</v>
      </c>
      <c r="Q34" s="167"/>
      <c r="R34" s="167">
        <v>522</v>
      </c>
      <c r="S34" s="167">
        <v>478</v>
      </c>
      <c r="T34" s="167">
        <v>457</v>
      </c>
      <c r="U34" s="167">
        <v>455</v>
      </c>
      <c r="V34" s="167"/>
      <c r="W34" s="159">
        <v>2.405263157894737</v>
      </c>
      <c r="X34" s="160">
        <v>1.5789473684210527E-2</v>
      </c>
      <c r="Y34" s="160">
        <v>0.91570881226053635</v>
      </c>
      <c r="Z34" s="159">
        <v>0.23157894736842105</v>
      </c>
      <c r="AA34" s="159">
        <v>9.5</v>
      </c>
    </row>
    <row r="35" spans="1:27" ht="15" x14ac:dyDescent="0.2">
      <c r="A35" s="144" t="s">
        <v>91</v>
      </c>
      <c r="B35" s="158" t="s">
        <v>92</v>
      </c>
      <c r="C35" s="167">
        <v>45</v>
      </c>
      <c r="D35" s="167">
        <v>28</v>
      </c>
      <c r="E35" s="167">
        <v>52</v>
      </c>
      <c r="F35" s="167"/>
      <c r="G35" s="167">
        <v>49</v>
      </c>
      <c r="H35" s="167"/>
      <c r="I35" s="167"/>
      <c r="J35" s="167">
        <v>64</v>
      </c>
      <c r="K35" s="168">
        <v>165</v>
      </c>
      <c r="L35" s="167">
        <v>145</v>
      </c>
      <c r="M35" s="167">
        <v>9</v>
      </c>
      <c r="N35" s="167"/>
      <c r="O35" s="168">
        <v>154</v>
      </c>
      <c r="P35" s="168">
        <v>39</v>
      </c>
      <c r="Q35" s="167"/>
      <c r="R35" s="167">
        <v>1216</v>
      </c>
      <c r="S35" s="167">
        <v>1062</v>
      </c>
      <c r="T35" s="167">
        <v>875</v>
      </c>
      <c r="U35" s="167">
        <v>875</v>
      </c>
      <c r="V35" s="167"/>
      <c r="W35" s="159">
        <v>5.6818181818181817</v>
      </c>
      <c r="X35" s="160" t="s">
        <v>40</v>
      </c>
      <c r="Y35" s="160">
        <v>0.87335526315789469</v>
      </c>
      <c r="Z35" s="159">
        <v>1</v>
      </c>
      <c r="AA35" s="159">
        <v>3.4222222222222221</v>
      </c>
    </row>
    <row r="36" spans="1:27" ht="15" x14ac:dyDescent="0.2">
      <c r="A36" s="144" t="s">
        <v>93</v>
      </c>
      <c r="B36" s="158" t="s">
        <v>94</v>
      </c>
      <c r="C36" s="167"/>
      <c r="D36" s="167"/>
      <c r="E36" s="167"/>
      <c r="F36" s="167"/>
      <c r="G36" s="167"/>
      <c r="H36" s="167"/>
      <c r="I36" s="167"/>
      <c r="J36" s="167"/>
      <c r="K36" s="168">
        <v>0</v>
      </c>
      <c r="L36" s="167"/>
      <c r="M36" s="167"/>
      <c r="N36" s="167"/>
      <c r="O36" s="168">
        <v>0</v>
      </c>
      <c r="P36" s="168">
        <v>0</v>
      </c>
      <c r="Q36" s="167"/>
      <c r="R36" s="167"/>
      <c r="S36" s="167"/>
      <c r="T36" s="167"/>
      <c r="U36" s="167"/>
      <c r="V36" s="167"/>
      <c r="W36" s="159" t="s">
        <v>40</v>
      </c>
      <c r="X36" s="160" t="s">
        <v>40</v>
      </c>
      <c r="Y36" s="160" t="s">
        <v>40</v>
      </c>
      <c r="Z36" s="159" t="s">
        <v>40</v>
      </c>
      <c r="AA36" s="159" t="s">
        <v>40</v>
      </c>
    </row>
    <row r="37" spans="1:27" ht="12.75" x14ac:dyDescent="0.2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</row>
    <row r="38" spans="1:27" ht="12.75" x14ac:dyDescent="0.2">
      <c r="A38" s="146" t="s">
        <v>95</v>
      </c>
      <c r="B38" s="147" t="s">
        <v>96</v>
      </c>
      <c r="C38" s="132" t="s">
        <v>97</v>
      </c>
      <c r="D38" s="128"/>
      <c r="E38" s="129" t="s">
        <v>98</v>
      </c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</row>
    <row r="39" spans="1:27" ht="33.75" x14ac:dyDescent="0.2">
      <c r="A39" s="148" t="s">
        <v>99</v>
      </c>
      <c r="B39" s="149" t="s">
        <v>100</v>
      </c>
      <c r="C39" s="169">
        <v>4911</v>
      </c>
      <c r="D39" s="128"/>
      <c r="E39" s="221" t="s">
        <v>101</v>
      </c>
      <c r="F39" s="222"/>
      <c r="G39" s="176"/>
      <c r="H39" s="132" t="s">
        <v>102</v>
      </c>
      <c r="I39" s="132" t="s">
        <v>103</v>
      </c>
      <c r="J39" s="136" t="s">
        <v>104</v>
      </c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35"/>
      <c r="V39" s="134"/>
      <c r="W39" s="128"/>
      <c r="X39" s="128"/>
      <c r="Y39" s="128"/>
      <c r="Z39" s="128"/>
      <c r="AA39" s="128"/>
    </row>
    <row r="40" spans="1:27" ht="14.25" x14ac:dyDescent="0.2">
      <c r="A40" s="141" t="s">
        <v>105</v>
      </c>
      <c r="B40" s="150" t="s">
        <v>106</v>
      </c>
      <c r="C40" s="171">
        <v>200</v>
      </c>
      <c r="D40" s="128"/>
      <c r="E40" s="177" t="s">
        <v>107</v>
      </c>
      <c r="F40" s="185" t="s">
        <v>108</v>
      </c>
      <c r="G40" s="176"/>
      <c r="H40" s="179"/>
      <c r="I40" s="180"/>
      <c r="J40" s="180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35"/>
      <c r="V40" s="134"/>
      <c r="W40" s="128"/>
      <c r="X40" s="128"/>
      <c r="Y40" s="128"/>
      <c r="Z40" s="128"/>
      <c r="AA40" s="128"/>
    </row>
    <row r="41" spans="1:27" ht="14.25" x14ac:dyDescent="0.2">
      <c r="A41" s="141" t="s">
        <v>109</v>
      </c>
      <c r="B41" s="150" t="s">
        <v>110</v>
      </c>
      <c r="C41" s="171"/>
      <c r="D41" s="128"/>
      <c r="E41" s="145" t="s">
        <v>111</v>
      </c>
      <c r="F41" s="184" t="s">
        <v>112</v>
      </c>
      <c r="G41" s="178"/>
      <c r="H41" s="180"/>
      <c r="I41" s="180"/>
      <c r="J41" s="180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35"/>
      <c r="V41" s="134"/>
      <c r="W41" s="128"/>
      <c r="X41" s="128"/>
      <c r="Y41" s="128"/>
      <c r="Z41" s="128"/>
      <c r="AA41" s="128"/>
    </row>
    <row r="42" spans="1:27" ht="14.25" x14ac:dyDescent="0.2">
      <c r="A42" s="141" t="s">
        <v>113</v>
      </c>
      <c r="B42" s="142" t="s">
        <v>60</v>
      </c>
      <c r="C42" s="171">
        <v>0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35"/>
      <c r="V42" s="134"/>
      <c r="W42" s="128"/>
      <c r="X42" s="128"/>
      <c r="Y42" s="128"/>
      <c r="Z42" s="128"/>
      <c r="AA42" s="128"/>
    </row>
    <row r="43" spans="1:27" ht="14.25" x14ac:dyDescent="0.2">
      <c r="A43" s="154" t="s">
        <v>114</v>
      </c>
      <c r="B43" s="142" t="s">
        <v>115</v>
      </c>
      <c r="C43" s="171"/>
      <c r="D43" s="128"/>
      <c r="E43" s="221" t="s">
        <v>116</v>
      </c>
      <c r="F43" s="222"/>
      <c r="G43" s="181"/>
      <c r="H43" s="181"/>
      <c r="I43" s="176"/>
      <c r="J43" s="146" t="s">
        <v>117</v>
      </c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35"/>
      <c r="V43" s="134"/>
      <c r="W43" s="128"/>
      <c r="X43" s="128"/>
      <c r="Y43" s="128"/>
      <c r="Z43" s="128"/>
      <c r="AA43" s="128"/>
    </row>
    <row r="44" spans="1:27" ht="15" x14ac:dyDescent="0.2">
      <c r="A44" s="141" t="s">
        <v>118</v>
      </c>
      <c r="B44" s="150" t="s">
        <v>119</v>
      </c>
      <c r="C44" s="171"/>
      <c r="D44" s="128"/>
      <c r="E44" s="186" t="s">
        <v>107</v>
      </c>
      <c r="F44" s="182" t="s">
        <v>120</v>
      </c>
      <c r="G44" s="181"/>
      <c r="H44" s="181"/>
      <c r="I44" s="176"/>
      <c r="J44" s="174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35"/>
      <c r="V44" s="134"/>
      <c r="W44" s="128"/>
      <c r="X44" s="128"/>
      <c r="Y44" s="128"/>
      <c r="Z44" s="128"/>
      <c r="AA44" s="128"/>
    </row>
    <row r="45" spans="1:27" ht="15" x14ac:dyDescent="0.2">
      <c r="A45" s="141" t="s">
        <v>121</v>
      </c>
      <c r="B45" s="150" t="s">
        <v>122</v>
      </c>
      <c r="C45" s="171"/>
      <c r="D45" s="128"/>
      <c r="E45" s="141" t="s">
        <v>123</v>
      </c>
      <c r="F45" s="183" t="s">
        <v>124</v>
      </c>
      <c r="G45" s="128"/>
      <c r="H45" s="128"/>
      <c r="I45" s="128"/>
      <c r="J45" s="175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35"/>
      <c r="V45" s="134"/>
      <c r="W45" s="128"/>
      <c r="X45" s="128"/>
      <c r="Y45" s="128"/>
      <c r="Z45" s="128"/>
      <c r="AA45" s="128"/>
    </row>
    <row r="46" spans="1:27" ht="15" x14ac:dyDescent="0.2">
      <c r="A46" s="151" t="s">
        <v>125</v>
      </c>
      <c r="B46" s="150" t="s">
        <v>126</v>
      </c>
      <c r="C46" s="171"/>
      <c r="D46" s="128"/>
      <c r="E46" s="141" t="s">
        <v>127</v>
      </c>
      <c r="F46" s="210" t="s">
        <v>128</v>
      </c>
      <c r="G46" s="211"/>
      <c r="H46" s="211"/>
      <c r="I46" s="212"/>
      <c r="J46" s="175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35"/>
      <c r="V46" s="134"/>
      <c r="W46" s="128"/>
      <c r="X46" s="128"/>
      <c r="Y46" s="128"/>
      <c r="Z46" s="128"/>
      <c r="AA46" s="128"/>
    </row>
    <row r="47" spans="1:27" ht="15" x14ac:dyDescent="0.2">
      <c r="A47" s="152" t="s">
        <v>129</v>
      </c>
      <c r="B47" s="150" t="s">
        <v>130</v>
      </c>
      <c r="C47" s="171"/>
      <c r="D47" s="128"/>
      <c r="E47" s="141" t="s">
        <v>131</v>
      </c>
      <c r="F47" s="216" t="s">
        <v>132</v>
      </c>
      <c r="G47" s="217"/>
      <c r="H47" s="217"/>
      <c r="I47" s="218"/>
      <c r="J47" s="175">
        <v>62</v>
      </c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35"/>
      <c r="V47" s="134"/>
      <c r="W47" s="128"/>
      <c r="X47" s="128"/>
      <c r="Y47" s="128"/>
      <c r="Z47" s="128"/>
      <c r="AA47" s="128"/>
    </row>
    <row r="48" spans="1:27" ht="15" x14ac:dyDescent="0.2">
      <c r="A48" s="141" t="s">
        <v>133</v>
      </c>
      <c r="B48" s="150" t="s">
        <v>134</v>
      </c>
      <c r="C48" s="171">
        <v>244</v>
      </c>
      <c r="D48" s="128"/>
      <c r="E48" s="143" t="s">
        <v>135</v>
      </c>
      <c r="F48" s="170" t="s">
        <v>23</v>
      </c>
      <c r="G48" s="181"/>
      <c r="H48" s="181"/>
      <c r="I48" s="176"/>
      <c r="J48" s="173">
        <v>62</v>
      </c>
      <c r="K48" s="128"/>
      <c r="L48" s="128"/>
      <c r="M48" s="191"/>
      <c r="N48" s="191"/>
      <c r="O48" s="191"/>
      <c r="P48" s="191"/>
      <c r="Q48" s="191"/>
      <c r="R48" s="128"/>
      <c r="S48" s="128"/>
      <c r="T48" s="128"/>
      <c r="U48" s="135"/>
      <c r="V48" s="134"/>
      <c r="W48" s="128"/>
      <c r="X48" s="128"/>
      <c r="Y48" s="128"/>
      <c r="Z48" s="128"/>
      <c r="AA48" s="128"/>
    </row>
    <row r="49" spans="1:22" ht="14.25" x14ac:dyDescent="0.2">
      <c r="A49" s="141" t="s">
        <v>136</v>
      </c>
      <c r="B49" s="150" t="s">
        <v>137</v>
      </c>
      <c r="C49" s="171">
        <v>161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92" t="s">
        <v>146</v>
      </c>
      <c r="N49" s="192"/>
      <c r="O49" s="192"/>
      <c r="P49" s="192"/>
      <c r="Q49" s="191"/>
      <c r="R49" s="128"/>
      <c r="S49" s="128"/>
      <c r="T49" s="128"/>
      <c r="U49" s="135"/>
      <c r="V49" s="134"/>
    </row>
    <row r="50" spans="1:22" ht="14.25" x14ac:dyDescent="0.2">
      <c r="A50" s="141" t="s">
        <v>138</v>
      </c>
      <c r="B50" s="150" t="s">
        <v>139</v>
      </c>
      <c r="C50" s="172">
        <v>54</v>
      </c>
      <c r="D50" s="128"/>
      <c r="E50" s="128"/>
      <c r="F50" s="128"/>
      <c r="G50" s="128"/>
      <c r="H50" s="128"/>
      <c r="I50" s="128"/>
      <c r="J50" s="128"/>
      <c r="K50" s="128"/>
      <c r="L50" s="128"/>
      <c r="M50" s="130"/>
      <c r="N50" s="130" t="s">
        <v>140</v>
      </c>
      <c r="O50" s="130"/>
      <c r="P50" s="130"/>
      <c r="Q50" s="128"/>
      <c r="R50" s="128"/>
      <c r="S50" s="128"/>
      <c r="T50" s="128"/>
      <c r="U50" s="135"/>
      <c r="V50" s="134"/>
    </row>
    <row r="51" spans="1:22" ht="14.25" x14ac:dyDescent="0.2">
      <c r="A51" s="143" t="s">
        <v>135</v>
      </c>
      <c r="B51" s="153" t="s">
        <v>23</v>
      </c>
      <c r="C51" s="187">
        <v>5570</v>
      </c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</row>
    <row r="52" spans="1:22" ht="14.25" x14ac:dyDescent="0.2">
      <c r="A52" s="189" t="s">
        <v>141</v>
      </c>
      <c r="B52" s="135"/>
      <c r="C52" s="18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12.75" x14ac:dyDescent="0.2">
      <c r="A53" s="130" t="s">
        <v>142</v>
      </c>
      <c r="B53" s="130"/>
      <c r="C53" s="130"/>
      <c r="D53" s="130"/>
      <c r="E53" s="130"/>
      <c r="F53" s="130"/>
      <c r="G53" s="130"/>
      <c r="H53" s="130" t="s">
        <v>143</v>
      </c>
      <c r="I53" s="130"/>
      <c r="J53" s="130"/>
      <c r="K53" s="130"/>
      <c r="L53" s="128"/>
      <c r="M53" s="128"/>
      <c r="N53" s="130"/>
      <c r="O53" s="130"/>
      <c r="P53" s="128"/>
      <c r="Q53" s="128"/>
      <c r="R53" s="128"/>
      <c r="S53" s="128"/>
      <c r="T53" s="128"/>
      <c r="U53" s="128"/>
      <c r="V53" s="128"/>
    </row>
    <row r="54" spans="1:22" ht="12.75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</row>
    <row r="55" spans="1:22" ht="12.75" x14ac:dyDescent="0.2">
      <c r="A55" s="128"/>
      <c r="B55" s="128"/>
      <c r="C55" s="128"/>
      <c r="D55" s="128"/>
      <c r="E55" s="130"/>
      <c r="F55" s="130"/>
      <c r="G55" s="130"/>
      <c r="H55" s="130"/>
      <c r="I55" s="130"/>
      <c r="J55" s="130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</row>
    <row r="56" spans="1:22" ht="12.75" x14ac:dyDescent="0.2">
      <c r="A56" s="128"/>
      <c r="B56" s="128"/>
      <c r="C56" s="128"/>
      <c r="D56" s="128"/>
      <c r="E56" s="130"/>
      <c r="F56" s="130"/>
      <c r="G56" s="130"/>
      <c r="H56" s="130"/>
      <c r="I56" s="130"/>
      <c r="J56" s="130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</row>
    <row r="57" spans="1:22" ht="12.75" x14ac:dyDescent="0.2">
      <c r="A57" s="128"/>
      <c r="B57" s="128"/>
      <c r="C57" s="128"/>
      <c r="D57" s="128"/>
      <c r="E57" s="130"/>
      <c r="F57" s="130"/>
      <c r="G57" s="130"/>
      <c r="H57" s="130"/>
      <c r="I57" s="130"/>
      <c r="J57" s="130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</row>
    <row r="58" spans="1:22" ht="12.75" x14ac:dyDescent="0.2">
      <c r="A58" s="128"/>
      <c r="B58" s="128"/>
      <c r="C58" s="128"/>
      <c r="D58" s="128"/>
      <c r="E58" s="130"/>
      <c r="F58" s="130"/>
      <c r="G58" s="130"/>
      <c r="H58" s="130"/>
      <c r="I58" s="130"/>
      <c r="J58" s="130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</row>
    <row r="59" spans="1:22" ht="12.75" x14ac:dyDescent="0.2">
      <c r="A59" s="128"/>
      <c r="B59" s="128"/>
      <c r="C59" s="128"/>
      <c r="D59" s="128"/>
      <c r="E59" s="130"/>
      <c r="F59" s="130"/>
      <c r="G59" s="130"/>
      <c r="H59" s="130"/>
      <c r="I59" s="130"/>
      <c r="J59" s="130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</row>
    <row r="60" spans="1:22" x14ac:dyDescent="0.2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</row>
    <row r="61" spans="1:22" ht="12.75" x14ac:dyDescent="0.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</row>
  </sheetData>
  <mergeCells count="17">
    <mergeCell ref="W5:AA5"/>
    <mergeCell ref="T5:U5"/>
    <mergeCell ref="V5:V6"/>
    <mergeCell ref="E5:K5"/>
    <mergeCell ref="F47:I47"/>
    <mergeCell ref="F46:I46"/>
    <mergeCell ref="D2:S2"/>
    <mergeCell ref="A5:A6"/>
    <mergeCell ref="E43:F43"/>
    <mergeCell ref="L5:O5"/>
    <mergeCell ref="P5:P6"/>
    <mergeCell ref="E39:F39"/>
    <mergeCell ref="C5:C6"/>
    <mergeCell ref="D5:D6"/>
    <mergeCell ref="B5:B6"/>
    <mergeCell ref="Q5:Q6"/>
    <mergeCell ref="R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selection activeCell="D23" sqref="D23"/>
    </sheetView>
  </sheetViews>
  <sheetFormatPr baseColWidth="10" defaultRowHeight="11.25" x14ac:dyDescent="0.2"/>
  <cols>
    <col min="1" max="1" width="11.140625" style="62" customWidth="1"/>
    <col min="2" max="2" width="26.140625" style="62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7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26.140625" style="62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7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26.140625" style="62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7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26.140625" style="62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7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26.140625" style="62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7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26.140625" style="62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7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26.140625" style="62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7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26.140625" style="62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7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26.140625" style="62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7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26.140625" style="62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7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26.140625" style="62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7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26.140625" style="62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7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26.140625" style="62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7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26.140625" style="62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7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26.140625" style="62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7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26.140625" style="62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7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26.140625" style="62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7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26.140625" style="62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7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26.140625" style="62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7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26.140625" style="62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7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26.140625" style="62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7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26.140625" style="62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7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26.140625" style="62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7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26.140625" style="62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7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26.140625" style="62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7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26.140625" style="62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7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26.140625" style="62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7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26.140625" style="62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7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26.140625" style="62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7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26.140625" style="62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7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26.140625" style="62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7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26.140625" style="62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7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26.140625" style="62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7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26.140625" style="62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7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26.140625" style="62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7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26.140625" style="62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7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26.140625" style="62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7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26.140625" style="62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7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26.140625" style="62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7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26.140625" style="62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7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26.140625" style="62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7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26.140625" style="62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7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26.140625" style="62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7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26.140625" style="62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7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26.140625" style="62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7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26.140625" style="62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7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26.140625" style="62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7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26.140625" style="62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7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26.140625" style="62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7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26.140625" style="62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7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26.140625" style="62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7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26.140625" style="62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7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26.140625" style="62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7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26.140625" style="62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7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26.140625" style="62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7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26.140625" style="62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7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26.140625" style="62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7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26.140625" style="62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7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26.140625" style="62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7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26.140625" style="62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7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26.140625" style="62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7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26.140625" style="62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7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26.140625" style="62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7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26.140625" style="62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7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31" t="s">
        <v>0</v>
      </c>
    </row>
    <row r="2" spans="1:27" ht="15.75" x14ac:dyDescent="0.25">
      <c r="A2" s="131" t="s">
        <v>1</v>
      </c>
      <c r="B2" s="167" t="s">
        <v>2</v>
      </c>
      <c r="D2" s="196" t="s">
        <v>3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194"/>
      <c r="U2" s="194"/>
      <c r="V2" s="194"/>
    </row>
    <row r="3" spans="1:27" ht="15" x14ac:dyDescent="0.2">
      <c r="A3" s="131" t="s">
        <v>4</v>
      </c>
      <c r="B3" s="167" t="s">
        <v>148</v>
      </c>
      <c r="C3" s="190">
        <v>2013</v>
      </c>
    </row>
    <row r="4" spans="1:27" x14ac:dyDescent="0.2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</row>
    <row r="5" spans="1:27" ht="18" customHeight="1" x14ac:dyDescent="0.2">
      <c r="A5" s="219" t="s">
        <v>5</v>
      </c>
      <c r="B5" s="223" t="s">
        <v>6</v>
      </c>
      <c r="C5" s="203" t="s">
        <v>7</v>
      </c>
      <c r="D5" s="203" t="s">
        <v>8</v>
      </c>
      <c r="E5" s="198" t="s">
        <v>9</v>
      </c>
      <c r="F5" s="199"/>
      <c r="G5" s="199"/>
      <c r="H5" s="199"/>
      <c r="I5" s="199"/>
      <c r="J5" s="199"/>
      <c r="K5" s="200"/>
      <c r="L5" s="198" t="s">
        <v>10</v>
      </c>
      <c r="M5" s="199"/>
      <c r="N5" s="199"/>
      <c r="O5" s="200"/>
      <c r="P5" s="203" t="s">
        <v>11</v>
      </c>
      <c r="Q5" s="203" t="s">
        <v>12</v>
      </c>
      <c r="R5" s="198" t="s">
        <v>13</v>
      </c>
      <c r="S5" s="200"/>
      <c r="T5" s="198" t="s">
        <v>14</v>
      </c>
      <c r="U5" s="200"/>
      <c r="V5" s="203" t="s">
        <v>15</v>
      </c>
      <c r="W5" s="198" t="s">
        <v>16</v>
      </c>
      <c r="X5" s="199"/>
      <c r="Y5" s="199"/>
      <c r="Z5" s="199"/>
      <c r="AA5" s="200"/>
    </row>
    <row r="6" spans="1:27" ht="52.5" customHeight="1" x14ac:dyDescent="0.2">
      <c r="A6" s="220"/>
      <c r="B6" s="224"/>
      <c r="C6" s="204"/>
      <c r="D6" s="204"/>
      <c r="E6" s="138" t="s">
        <v>17</v>
      </c>
      <c r="F6" s="133" t="s">
        <v>18</v>
      </c>
      <c r="G6" s="164" t="s">
        <v>19</v>
      </c>
      <c r="H6" s="133" t="s">
        <v>20</v>
      </c>
      <c r="I6" s="164" t="s">
        <v>21</v>
      </c>
      <c r="J6" s="133" t="s">
        <v>22</v>
      </c>
      <c r="K6" s="137" t="s">
        <v>23</v>
      </c>
      <c r="L6" s="138" t="s">
        <v>24</v>
      </c>
      <c r="M6" s="133" t="s">
        <v>25</v>
      </c>
      <c r="N6" s="157" t="s">
        <v>26</v>
      </c>
      <c r="O6" s="133" t="s">
        <v>23</v>
      </c>
      <c r="P6" s="204"/>
      <c r="Q6" s="204"/>
      <c r="R6" s="156" t="s">
        <v>27</v>
      </c>
      <c r="S6" s="133" t="s">
        <v>28</v>
      </c>
      <c r="T6" s="156" t="s">
        <v>23</v>
      </c>
      <c r="U6" s="133" t="s">
        <v>29</v>
      </c>
      <c r="V6" s="204"/>
      <c r="W6" s="138" t="s">
        <v>30</v>
      </c>
      <c r="X6" s="139" t="s">
        <v>31</v>
      </c>
      <c r="Y6" s="139" t="s">
        <v>32</v>
      </c>
      <c r="Z6" s="139" t="s">
        <v>33</v>
      </c>
      <c r="AA6" s="137" t="s">
        <v>34</v>
      </c>
    </row>
    <row r="7" spans="1:27" ht="18" customHeight="1" x14ac:dyDescent="0.25">
      <c r="A7" s="132"/>
      <c r="B7" s="140" t="s">
        <v>35</v>
      </c>
      <c r="C7" s="193">
        <f>SUM(C8:C36)</f>
        <v>292</v>
      </c>
      <c r="D7" s="193">
        <f t="shared" ref="D7:V7" si="0">SUM(D8:D36)</f>
        <v>185</v>
      </c>
      <c r="E7" s="193">
        <f t="shared" si="0"/>
        <v>921</v>
      </c>
      <c r="F7" s="193">
        <f>SUM(F8:F36)</f>
        <v>0</v>
      </c>
      <c r="G7" s="193">
        <f>SUM(G8:G36)</f>
        <v>95</v>
      </c>
      <c r="H7" s="193">
        <f>SUM(H8:H36)</f>
        <v>0</v>
      </c>
      <c r="I7" s="193">
        <f>SUM(I8:I36)</f>
        <v>191</v>
      </c>
      <c r="J7" s="193">
        <f t="shared" si="0"/>
        <v>273</v>
      </c>
      <c r="K7" s="193">
        <f t="shared" si="0"/>
        <v>1480</v>
      </c>
      <c r="L7" s="193">
        <f t="shared" si="0"/>
        <v>1144</v>
      </c>
      <c r="M7" s="193">
        <f t="shared" si="0"/>
        <v>273</v>
      </c>
      <c r="N7" s="193">
        <f t="shared" si="0"/>
        <v>43</v>
      </c>
      <c r="O7" s="193">
        <f t="shared" si="0"/>
        <v>1460</v>
      </c>
      <c r="P7" s="193">
        <f t="shared" si="0"/>
        <v>205</v>
      </c>
      <c r="Q7" s="193">
        <f t="shared" si="0"/>
        <v>0</v>
      </c>
      <c r="R7" s="193">
        <f t="shared" si="0"/>
        <v>8577</v>
      </c>
      <c r="S7" s="193">
        <f t="shared" si="0"/>
        <v>6459</v>
      </c>
      <c r="T7" s="193">
        <f t="shared" si="0"/>
        <v>6159</v>
      </c>
      <c r="U7" s="193">
        <f t="shared" si="0"/>
        <v>5683</v>
      </c>
      <c r="V7" s="193">
        <f t="shared" si="0"/>
        <v>0</v>
      </c>
      <c r="W7" s="159">
        <f t="shared" ref="W7:W36" si="1">IF(S7&gt;0,T7/O7,"")</f>
        <v>4.2184931506849317</v>
      </c>
      <c r="X7" s="160">
        <f t="shared" ref="X7:X36" si="2">IF(N7&gt;0,(N7/O7),"")</f>
        <v>2.9452054794520548E-2</v>
      </c>
      <c r="Y7" s="160">
        <f t="shared" ref="Y7:Y36" si="3">IF(S7&gt;0,(S7/R7),"")</f>
        <v>0.75306051066806579</v>
      </c>
      <c r="Z7" s="159">
        <f t="shared" ref="Z7:Z36" si="4">IF(S7&gt;0,(R7-S7)/O7,"")</f>
        <v>1.4506849315068493</v>
      </c>
      <c r="AA7" s="159">
        <f t="shared" ref="AA7:AA36" si="5">IF(S7&gt;0,O7/C7,"")</f>
        <v>5</v>
      </c>
    </row>
    <row r="8" spans="1:27" ht="15" customHeight="1" x14ac:dyDescent="0.2">
      <c r="A8" s="144" t="s">
        <v>36</v>
      </c>
      <c r="B8" s="158" t="s">
        <v>37</v>
      </c>
      <c r="C8" s="167">
        <v>71</v>
      </c>
      <c r="D8" s="167">
        <v>62</v>
      </c>
      <c r="E8" s="167">
        <v>249</v>
      </c>
      <c r="F8" s="167"/>
      <c r="G8" s="167">
        <v>7</v>
      </c>
      <c r="H8" s="167"/>
      <c r="I8" s="167"/>
      <c r="J8" s="167">
        <v>62</v>
      </c>
      <c r="K8" s="168">
        <f>SUM(E8:J8)</f>
        <v>318</v>
      </c>
      <c r="L8" s="167">
        <v>230</v>
      </c>
      <c r="M8" s="167">
        <v>51</v>
      </c>
      <c r="N8" s="167">
        <v>30</v>
      </c>
      <c r="O8" s="168">
        <f t="shared" ref="O8:O36" si="6">SUM(L8:N8)</f>
        <v>311</v>
      </c>
      <c r="P8" s="168">
        <f t="shared" ref="P8:P36" si="7">+D8+K8-O8</f>
        <v>69</v>
      </c>
      <c r="Q8" s="167"/>
      <c r="R8" s="167">
        <v>2199</v>
      </c>
      <c r="S8" s="167">
        <v>2076</v>
      </c>
      <c r="T8" s="167">
        <v>1932</v>
      </c>
      <c r="U8" s="167">
        <v>1899</v>
      </c>
      <c r="V8" s="167"/>
      <c r="W8" s="159">
        <f t="shared" si="1"/>
        <v>6.212218649517685</v>
      </c>
      <c r="X8" s="160">
        <f t="shared" si="2"/>
        <v>9.6463022508038579E-2</v>
      </c>
      <c r="Y8" s="160">
        <f t="shared" si="3"/>
        <v>0.94406548431105053</v>
      </c>
      <c r="Z8" s="159">
        <f t="shared" si="4"/>
        <v>0.39549839228295819</v>
      </c>
      <c r="AA8" s="159">
        <f t="shared" si="5"/>
        <v>4.380281690140845</v>
      </c>
    </row>
    <row r="9" spans="1:27" ht="15" customHeight="1" x14ac:dyDescent="0.2">
      <c r="A9" s="144" t="s">
        <v>38</v>
      </c>
      <c r="B9" s="158" t="s">
        <v>39</v>
      </c>
      <c r="C9" s="167"/>
      <c r="D9" s="167"/>
      <c r="E9" s="167"/>
      <c r="F9" s="167"/>
      <c r="G9" s="167"/>
      <c r="H9" s="167"/>
      <c r="I9" s="167"/>
      <c r="J9" s="167"/>
      <c r="K9" s="168">
        <f t="shared" ref="K9:K36" si="8">SUM(E9:J9)</f>
        <v>0</v>
      </c>
      <c r="L9" s="167"/>
      <c r="M9" s="167"/>
      <c r="N9" s="167"/>
      <c r="O9" s="168">
        <f t="shared" si="6"/>
        <v>0</v>
      </c>
      <c r="P9" s="168">
        <f t="shared" si="7"/>
        <v>0</v>
      </c>
      <c r="Q9" s="167"/>
      <c r="R9" s="167"/>
      <c r="S9" s="167"/>
      <c r="T9" s="167"/>
      <c r="U9" s="167"/>
      <c r="V9" s="167"/>
      <c r="W9" s="159" t="str">
        <f t="shared" si="1"/>
        <v/>
      </c>
      <c r="X9" s="160" t="str">
        <f t="shared" si="2"/>
        <v/>
      </c>
      <c r="Y9" s="160" t="str">
        <f t="shared" si="3"/>
        <v/>
      </c>
      <c r="Z9" s="159" t="str">
        <f t="shared" si="4"/>
        <v/>
      </c>
      <c r="AA9" s="159" t="str">
        <f t="shared" si="5"/>
        <v/>
      </c>
    </row>
    <row r="10" spans="1:27" ht="15" customHeight="1" x14ac:dyDescent="0.2">
      <c r="A10" s="144" t="s">
        <v>41</v>
      </c>
      <c r="B10" s="161" t="s">
        <v>42</v>
      </c>
      <c r="C10" s="167"/>
      <c r="D10" s="167"/>
      <c r="E10" s="167"/>
      <c r="F10" s="167"/>
      <c r="G10" s="167"/>
      <c r="H10" s="167"/>
      <c r="I10" s="167"/>
      <c r="J10" s="167"/>
      <c r="K10" s="168">
        <f t="shared" si="8"/>
        <v>0</v>
      </c>
      <c r="L10" s="167"/>
      <c r="M10" s="167"/>
      <c r="N10" s="167"/>
      <c r="O10" s="168">
        <f t="shared" si="6"/>
        <v>0</v>
      </c>
      <c r="P10" s="168">
        <f t="shared" si="7"/>
        <v>0</v>
      </c>
      <c r="Q10" s="167"/>
      <c r="R10" s="167"/>
      <c r="S10" s="167"/>
      <c r="T10" s="167"/>
      <c r="U10" s="167"/>
      <c r="V10" s="167"/>
      <c r="W10" s="159" t="str">
        <f t="shared" si="1"/>
        <v/>
      </c>
      <c r="X10" s="160" t="str">
        <f t="shared" si="2"/>
        <v/>
      </c>
      <c r="Y10" s="160" t="str">
        <f t="shared" si="3"/>
        <v/>
      </c>
      <c r="Z10" s="159" t="str">
        <f t="shared" si="4"/>
        <v/>
      </c>
      <c r="AA10" s="159" t="str">
        <f t="shared" si="5"/>
        <v/>
      </c>
    </row>
    <row r="11" spans="1:27" ht="15" customHeight="1" x14ac:dyDescent="0.2">
      <c r="A11" s="144" t="s">
        <v>43</v>
      </c>
      <c r="B11" s="158" t="s">
        <v>44</v>
      </c>
      <c r="C11" s="167"/>
      <c r="D11" s="167"/>
      <c r="E11" s="167"/>
      <c r="F11" s="167"/>
      <c r="G11" s="167"/>
      <c r="H11" s="167"/>
      <c r="I11" s="167"/>
      <c r="J11" s="167"/>
      <c r="K11" s="168">
        <f t="shared" si="8"/>
        <v>0</v>
      </c>
      <c r="L11" s="167"/>
      <c r="M11" s="167"/>
      <c r="N11" s="167"/>
      <c r="O11" s="168">
        <f t="shared" si="6"/>
        <v>0</v>
      </c>
      <c r="P11" s="168">
        <f t="shared" si="7"/>
        <v>0</v>
      </c>
      <c r="Q11" s="167"/>
      <c r="R11" s="167"/>
      <c r="S11" s="167"/>
      <c r="T11" s="167"/>
      <c r="U11" s="167"/>
      <c r="V11" s="167"/>
      <c r="W11" s="159" t="str">
        <f t="shared" si="1"/>
        <v/>
      </c>
      <c r="X11" s="160" t="str">
        <f t="shared" si="2"/>
        <v/>
      </c>
      <c r="Y11" s="160" t="str">
        <f t="shared" si="3"/>
        <v/>
      </c>
      <c r="Z11" s="159" t="str">
        <f t="shared" si="4"/>
        <v/>
      </c>
      <c r="AA11" s="159" t="str">
        <f t="shared" si="5"/>
        <v/>
      </c>
    </row>
    <row r="12" spans="1:27" ht="15" customHeight="1" x14ac:dyDescent="0.2">
      <c r="A12" s="144" t="s">
        <v>45</v>
      </c>
      <c r="B12" s="158" t="s">
        <v>46</v>
      </c>
      <c r="C12" s="167"/>
      <c r="D12" s="167"/>
      <c r="E12" s="167"/>
      <c r="F12" s="167"/>
      <c r="G12" s="167"/>
      <c r="H12" s="167"/>
      <c r="I12" s="167"/>
      <c r="J12" s="167"/>
      <c r="K12" s="168">
        <f>SUM(E12:J12)</f>
        <v>0</v>
      </c>
      <c r="L12" s="167"/>
      <c r="M12" s="167"/>
      <c r="N12" s="167"/>
      <c r="O12" s="168">
        <f>SUM(L12:N12)</f>
        <v>0</v>
      </c>
      <c r="P12" s="168">
        <f>+D12+K12-O12</f>
        <v>0</v>
      </c>
      <c r="Q12" s="167"/>
      <c r="R12" s="167"/>
      <c r="S12" s="167"/>
      <c r="T12" s="167"/>
      <c r="U12" s="167"/>
      <c r="V12" s="167"/>
      <c r="W12" s="159" t="str">
        <f>IF(S12&gt;0,T12/O12,"")</f>
        <v/>
      </c>
      <c r="X12" s="160" t="str">
        <f>IF(N12&gt;0,(N12/O12),"")</f>
        <v/>
      </c>
      <c r="Y12" s="160" t="str">
        <f>IF(S12&gt;0,(S12/R12),"")</f>
        <v/>
      </c>
      <c r="Z12" s="159" t="str">
        <f>IF(S12&gt;0,(R12-S12)/O12,"")</f>
        <v/>
      </c>
      <c r="AA12" s="159" t="str">
        <f>IF(S12&gt;0,O12/C12,"")</f>
        <v/>
      </c>
    </row>
    <row r="13" spans="1:27" ht="15" customHeight="1" x14ac:dyDescent="0.2">
      <c r="A13" s="144" t="s">
        <v>47</v>
      </c>
      <c r="B13" s="158" t="s">
        <v>48</v>
      </c>
      <c r="C13" s="167">
        <v>30</v>
      </c>
      <c r="D13" s="167">
        <v>2</v>
      </c>
      <c r="E13" s="167">
        <v>78</v>
      </c>
      <c r="F13" s="167"/>
      <c r="G13" s="167">
        <v>15</v>
      </c>
      <c r="H13" s="167"/>
      <c r="I13" s="167"/>
      <c r="J13" s="167">
        <v>13</v>
      </c>
      <c r="K13" s="168">
        <f t="shared" si="8"/>
        <v>106</v>
      </c>
      <c r="L13" s="167">
        <v>93</v>
      </c>
      <c r="M13" s="167">
        <v>2</v>
      </c>
      <c r="N13" s="167"/>
      <c r="O13" s="168">
        <f t="shared" si="6"/>
        <v>95</v>
      </c>
      <c r="P13" s="168">
        <f t="shared" si="7"/>
        <v>13</v>
      </c>
      <c r="Q13" s="167"/>
      <c r="R13" s="167">
        <v>611</v>
      </c>
      <c r="S13" s="167">
        <v>322</v>
      </c>
      <c r="T13" s="167">
        <v>268</v>
      </c>
      <c r="U13" s="167">
        <v>266</v>
      </c>
      <c r="V13" s="167"/>
      <c r="W13" s="159">
        <f t="shared" si="1"/>
        <v>2.8210526315789473</v>
      </c>
      <c r="X13" s="160" t="str">
        <f t="shared" si="2"/>
        <v/>
      </c>
      <c r="Y13" s="160">
        <f t="shared" si="3"/>
        <v>0.52700490998363336</v>
      </c>
      <c r="Z13" s="159">
        <f t="shared" si="4"/>
        <v>3.0421052631578949</v>
      </c>
      <c r="AA13" s="159">
        <f t="shared" si="5"/>
        <v>3.1666666666666665</v>
      </c>
    </row>
    <row r="14" spans="1:27" ht="15" customHeight="1" x14ac:dyDescent="0.2">
      <c r="A14" s="144" t="s">
        <v>49</v>
      </c>
      <c r="B14" s="158" t="s">
        <v>50</v>
      </c>
      <c r="C14" s="167">
        <v>10</v>
      </c>
      <c r="D14" s="167">
        <v>3</v>
      </c>
      <c r="E14" s="167">
        <v>37</v>
      </c>
      <c r="F14" s="167"/>
      <c r="G14" s="167"/>
      <c r="H14" s="167"/>
      <c r="I14" s="167"/>
      <c r="J14" s="167">
        <v>2</v>
      </c>
      <c r="K14" s="168">
        <f t="shared" si="8"/>
        <v>39</v>
      </c>
      <c r="L14" s="167">
        <v>6</v>
      </c>
      <c r="M14" s="167">
        <v>30</v>
      </c>
      <c r="N14" s="167"/>
      <c r="O14" s="168">
        <f t="shared" si="6"/>
        <v>36</v>
      </c>
      <c r="P14" s="168">
        <f t="shared" si="7"/>
        <v>6</v>
      </c>
      <c r="Q14" s="167"/>
      <c r="R14" s="167">
        <v>310</v>
      </c>
      <c r="S14" s="167">
        <v>182</v>
      </c>
      <c r="T14" s="167">
        <v>142</v>
      </c>
      <c r="U14" s="167">
        <v>142</v>
      </c>
      <c r="V14" s="167"/>
      <c r="W14" s="159">
        <f t="shared" si="1"/>
        <v>3.9444444444444446</v>
      </c>
      <c r="X14" s="160" t="str">
        <f t="shared" si="2"/>
        <v/>
      </c>
      <c r="Y14" s="160">
        <f t="shared" si="3"/>
        <v>0.58709677419354833</v>
      </c>
      <c r="Z14" s="159">
        <f t="shared" si="4"/>
        <v>3.5555555555555554</v>
      </c>
      <c r="AA14" s="159">
        <f t="shared" si="5"/>
        <v>3.6</v>
      </c>
    </row>
    <row r="15" spans="1:27" ht="15" customHeight="1" x14ac:dyDescent="0.2">
      <c r="A15" s="144" t="s">
        <v>51</v>
      </c>
      <c r="B15" s="158" t="s">
        <v>52</v>
      </c>
      <c r="C15" s="167">
        <v>10</v>
      </c>
      <c r="D15" s="167">
        <v>8</v>
      </c>
      <c r="E15" s="167">
        <v>10</v>
      </c>
      <c r="F15" s="167"/>
      <c r="G15" s="167"/>
      <c r="H15" s="167"/>
      <c r="I15" s="167"/>
      <c r="J15" s="167">
        <v>30</v>
      </c>
      <c r="K15" s="168">
        <f t="shared" si="8"/>
        <v>40</v>
      </c>
      <c r="L15" s="167">
        <v>33</v>
      </c>
      <c r="M15" s="167">
        <v>2</v>
      </c>
      <c r="N15" s="167"/>
      <c r="O15" s="168">
        <f t="shared" si="6"/>
        <v>35</v>
      </c>
      <c r="P15" s="168">
        <f t="shared" si="7"/>
        <v>13</v>
      </c>
      <c r="Q15" s="167"/>
      <c r="R15" s="167">
        <v>319</v>
      </c>
      <c r="S15" s="167">
        <v>203</v>
      </c>
      <c r="T15" s="167">
        <v>147</v>
      </c>
      <c r="U15" s="167">
        <v>147</v>
      </c>
      <c r="V15" s="167"/>
      <c r="W15" s="159">
        <f t="shared" si="1"/>
        <v>4.2</v>
      </c>
      <c r="X15" s="160" t="str">
        <f t="shared" si="2"/>
        <v/>
      </c>
      <c r="Y15" s="160">
        <f t="shared" si="3"/>
        <v>0.63636363636363635</v>
      </c>
      <c r="Z15" s="159">
        <f t="shared" si="4"/>
        <v>3.3142857142857145</v>
      </c>
      <c r="AA15" s="159">
        <f t="shared" si="5"/>
        <v>3.5</v>
      </c>
    </row>
    <row r="16" spans="1:27" ht="15" customHeight="1" x14ac:dyDescent="0.2">
      <c r="A16" s="144" t="s">
        <v>53</v>
      </c>
      <c r="B16" s="158" t="s">
        <v>54</v>
      </c>
      <c r="C16" s="167"/>
      <c r="D16" s="167"/>
      <c r="E16" s="167"/>
      <c r="F16" s="167"/>
      <c r="G16" s="167"/>
      <c r="H16" s="167"/>
      <c r="I16" s="167"/>
      <c r="J16" s="167"/>
      <c r="K16" s="168">
        <f t="shared" si="8"/>
        <v>0</v>
      </c>
      <c r="L16" s="167"/>
      <c r="M16" s="167"/>
      <c r="N16" s="167"/>
      <c r="O16" s="168">
        <f t="shared" si="6"/>
        <v>0</v>
      </c>
      <c r="P16" s="168">
        <f t="shared" si="7"/>
        <v>0</v>
      </c>
      <c r="Q16" s="167"/>
      <c r="R16" s="167"/>
      <c r="S16" s="167"/>
      <c r="T16" s="167"/>
      <c r="U16" s="167"/>
      <c r="V16" s="167"/>
      <c r="W16" s="159" t="str">
        <f t="shared" si="1"/>
        <v/>
      </c>
      <c r="X16" s="160" t="str">
        <f t="shared" si="2"/>
        <v/>
      </c>
      <c r="Y16" s="160" t="str">
        <f t="shared" si="3"/>
        <v/>
      </c>
      <c r="Z16" s="159" t="str">
        <f t="shared" si="4"/>
        <v/>
      </c>
      <c r="AA16" s="159" t="str">
        <f t="shared" si="5"/>
        <v/>
      </c>
    </row>
    <row r="17" spans="1:27" ht="15" customHeight="1" x14ac:dyDescent="0.2">
      <c r="A17" s="144" t="s">
        <v>55</v>
      </c>
      <c r="B17" s="158" t="s">
        <v>56</v>
      </c>
      <c r="C17" s="167">
        <v>50</v>
      </c>
      <c r="D17" s="167">
        <v>25</v>
      </c>
      <c r="E17" s="167">
        <v>204</v>
      </c>
      <c r="F17" s="167"/>
      <c r="G17" s="167"/>
      <c r="H17" s="167"/>
      <c r="I17" s="167"/>
      <c r="J17" s="167"/>
      <c r="K17" s="168">
        <f>SUM(E17:J17)</f>
        <v>204</v>
      </c>
      <c r="L17" s="167">
        <v>205</v>
      </c>
      <c r="M17" s="167">
        <v>2</v>
      </c>
      <c r="N17" s="167"/>
      <c r="O17" s="168">
        <f>SUM(L17:N17)</f>
        <v>207</v>
      </c>
      <c r="P17" s="168">
        <f>+D17+K17-O17</f>
        <v>22</v>
      </c>
      <c r="Q17" s="167"/>
      <c r="R17" s="167">
        <v>1404</v>
      </c>
      <c r="S17" s="167">
        <v>747</v>
      </c>
      <c r="T17" s="167">
        <v>757</v>
      </c>
      <c r="U17" s="167">
        <v>751</v>
      </c>
      <c r="V17" s="167"/>
      <c r="W17" s="159">
        <f>IF(S17&gt;0,T17/O17,"")</f>
        <v>3.6570048309178742</v>
      </c>
      <c r="X17" s="160" t="str">
        <f>IF(N17&gt;0,(N17/O17),"")</f>
        <v/>
      </c>
      <c r="Y17" s="160">
        <f>IF(S17&gt;0,(S17/R17),"")</f>
        <v>0.53205128205128205</v>
      </c>
      <c r="Z17" s="159">
        <f>IF(S17&gt;0,(R17-S17)/O17,"")</f>
        <v>3.1739130434782608</v>
      </c>
      <c r="AA17" s="159">
        <f>IF(S17&gt;0,O17/C17,"")</f>
        <v>4.1399999999999997</v>
      </c>
    </row>
    <row r="18" spans="1:27" ht="15" customHeight="1" x14ac:dyDescent="0.2">
      <c r="A18" s="144" t="s">
        <v>57</v>
      </c>
      <c r="B18" s="158" t="s">
        <v>58</v>
      </c>
      <c r="C18" s="167">
        <v>10</v>
      </c>
      <c r="D18" s="167">
        <v>7</v>
      </c>
      <c r="E18" s="167">
        <v>67</v>
      </c>
      <c r="F18" s="167"/>
      <c r="G18" s="167">
        <v>2</v>
      </c>
      <c r="H18" s="167"/>
      <c r="I18" s="167"/>
      <c r="J18" s="167">
        <v>1</v>
      </c>
      <c r="K18" s="168">
        <f>SUM(E18:J18)</f>
        <v>70</v>
      </c>
      <c r="L18" s="167">
        <v>72</v>
      </c>
      <c r="M18" s="167"/>
      <c r="N18" s="167"/>
      <c r="O18" s="168">
        <f>SUM(L18:N18)</f>
        <v>72</v>
      </c>
      <c r="P18" s="168">
        <f>+D18+K18-O18</f>
        <v>5</v>
      </c>
      <c r="Q18" s="167"/>
      <c r="R18" s="167">
        <v>310</v>
      </c>
      <c r="S18" s="167">
        <v>195</v>
      </c>
      <c r="T18" s="167">
        <v>195</v>
      </c>
      <c r="U18" s="167">
        <v>191</v>
      </c>
      <c r="V18" s="167"/>
      <c r="W18" s="159">
        <f>IF(S18&gt;0,T18/O18,"")</f>
        <v>2.7083333333333335</v>
      </c>
      <c r="X18" s="160" t="str">
        <f>IF(N18&gt;0,(N18/O18),"")</f>
        <v/>
      </c>
      <c r="Y18" s="160">
        <f>IF(S18&gt;0,(S18/R18),"")</f>
        <v>0.62903225806451613</v>
      </c>
      <c r="Z18" s="159">
        <f>IF(S18&gt;0,(R18-S18)/O18,"")</f>
        <v>1.5972222222222223</v>
      </c>
      <c r="AA18" s="159">
        <f>IF(S18&gt;0,O18/C18,"")</f>
        <v>7.2</v>
      </c>
    </row>
    <row r="19" spans="1:27" ht="15" customHeight="1" x14ac:dyDescent="0.2">
      <c r="A19" s="144" t="s">
        <v>59</v>
      </c>
      <c r="B19" s="158" t="s">
        <v>60</v>
      </c>
      <c r="C19" s="167"/>
      <c r="D19" s="167"/>
      <c r="E19" s="167"/>
      <c r="F19" s="167"/>
      <c r="G19" s="167"/>
      <c r="H19" s="167"/>
      <c r="I19" s="167"/>
      <c r="J19" s="167"/>
      <c r="K19" s="168">
        <f t="shared" si="8"/>
        <v>0</v>
      </c>
      <c r="L19" s="167"/>
      <c r="M19" s="167"/>
      <c r="N19" s="167"/>
      <c r="O19" s="168">
        <f t="shared" si="6"/>
        <v>0</v>
      </c>
      <c r="P19" s="168">
        <f t="shared" si="7"/>
        <v>0</v>
      </c>
      <c r="Q19" s="167"/>
      <c r="R19" s="167"/>
      <c r="S19" s="167"/>
      <c r="T19" s="167"/>
      <c r="U19" s="167"/>
      <c r="V19" s="167"/>
      <c r="W19" s="159" t="str">
        <f t="shared" si="1"/>
        <v/>
      </c>
      <c r="X19" s="160" t="str">
        <f t="shared" si="2"/>
        <v/>
      </c>
      <c r="Y19" s="160" t="str">
        <f t="shared" si="3"/>
        <v/>
      </c>
      <c r="Z19" s="159" t="str">
        <f t="shared" si="4"/>
        <v/>
      </c>
      <c r="AA19" s="159" t="str">
        <f t="shared" si="5"/>
        <v/>
      </c>
    </row>
    <row r="20" spans="1:27" ht="15" customHeight="1" x14ac:dyDescent="0.2">
      <c r="A20" s="144" t="s">
        <v>61</v>
      </c>
      <c r="B20" s="158" t="s">
        <v>62</v>
      </c>
      <c r="C20" s="167"/>
      <c r="D20" s="167"/>
      <c r="E20" s="167"/>
      <c r="F20" s="167"/>
      <c r="G20" s="167"/>
      <c r="H20" s="167"/>
      <c r="I20" s="167"/>
      <c r="J20" s="167"/>
      <c r="K20" s="168">
        <f t="shared" si="8"/>
        <v>0</v>
      </c>
      <c r="L20" s="167"/>
      <c r="M20" s="167"/>
      <c r="N20" s="167"/>
      <c r="O20" s="168">
        <f t="shared" si="6"/>
        <v>0</v>
      </c>
      <c r="P20" s="168">
        <f t="shared" si="7"/>
        <v>0</v>
      </c>
      <c r="Q20" s="167"/>
      <c r="R20" s="167"/>
      <c r="S20" s="167"/>
      <c r="T20" s="167"/>
      <c r="U20" s="167"/>
      <c r="V20" s="167"/>
      <c r="W20" s="159" t="str">
        <f t="shared" si="1"/>
        <v/>
      </c>
      <c r="X20" s="160" t="str">
        <f t="shared" si="2"/>
        <v/>
      </c>
      <c r="Y20" s="160" t="str">
        <f t="shared" si="3"/>
        <v/>
      </c>
      <c r="Z20" s="159" t="str">
        <f t="shared" si="4"/>
        <v/>
      </c>
      <c r="AA20" s="159" t="str">
        <f t="shared" si="5"/>
        <v/>
      </c>
    </row>
    <row r="21" spans="1:27" ht="15" customHeight="1" x14ac:dyDescent="0.2">
      <c r="A21" s="144" t="s">
        <v>63</v>
      </c>
      <c r="B21" s="158" t="s">
        <v>64</v>
      </c>
      <c r="C21" s="167"/>
      <c r="D21" s="167"/>
      <c r="E21" s="167"/>
      <c r="F21" s="167"/>
      <c r="G21" s="167"/>
      <c r="H21" s="167"/>
      <c r="I21" s="167"/>
      <c r="J21" s="167"/>
      <c r="K21" s="168">
        <f t="shared" si="8"/>
        <v>0</v>
      </c>
      <c r="L21" s="167"/>
      <c r="M21" s="167"/>
      <c r="N21" s="167"/>
      <c r="O21" s="168">
        <f t="shared" si="6"/>
        <v>0</v>
      </c>
      <c r="P21" s="168">
        <f t="shared" si="7"/>
        <v>0</v>
      </c>
      <c r="Q21" s="167"/>
      <c r="R21" s="167"/>
      <c r="S21" s="167"/>
      <c r="T21" s="167"/>
      <c r="U21" s="167"/>
      <c r="V21" s="167"/>
      <c r="W21" s="159" t="str">
        <f t="shared" si="1"/>
        <v/>
      </c>
      <c r="X21" s="160" t="str">
        <f t="shared" si="2"/>
        <v/>
      </c>
      <c r="Y21" s="160" t="str">
        <f t="shared" si="3"/>
        <v/>
      </c>
      <c r="Z21" s="159" t="str">
        <f t="shared" si="4"/>
        <v/>
      </c>
      <c r="AA21" s="159" t="str">
        <f t="shared" si="5"/>
        <v/>
      </c>
    </row>
    <row r="22" spans="1:27" ht="15" customHeight="1" x14ac:dyDescent="0.2">
      <c r="A22" s="144" t="s">
        <v>65</v>
      </c>
      <c r="B22" s="158" t="s">
        <v>66</v>
      </c>
      <c r="C22" s="167"/>
      <c r="D22" s="167"/>
      <c r="E22" s="167"/>
      <c r="F22" s="167"/>
      <c r="G22" s="167"/>
      <c r="H22" s="167"/>
      <c r="I22" s="167"/>
      <c r="J22" s="167"/>
      <c r="K22" s="168">
        <f t="shared" si="8"/>
        <v>0</v>
      </c>
      <c r="L22" s="167"/>
      <c r="M22" s="167"/>
      <c r="N22" s="167"/>
      <c r="O22" s="168">
        <f t="shared" si="6"/>
        <v>0</v>
      </c>
      <c r="P22" s="168">
        <f t="shared" si="7"/>
        <v>0</v>
      </c>
      <c r="Q22" s="167"/>
      <c r="R22" s="167"/>
      <c r="S22" s="167"/>
      <c r="T22" s="167"/>
      <c r="U22" s="167"/>
      <c r="V22" s="167"/>
      <c r="W22" s="159" t="str">
        <f t="shared" si="1"/>
        <v/>
      </c>
      <c r="X22" s="160" t="str">
        <f t="shared" si="2"/>
        <v/>
      </c>
      <c r="Y22" s="160" t="str">
        <f t="shared" si="3"/>
        <v/>
      </c>
      <c r="Z22" s="159" t="str">
        <f t="shared" si="4"/>
        <v/>
      </c>
      <c r="AA22" s="159" t="str">
        <f t="shared" si="5"/>
        <v/>
      </c>
    </row>
    <row r="23" spans="1:27" ht="15" customHeight="1" x14ac:dyDescent="0.2">
      <c r="A23" s="144" t="s">
        <v>67</v>
      </c>
      <c r="B23" s="158" t="s">
        <v>68</v>
      </c>
      <c r="C23" s="167"/>
      <c r="D23" s="167"/>
      <c r="E23" s="167"/>
      <c r="F23" s="167"/>
      <c r="G23" s="167"/>
      <c r="H23" s="167"/>
      <c r="I23" s="167"/>
      <c r="J23" s="167"/>
      <c r="K23" s="168">
        <f t="shared" si="8"/>
        <v>0</v>
      </c>
      <c r="L23" s="167"/>
      <c r="M23" s="167"/>
      <c r="N23" s="167"/>
      <c r="O23" s="168">
        <f t="shared" si="6"/>
        <v>0</v>
      </c>
      <c r="P23" s="168">
        <f t="shared" si="7"/>
        <v>0</v>
      </c>
      <c r="Q23" s="167"/>
      <c r="R23" s="167"/>
      <c r="S23" s="167"/>
      <c r="T23" s="167"/>
      <c r="U23" s="167"/>
      <c r="V23" s="167"/>
      <c r="W23" s="159" t="str">
        <f t="shared" si="1"/>
        <v/>
      </c>
      <c r="X23" s="160" t="str">
        <f t="shared" si="2"/>
        <v/>
      </c>
      <c r="Y23" s="160" t="str">
        <f t="shared" si="3"/>
        <v/>
      </c>
      <c r="Z23" s="159" t="str">
        <f t="shared" si="4"/>
        <v/>
      </c>
      <c r="AA23" s="159" t="str">
        <f t="shared" si="5"/>
        <v/>
      </c>
    </row>
    <row r="24" spans="1:27" ht="15" customHeight="1" x14ac:dyDescent="0.2">
      <c r="A24" s="144" t="s">
        <v>69</v>
      </c>
      <c r="B24" s="162" t="s">
        <v>70</v>
      </c>
      <c r="C24" s="167">
        <v>26</v>
      </c>
      <c r="D24" s="167">
        <v>11</v>
      </c>
      <c r="E24" s="167">
        <v>15</v>
      </c>
      <c r="F24" s="167"/>
      <c r="G24" s="167"/>
      <c r="H24" s="167"/>
      <c r="I24" s="167">
        <v>191</v>
      </c>
      <c r="J24" s="167">
        <v>4</v>
      </c>
      <c r="K24" s="168">
        <f t="shared" si="8"/>
        <v>210</v>
      </c>
      <c r="L24" s="167">
        <v>210</v>
      </c>
      <c r="M24" s="167">
        <v>1</v>
      </c>
      <c r="N24" s="167"/>
      <c r="O24" s="168">
        <f t="shared" si="6"/>
        <v>211</v>
      </c>
      <c r="P24" s="168">
        <f t="shared" si="7"/>
        <v>10</v>
      </c>
      <c r="Q24" s="167"/>
      <c r="R24" s="167">
        <v>796</v>
      </c>
      <c r="S24" s="167">
        <v>373</v>
      </c>
      <c r="T24" s="167">
        <v>379</v>
      </c>
      <c r="U24" s="167"/>
      <c r="V24" s="167"/>
      <c r="W24" s="159">
        <f t="shared" si="1"/>
        <v>1.7962085308056872</v>
      </c>
      <c r="X24" s="160" t="str">
        <f t="shared" si="2"/>
        <v/>
      </c>
      <c r="Y24" s="160">
        <f t="shared" si="3"/>
        <v>0.46859296482412061</v>
      </c>
      <c r="Z24" s="159">
        <f t="shared" si="4"/>
        <v>2.0047393364928912</v>
      </c>
      <c r="AA24" s="159">
        <f t="shared" si="5"/>
        <v>8.115384615384615</v>
      </c>
    </row>
    <row r="25" spans="1:27" ht="15" customHeight="1" x14ac:dyDescent="0.2">
      <c r="A25" s="144" t="s">
        <v>71</v>
      </c>
      <c r="B25" s="158" t="s">
        <v>72</v>
      </c>
      <c r="C25" s="167"/>
      <c r="D25" s="167"/>
      <c r="E25" s="167"/>
      <c r="F25" s="167"/>
      <c r="G25" s="167"/>
      <c r="H25" s="167"/>
      <c r="I25" s="167"/>
      <c r="J25" s="167"/>
      <c r="K25" s="168">
        <f t="shared" si="8"/>
        <v>0</v>
      </c>
      <c r="L25" s="167"/>
      <c r="M25" s="167"/>
      <c r="N25" s="167"/>
      <c r="O25" s="168">
        <f t="shared" si="6"/>
        <v>0</v>
      </c>
      <c r="P25" s="168">
        <f t="shared" si="7"/>
        <v>0</v>
      </c>
      <c r="Q25" s="167"/>
      <c r="R25" s="167"/>
      <c r="S25" s="167"/>
      <c r="T25" s="167"/>
      <c r="U25" s="167"/>
      <c r="V25" s="167"/>
      <c r="W25" s="159" t="str">
        <f t="shared" si="1"/>
        <v/>
      </c>
      <c r="X25" s="160" t="str">
        <f t="shared" si="2"/>
        <v/>
      </c>
      <c r="Y25" s="160" t="str">
        <f t="shared" si="3"/>
        <v/>
      </c>
      <c r="Z25" s="159" t="str">
        <f t="shared" si="4"/>
        <v/>
      </c>
      <c r="AA25" s="159" t="str">
        <f t="shared" si="5"/>
        <v/>
      </c>
    </row>
    <row r="26" spans="1:27" ht="15" customHeight="1" x14ac:dyDescent="0.2">
      <c r="A26" s="144" t="s">
        <v>73</v>
      </c>
      <c r="B26" s="158" t="s">
        <v>74</v>
      </c>
      <c r="C26" s="167">
        <v>8</v>
      </c>
      <c r="D26" s="167">
        <v>6</v>
      </c>
      <c r="E26" s="167">
        <v>11</v>
      </c>
      <c r="F26" s="167"/>
      <c r="G26" s="167"/>
      <c r="H26" s="167"/>
      <c r="I26" s="167"/>
      <c r="J26" s="167">
        <v>14</v>
      </c>
      <c r="K26" s="168">
        <f t="shared" si="8"/>
        <v>25</v>
      </c>
      <c r="L26" s="167">
        <v>4</v>
      </c>
      <c r="M26" s="167">
        <v>11</v>
      </c>
      <c r="N26" s="167">
        <v>9</v>
      </c>
      <c r="O26" s="168">
        <f t="shared" si="6"/>
        <v>24</v>
      </c>
      <c r="P26" s="168">
        <f t="shared" si="7"/>
        <v>7</v>
      </c>
      <c r="Q26" s="167"/>
      <c r="R26" s="167">
        <v>248</v>
      </c>
      <c r="S26" s="167">
        <v>223</v>
      </c>
      <c r="T26" s="167">
        <v>150</v>
      </c>
      <c r="U26" s="167">
        <v>133</v>
      </c>
      <c r="V26" s="167"/>
      <c r="W26" s="159">
        <f t="shared" si="1"/>
        <v>6.25</v>
      </c>
      <c r="X26" s="160">
        <f t="shared" si="2"/>
        <v>0.375</v>
      </c>
      <c r="Y26" s="160">
        <f t="shared" si="3"/>
        <v>0.89919354838709675</v>
      </c>
      <c r="Z26" s="159">
        <f t="shared" si="4"/>
        <v>1.0416666666666667</v>
      </c>
      <c r="AA26" s="159">
        <f t="shared" si="5"/>
        <v>3</v>
      </c>
    </row>
    <row r="27" spans="1:27" ht="15" customHeight="1" x14ac:dyDescent="0.2">
      <c r="A27" s="144" t="s">
        <v>75</v>
      </c>
      <c r="B27" s="158" t="s">
        <v>76</v>
      </c>
      <c r="C27" s="167"/>
      <c r="D27" s="167"/>
      <c r="E27" s="167"/>
      <c r="F27" s="167"/>
      <c r="G27" s="167"/>
      <c r="H27" s="167"/>
      <c r="I27" s="167"/>
      <c r="J27" s="167"/>
      <c r="K27" s="168">
        <f t="shared" si="8"/>
        <v>0</v>
      </c>
      <c r="L27" s="167"/>
      <c r="M27" s="167"/>
      <c r="N27" s="167"/>
      <c r="O27" s="168">
        <f t="shared" si="6"/>
        <v>0</v>
      </c>
      <c r="P27" s="168">
        <f t="shared" si="7"/>
        <v>0</v>
      </c>
      <c r="Q27" s="167"/>
      <c r="R27" s="167"/>
      <c r="S27" s="167"/>
      <c r="T27" s="167"/>
      <c r="U27" s="167"/>
      <c r="V27" s="167"/>
      <c r="W27" s="159" t="str">
        <f t="shared" si="1"/>
        <v/>
      </c>
      <c r="X27" s="160" t="str">
        <f t="shared" si="2"/>
        <v/>
      </c>
      <c r="Y27" s="160" t="str">
        <f t="shared" si="3"/>
        <v/>
      </c>
      <c r="Z27" s="159" t="str">
        <f t="shared" si="4"/>
        <v/>
      </c>
      <c r="AA27" s="159" t="str">
        <f t="shared" si="5"/>
        <v/>
      </c>
    </row>
    <row r="28" spans="1:27" ht="15" customHeight="1" x14ac:dyDescent="0.2">
      <c r="A28" s="144" t="s">
        <v>77</v>
      </c>
      <c r="B28" s="163" t="s">
        <v>78</v>
      </c>
      <c r="C28" s="167">
        <v>6</v>
      </c>
      <c r="D28" s="167">
        <v>4</v>
      </c>
      <c r="E28" s="167">
        <v>22</v>
      </c>
      <c r="F28" s="167"/>
      <c r="G28" s="167">
        <v>1</v>
      </c>
      <c r="H28" s="167"/>
      <c r="I28" s="167"/>
      <c r="J28" s="167">
        <v>18</v>
      </c>
      <c r="K28" s="168">
        <f t="shared" si="8"/>
        <v>41</v>
      </c>
      <c r="L28" s="167">
        <v>9</v>
      </c>
      <c r="M28" s="167">
        <v>30</v>
      </c>
      <c r="N28" s="167">
        <v>1</v>
      </c>
      <c r="O28" s="168">
        <f t="shared" si="6"/>
        <v>40</v>
      </c>
      <c r="P28" s="168">
        <f t="shared" si="7"/>
        <v>5</v>
      </c>
      <c r="Q28" s="167"/>
      <c r="R28" s="167">
        <v>186</v>
      </c>
      <c r="S28" s="167">
        <v>169</v>
      </c>
      <c r="T28" s="167">
        <v>171</v>
      </c>
      <c r="U28" s="167">
        <v>161</v>
      </c>
      <c r="V28" s="167"/>
      <c r="W28" s="159">
        <f t="shared" si="1"/>
        <v>4.2750000000000004</v>
      </c>
      <c r="X28" s="160">
        <f t="shared" si="2"/>
        <v>2.5000000000000001E-2</v>
      </c>
      <c r="Y28" s="160">
        <f t="shared" si="3"/>
        <v>0.90860215053763438</v>
      </c>
      <c r="Z28" s="159">
        <f t="shared" si="4"/>
        <v>0.42499999999999999</v>
      </c>
      <c r="AA28" s="159">
        <f t="shared" si="5"/>
        <v>6.666666666666667</v>
      </c>
    </row>
    <row r="29" spans="1:27" ht="15" customHeight="1" x14ac:dyDescent="0.2">
      <c r="A29" s="144" t="s">
        <v>79</v>
      </c>
      <c r="B29" s="163" t="s">
        <v>80</v>
      </c>
      <c r="C29" s="167"/>
      <c r="D29" s="167"/>
      <c r="E29" s="167"/>
      <c r="F29" s="167"/>
      <c r="G29" s="167"/>
      <c r="H29" s="167"/>
      <c r="I29" s="167"/>
      <c r="J29" s="167"/>
      <c r="K29" s="168">
        <f>SUM(E29:J29)</f>
        <v>0</v>
      </c>
      <c r="L29" s="167"/>
      <c r="M29" s="167"/>
      <c r="N29" s="167"/>
      <c r="O29" s="168">
        <f>SUM(L29:N29)</f>
        <v>0</v>
      </c>
      <c r="P29" s="168">
        <f>+D29+K29-O29</f>
        <v>0</v>
      </c>
      <c r="Q29" s="167"/>
      <c r="R29" s="167"/>
      <c r="S29" s="167"/>
      <c r="T29" s="167"/>
      <c r="U29" s="167"/>
      <c r="V29" s="167"/>
      <c r="W29" s="159" t="str">
        <f>IF(S29&gt;0,T29/O29,"")</f>
        <v/>
      </c>
      <c r="X29" s="160" t="str">
        <f>IF(N29&gt;0,(N29/O29),"")</f>
        <v/>
      </c>
      <c r="Y29" s="160" t="str">
        <f>IF(S29&gt;0,(S29/R29),"")</f>
        <v/>
      </c>
      <c r="Z29" s="159" t="str">
        <f>IF(S29&gt;0,(R29-S29)/O29,"")</f>
        <v/>
      </c>
      <c r="AA29" s="159" t="str">
        <f>IF(S29&gt;0,O29/C29,"")</f>
        <v/>
      </c>
    </row>
    <row r="30" spans="1:27" ht="15" customHeight="1" x14ac:dyDescent="0.2">
      <c r="A30" s="144" t="s">
        <v>81</v>
      </c>
      <c r="B30" s="158" t="s">
        <v>82</v>
      </c>
      <c r="C30" s="167">
        <v>6</v>
      </c>
      <c r="D30" s="167">
        <v>2</v>
      </c>
      <c r="E30" s="167">
        <v>32</v>
      </c>
      <c r="F30" s="167"/>
      <c r="G30" s="167">
        <v>1</v>
      </c>
      <c r="H30" s="167"/>
      <c r="I30" s="167"/>
      <c r="J30" s="167">
        <v>2</v>
      </c>
      <c r="K30" s="168">
        <f t="shared" si="8"/>
        <v>35</v>
      </c>
      <c r="L30" s="167">
        <v>20</v>
      </c>
      <c r="M30" s="167">
        <v>13</v>
      </c>
      <c r="N30" s="167"/>
      <c r="O30" s="168">
        <f t="shared" si="6"/>
        <v>33</v>
      </c>
      <c r="P30" s="168">
        <f t="shared" si="7"/>
        <v>4</v>
      </c>
      <c r="Q30" s="167"/>
      <c r="R30" s="167">
        <v>186</v>
      </c>
      <c r="S30" s="167">
        <v>134</v>
      </c>
      <c r="T30" s="167">
        <v>117</v>
      </c>
      <c r="U30" s="167">
        <v>103</v>
      </c>
      <c r="V30" s="167"/>
      <c r="W30" s="159">
        <f t="shared" si="1"/>
        <v>3.5454545454545454</v>
      </c>
      <c r="X30" s="160" t="str">
        <f t="shared" si="2"/>
        <v/>
      </c>
      <c r="Y30" s="160">
        <f t="shared" si="3"/>
        <v>0.72043010752688175</v>
      </c>
      <c r="Z30" s="159">
        <f t="shared" si="4"/>
        <v>1.5757575757575757</v>
      </c>
      <c r="AA30" s="159">
        <f t="shared" si="5"/>
        <v>5.5</v>
      </c>
    </row>
    <row r="31" spans="1:27" ht="15" customHeight="1" x14ac:dyDescent="0.2">
      <c r="A31" s="144" t="s">
        <v>83</v>
      </c>
      <c r="B31" s="158" t="s">
        <v>84</v>
      </c>
      <c r="C31" s="167"/>
      <c r="D31" s="167"/>
      <c r="E31" s="167"/>
      <c r="F31" s="167"/>
      <c r="G31" s="167"/>
      <c r="H31" s="167"/>
      <c r="I31" s="167"/>
      <c r="J31" s="167"/>
      <c r="K31" s="168">
        <f>SUM(E31:J31)</f>
        <v>0</v>
      </c>
      <c r="L31" s="167"/>
      <c r="M31" s="167"/>
      <c r="N31" s="167"/>
      <c r="O31" s="168">
        <f>SUM(L31:N31)</f>
        <v>0</v>
      </c>
      <c r="P31" s="168">
        <f>+D31+K31-O31</f>
        <v>0</v>
      </c>
      <c r="Q31" s="167"/>
      <c r="R31" s="167"/>
      <c r="S31" s="167"/>
      <c r="T31" s="167"/>
      <c r="U31" s="167"/>
      <c r="V31" s="167"/>
      <c r="W31" s="159" t="str">
        <f>IF(S31&gt;0,T31/O31,"")</f>
        <v/>
      </c>
      <c r="X31" s="160" t="str">
        <f>IF(N31&gt;0,(N31/O31),"")</f>
        <v/>
      </c>
      <c r="Y31" s="160" t="str">
        <f>IF(S31&gt;0,(S31/R31),"")</f>
        <v/>
      </c>
      <c r="Z31" s="159" t="str">
        <f>IF(S31&gt;0,(R31-S31)/O31,"")</f>
        <v/>
      </c>
      <c r="AA31" s="159" t="str">
        <f>IF(S31&gt;0,O31/C31,"")</f>
        <v/>
      </c>
    </row>
    <row r="32" spans="1:27" ht="15" customHeight="1" x14ac:dyDescent="0.2">
      <c r="A32" s="144" t="s">
        <v>85</v>
      </c>
      <c r="B32" s="158" t="s">
        <v>86</v>
      </c>
      <c r="C32" s="167"/>
      <c r="D32" s="167"/>
      <c r="E32" s="167"/>
      <c r="F32" s="167"/>
      <c r="G32" s="167"/>
      <c r="H32" s="167"/>
      <c r="I32" s="167"/>
      <c r="J32" s="167"/>
      <c r="K32" s="168">
        <f>SUM(E32:J32)</f>
        <v>0</v>
      </c>
      <c r="L32" s="167"/>
      <c r="M32" s="167"/>
      <c r="N32" s="167"/>
      <c r="O32" s="168">
        <f>SUM(L32:N32)</f>
        <v>0</v>
      </c>
      <c r="P32" s="168">
        <f>+D32+K32-O32</f>
        <v>0</v>
      </c>
      <c r="Q32" s="167"/>
      <c r="R32" s="167"/>
      <c r="S32" s="167"/>
      <c r="T32" s="167"/>
      <c r="U32" s="167"/>
      <c r="V32" s="167"/>
      <c r="W32" s="159" t="str">
        <f>IF(S32&gt;0,T32/O32,"")</f>
        <v/>
      </c>
      <c r="X32" s="160" t="str">
        <f>IF(N32&gt;0,(N32/O32),"")</f>
        <v/>
      </c>
      <c r="Y32" s="160" t="str">
        <f>IF(S32&gt;0,(S32/R32),"")</f>
        <v/>
      </c>
      <c r="Z32" s="159" t="str">
        <f>IF(S32&gt;0,(R32-S32)/O32,"")</f>
        <v/>
      </c>
      <c r="AA32" s="159" t="str">
        <f>IF(S32&gt;0,O32/C32,"")</f>
        <v/>
      </c>
    </row>
    <row r="33" spans="1:27" ht="15" customHeight="1" x14ac:dyDescent="0.2">
      <c r="A33" s="144" t="s">
        <v>87</v>
      </c>
      <c r="B33" s="158" t="s">
        <v>88</v>
      </c>
      <c r="C33" s="167"/>
      <c r="D33" s="167"/>
      <c r="E33" s="167"/>
      <c r="F33" s="167"/>
      <c r="G33" s="167"/>
      <c r="H33" s="167"/>
      <c r="I33" s="167"/>
      <c r="J33" s="167"/>
      <c r="K33" s="168">
        <f>SUM(E33:J33)</f>
        <v>0</v>
      </c>
      <c r="L33" s="167"/>
      <c r="M33" s="167"/>
      <c r="N33" s="167"/>
      <c r="O33" s="168">
        <f>SUM(L33:N33)</f>
        <v>0</v>
      </c>
      <c r="P33" s="168">
        <f>+D33+K33-O33</f>
        <v>0</v>
      </c>
      <c r="Q33" s="167"/>
      <c r="R33" s="167"/>
      <c r="S33" s="167"/>
      <c r="T33" s="167"/>
      <c r="U33" s="167"/>
      <c r="V33" s="167"/>
      <c r="W33" s="159" t="str">
        <f>IF(S33&gt;0,T33/O33,"")</f>
        <v/>
      </c>
      <c r="X33" s="160" t="str">
        <f>IF(N33&gt;0,(N33/O33),"")</f>
        <v/>
      </c>
      <c r="Y33" s="160" t="str">
        <f>IF(S33&gt;0,(S33/R33),"")</f>
        <v/>
      </c>
      <c r="Z33" s="159" t="str">
        <f>IF(S33&gt;0,(R33-S33)/O33,"")</f>
        <v/>
      </c>
      <c r="AA33" s="159" t="str">
        <f>IF(S33&gt;0,O33/C33,"")</f>
        <v/>
      </c>
    </row>
    <row r="34" spans="1:27" ht="15" customHeight="1" x14ac:dyDescent="0.2">
      <c r="A34" s="144" t="s">
        <v>89</v>
      </c>
      <c r="B34" s="158" t="s">
        <v>90</v>
      </c>
      <c r="C34" s="167">
        <v>16</v>
      </c>
      <c r="D34" s="167">
        <v>16</v>
      </c>
      <c r="E34" s="167">
        <v>106</v>
      </c>
      <c r="F34" s="167"/>
      <c r="G34" s="167">
        <v>5</v>
      </c>
      <c r="H34" s="167"/>
      <c r="I34" s="167"/>
      <c r="J34" s="167">
        <v>49</v>
      </c>
      <c r="K34" s="168">
        <f>SUM(E34:J34)</f>
        <v>160</v>
      </c>
      <c r="L34" s="167">
        <v>77</v>
      </c>
      <c r="M34" s="167">
        <v>83</v>
      </c>
      <c r="N34" s="167">
        <v>3</v>
      </c>
      <c r="O34" s="168">
        <f>SUM(L34:N34)</f>
        <v>163</v>
      </c>
      <c r="P34" s="168">
        <f>+D34+K34-O34</f>
        <v>13</v>
      </c>
      <c r="Q34" s="167"/>
      <c r="R34" s="167">
        <v>498</v>
      </c>
      <c r="S34" s="167">
        <v>472</v>
      </c>
      <c r="T34" s="167">
        <v>480</v>
      </c>
      <c r="U34" s="167">
        <v>472</v>
      </c>
      <c r="V34" s="167"/>
      <c r="W34" s="159">
        <f>IF(S34&gt;0,T34/O34,"")</f>
        <v>2.9447852760736195</v>
      </c>
      <c r="X34" s="160">
        <f>IF(N34&gt;0,(N34/O34),"")</f>
        <v>1.8404907975460124E-2</v>
      </c>
      <c r="Y34" s="160">
        <f>IF(S34&gt;0,(S34/R34),"")</f>
        <v>0.94779116465863456</v>
      </c>
      <c r="Z34" s="159">
        <f>IF(S34&gt;0,(R34-S34)/O34,"")</f>
        <v>0.15950920245398773</v>
      </c>
      <c r="AA34" s="159">
        <f>IF(S34&gt;0,O34/C34,"")</f>
        <v>10.1875</v>
      </c>
    </row>
    <row r="35" spans="1:27" ht="15" customHeight="1" x14ac:dyDescent="0.2">
      <c r="A35" s="144" t="s">
        <v>91</v>
      </c>
      <c r="B35" s="158" t="s">
        <v>92</v>
      </c>
      <c r="C35" s="167">
        <v>49</v>
      </c>
      <c r="D35" s="167">
        <v>39</v>
      </c>
      <c r="E35" s="167">
        <v>90</v>
      </c>
      <c r="F35" s="167"/>
      <c r="G35" s="167">
        <v>64</v>
      </c>
      <c r="H35" s="167"/>
      <c r="I35" s="167"/>
      <c r="J35" s="167">
        <v>78</v>
      </c>
      <c r="K35" s="168">
        <f>SUM(E35:J35)</f>
        <v>232</v>
      </c>
      <c r="L35" s="167">
        <v>185</v>
      </c>
      <c r="M35" s="167">
        <v>48</v>
      </c>
      <c r="N35" s="167"/>
      <c r="O35" s="168">
        <f>SUM(L35:N35)</f>
        <v>233</v>
      </c>
      <c r="P35" s="168">
        <f>+D35+K35-O35</f>
        <v>38</v>
      </c>
      <c r="Q35" s="167"/>
      <c r="R35" s="167">
        <v>1510</v>
      </c>
      <c r="S35" s="167">
        <v>1363</v>
      </c>
      <c r="T35" s="167">
        <v>1421</v>
      </c>
      <c r="U35" s="167">
        <v>1418</v>
      </c>
      <c r="V35" s="167"/>
      <c r="W35" s="159">
        <f>IF(S35&gt;0,T35/O35,"")</f>
        <v>6.0987124463519313</v>
      </c>
      <c r="X35" s="160" t="str">
        <f>IF(N35&gt;0,(N35/O35),"")</f>
        <v/>
      </c>
      <c r="Y35" s="160">
        <f>IF(S35&gt;0,(S35/R35),"")</f>
        <v>0.90264900662251657</v>
      </c>
      <c r="Z35" s="159">
        <f>IF(S35&gt;0,(R35-S35)/O35,"")</f>
        <v>0.63090128755364805</v>
      </c>
      <c r="AA35" s="159">
        <f>IF(S35&gt;0,O35/C35,"")</f>
        <v>4.7551020408163263</v>
      </c>
    </row>
    <row r="36" spans="1:27" ht="15" customHeight="1" x14ac:dyDescent="0.2">
      <c r="A36" s="144" t="s">
        <v>93</v>
      </c>
      <c r="B36" s="158" t="s">
        <v>94</v>
      </c>
      <c r="C36" s="167"/>
      <c r="D36" s="167"/>
      <c r="E36" s="167"/>
      <c r="F36" s="167"/>
      <c r="G36" s="167"/>
      <c r="H36" s="167"/>
      <c r="I36" s="167"/>
      <c r="J36" s="167"/>
      <c r="K36" s="168">
        <f t="shared" si="8"/>
        <v>0</v>
      </c>
      <c r="L36" s="167"/>
      <c r="M36" s="167"/>
      <c r="N36" s="167"/>
      <c r="O36" s="168">
        <f t="shared" si="6"/>
        <v>0</v>
      </c>
      <c r="P36" s="168">
        <f t="shared" si="7"/>
        <v>0</v>
      </c>
      <c r="Q36" s="167"/>
      <c r="R36" s="167"/>
      <c r="S36" s="167"/>
      <c r="T36" s="167"/>
      <c r="U36" s="167"/>
      <c r="V36" s="167"/>
      <c r="W36" s="159" t="str">
        <f t="shared" si="1"/>
        <v/>
      </c>
      <c r="X36" s="160" t="str">
        <f t="shared" si="2"/>
        <v/>
      </c>
      <c r="Y36" s="160" t="str">
        <f t="shared" si="3"/>
        <v/>
      </c>
      <c r="Z36" s="159" t="str">
        <f t="shared" si="4"/>
        <v/>
      </c>
      <c r="AA36" s="159" t="str">
        <f t="shared" si="5"/>
        <v/>
      </c>
    </row>
    <row r="37" spans="1:27" ht="9" customHeight="1" x14ac:dyDescent="0.2"/>
    <row r="38" spans="1:27" ht="16.5" customHeight="1" x14ac:dyDescent="0.2">
      <c r="A38" s="146" t="s">
        <v>95</v>
      </c>
      <c r="B38" s="147" t="s">
        <v>96</v>
      </c>
      <c r="C38" s="132" t="s">
        <v>97</v>
      </c>
      <c r="E38" s="129" t="s">
        <v>98</v>
      </c>
    </row>
    <row r="39" spans="1:27" ht="26.25" customHeight="1" x14ac:dyDescent="0.2">
      <c r="A39" s="148" t="s">
        <v>99</v>
      </c>
      <c r="B39" s="149" t="s">
        <v>100</v>
      </c>
      <c r="C39" s="169">
        <f>+C51-SUM(C40:C50)</f>
        <v>5144</v>
      </c>
      <c r="E39" s="221" t="s">
        <v>101</v>
      </c>
      <c r="F39" s="222"/>
      <c r="G39" s="176"/>
      <c r="H39" s="132" t="s">
        <v>102</v>
      </c>
      <c r="I39" s="132" t="s">
        <v>103</v>
      </c>
      <c r="J39" s="136" t="s">
        <v>104</v>
      </c>
      <c r="U39" s="135"/>
      <c r="V39" s="134"/>
    </row>
    <row r="40" spans="1:27" ht="15" customHeight="1" x14ac:dyDescent="0.2">
      <c r="A40" s="141" t="s">
        <v>105</v>
      </c>
      <c r="B40" s="150" t="s">
        <v>106</v>
      </c>
      <c r="C40" s="171">
        <f>SUM($U$25:$U$27)</f>
        <v>133</v>
      </c>
      <c r="E40" s="177" t="s">
        <v>107</v>
      </c>
      <c r="F40" s="185" t="s">
        <v>108</v>
      </c>
      <c r="G40" s="176"/>
      <c r="H40" s="179"/>
      <c r="I40" s="180"/>
      <c r="J40" s="180"/>
      <c r="U40" s="135"/>
      <c r="V40" s="134"/>
    </row>
    <row r="41" spans="1:27" ht="15" customHeight="1" x14ac:dyDescent="0.2">
      <c r="A41" s="141" t="s">
        <v>109</v>
      </c>
      <c r="B41" s="150" t="s">
        <v>110</v>
      </c>
      <c r="C41" s="171"/>
      <c r="E41" s="145" t="s">
        <v>111</v>
      </c>
      <c r="F41" s="184" t="s">
        <v>112</v>
      </c>
      <c r="G41" s="178"/>
      <c r="H41" s="180"/>
      <c r="I41" s="180"/>
      <c r="J41" s="180"/>
      <c r="U41" s="135"/>
      <c r="V41" s="134"/>
    </row>
    <row r="42" spans="1:27" ht="15" customHeight="1" x14ac:dyDescent="0.2">
      <c r="A42" s="141" t="s">
        <v>113</v>
      </c>
      <c r="B42" s="142" t="s">
        <v>60</v>
      </c>
      <c r="C42" s="171">
        <f>U19</f>
        <v>0</v>
      </c>
      <c r="U42" s="135"/>
      <c r="V42" s="134"/>
    </row>
    <row r="43" spans="1:27" ht="15" customHeight="1" x14ac:dyDescent="0.2">
      <c r="A43" s="154" t="s">
        <v>114</v>
      </c>
      <c r="B43" s="142" t="s">
        <v>115</v>
      </c>
      <c r="C43" s="171"/>
      <c r="E43" s="221" t="s">
        <v>116</v>
      </c>
      <c r="F43" s="222"/>
      <c r="G43" s="181"/>
      <c r="H43" s="181"/>
      <c r="I43" s="176"/>
      <c r="J43" s="146" t="s">
        <v>117</v>
      </c>
      <c r="U43" s="135"/>
      <c r="V43" s="134"/>
    </row>
    <row r="44" spans="1:27" ht="15" customHeight="1" x14ac:dyDescent="0.2">
      <c r="A44" s="141" t="s">
        <v>118</v>
      </c>
      <c r="B44" s="150" t="s">
        <v>119</v>
      </c>
      <c r="C44" s="171"/>
      <c r="E44" s="186" t="s">
        <v>107</v>
      </c>
      <c r="F44" s="182" t="s">
        <v>120</v>
      </c>
      <c r="G44" s="181"/>
      <c r="H44" s="181"/>
      <c r="I44" s="176"/>
      <c r="J44" s="174"/>
      <c r="U44" s="135"/>
      <c r="V44" s="134"/>
    </row>
    <row r="45" spans="1:27" ht="15" customHeight="1" x14ac:dyDescent="0.2">
      <c r="A45" s="141" t="s">
        <v>121</v>
      </c>
      <c r="B45" s="150" t="s">
        <v>122</v>
      </c>
      <c r="C45" s="171"/>
      <c r="E45" s="141" t="s">
        <v>123</v>
      </c>
      <c r="F45" s="183" t="s">
        <v>124</v>
      </c>
      <c r="J45" s="175"/>
      <c r="U45" s="135"/>
      <c r="V45" s="134"/>
    </row>
    <row r="46" spans="1:27" ht="15" customHeight="1" x14ac:dyDescent="0.2">
      <c r="A46" s="151" t="s">
        <v>125</v>
      </c>
      <c r="B46" s="150" t="s">
        <v>126</v>
      </c>
      <c r="C46" s="171"/>
      <c r="E46" s="141" t="s">
        <v>127</v>
      </c>
      <c r="F46" s="210" t="s">
        <v>128</v>
      </c>
      <c r="G46" s="227"/>
      <c r="H46" s="227"/>
      <c r="I46" s="228"/>
      <c r="J46" s="175"/>
      <c r="U46" s="135"/>
      <c r="V46" s="134"/>
    </row>
    <row r="47" spans="1:27" ht="24" customHeight="1" x14ac:dyDescent="0.2">
      <c r="A47" s="195" t="s">
        <v>129</v>
      </c>
      <c r="B47" s="150" t="s">
        <v>130</v>
      </c>
      <c r="C47" s="171"/>
      <c r="E47" s="141" t="s">
        <v>131</v>
      </c>
      <c r="F47" s="216" t="s">
        <v>132</v>
      </c>
      <c r="G47" s="225"/>
      <c r="H47" s="225"/>
      <c r="I47" s="226"/>
      <c r="J47" s="175">
        <v>58</v>
      </c>
      <c r="U47" s="135"/>
      <c r="V47" s="134"/>
    </row>
    <row r="48" spans="1:27" ht="15" customHeight="1" x14ac:dyDescent="0.2">
      <c r="A48" s="141" t="s">
        <v>133</v>
      </c>
      <c r="B48" s="150" t="s">
        <v>134</v>
      </c>
      <c r="C48" s="171">
        <f>SUM($U$28:$U$31)</f>
        <v>264</v>
      </c>
      <c r="E48" s="143" t="s">
        <v>135</v>
      </c>
      <c r="F48" s="170" t="s">
        <v>23</v>
      </c>
      <c r="G48" s="181"/>
      <c r="H48" s="181"/>
      <c r="I48" s="176"/>
      <c r="J48" s="173">
        <f>SUM(J44:J47)</f>
        <v>58</v>
      </c>
      <c r="M48" s="191"/>
      <c r="N48" s="191"/>
      <c r="O48" s="191"/>
      <c r="P48" s="191"/>
      <c r="Q48" s="191"/>
      <c r="U48" s="135"/>
      <c r="V48" s="134"/>
    </row>
    <row r="49" spans="1:22" ht="15" customHeight="1" x14ac:dyDescent="0.2">
      <c r="A49" s="141" t="s">
        <v>136</v>
      </c>
      <c r="B49" s="150" t="s">
        <v>137</v>
      </c>
      <c r="C49" s="171">
        <f>+$U$14</f>
        <v>142</v>
      </c>
      <c r="M49" s="192" t="s">
        <v>146</v>
      </c>
      <c r="N49" s="192"/>
      <c r="O49" s="192"/>
      <c r="P49" s="192"/>
      <c r="Q49" s="191"/>
      <c r="U49" s="135"/>
      <c r="V49" s="134"/>
    </row>
    <row r="50" spans="1:22" ht="15" customHeight="1" x14ac:dyDescent="0.2">
      <c r="A50" s="141" t="s">
        <v>138</v>
      </c>
      <c r="B50" s="150" t="s">
        <v>139</v>
      </c>
      <c r="C50" s="172">
        <v>48</v>
      </c>
      <c r="M50" s="130"/>
      <c r="N50" s="130" t="s">
        <v>140</v>
      </c>
      <c r="O50" s="130"/>
      <c r="P50" s="130"/>
      <c r="U50" s="135"/>
      <c r="V50" s="134"/>
    </row>
    <row r="51" spans="1:22" ht="15" customHeight="1" x14ac:dyDescent="0.2">
      <c r="A51" s="143" t="s">
        <v>135</v>
      </c>
      <c r="B51" s="153" t="s">
        <v>23</v>
      </c>
      <c r="C51" s="187">
        <f>+U7+C50</f>
        <v>5731</v>
      </c>
    </row>
    <row r="52" spans="1:22" ht="15" customHeight="1" x14ac:dyDescent="0.2">
      <c r="A52" s="189" t="s">
        <v>141</v>
      </c>
      <c r="B52" s="135"/>
      <c r="C52" s="188"/>
    </row>
    <row r="53" spans="1:22" ht="12" customHeight="1" x14ac:dyDescent="0.2">
      <c r="A53" s="130" t="s">
        <v>142</v>
      </c>
      <c r="B53" s="130"/>
      <c r="C53" s="130"/>
      <c r="D53" s="130"/>
      <c r="E53" s="130"/>
      <c r="F53" s="130"/>
      <c r="G53" s="130"/>
      <c r="H53" s="130" t="s">
        <v>143</v>
      </c>
      <c r="I53" s="130"/>
      <c r="J53" s="130"/>
      <c r="K53" s="130"/>
      <c r="N53" s="130"/>
      <c r="O53" s="130"/>
    </row>
    <row r="54" spans="1:22" ht="18" customHeight="1" x14ac:dyDescent="0.2">
      <c r="A54" s="130"/>
      <c r="B54" s="130"/>
      <c r="C54" s="130"/>
      <c r="D54" s="130"/>
      <c r="E54" s="130"/>
      <c r="F54" s="130"/>
      <c r="G54" s="130"/>
      <c r="H54" s="130"/>
      <c r="I54" s="130"/>
      <c r="J54" s="130"/>
    </row>
    <row r="55" spans="1:22" ht="15" customHeight="1" x14ac:dyDescent="0.2">
      <c r="E55" s="130"/>
      <c r="F55" s="130"/>
      <c r="G55" s="130"/>
      <c r="H55" s="130"/>
      <c r="I55" s="130"/>
      <c r="J55" s="130"/>
    </row>
    <row r="56" spans="1:22" ht="15" customHeight="1" x14ac:dyDescent="0.2">
      <c r="E56" s="130"/>
      <c r="F56" s="130"/>
      <c r="G56" s="130"/>
      <c r="H56" s="130"/>
      <c r="I56" s="130"/>
      <c r="J56" s="130"/>
    </row>
    <row r="57" spans="1:22" ht="24" customHeight="1" x14ac:dyDescent="0.2">
      <c r="E57" s="130"/>
      <c r="F57" s="130"/>
      <c r="G57" s="130"/>
      <c r="H57" s="130"/>
      <c r="I57" s="130"/>
      <c r="J57" s="130"/>
    </row>
    <row r="58" spans="1:22" ht="21" customHeight="1" x14ac:dyDescent="0.2">
      <c r="E58" s="130"/>
      <c r="F58" s="130"/>
      <c r="G58" s="130"/>
      <c r="H58" s="130"/>
      <c r="I58" s="130"/>
      <c r="J58" s="130"/>
    </row>
    <row r="59" spans="1:22" ht="15" customHeight="1" x14ac:dyDescent="0.2">
      <c r="E59" s="130"/>
      <c r="F59" s="130"/>
      <c r="G59" s="130"/>
      <c r="H59" s="130"/>
      <c r="I59" s="130"/>
      <c r="J59" s="130"/>
    </row>
    <row r="60" spans="1:22" s="130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cols>
    <col min="1" max="16384" width="11.42578125" style="62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cols>
    <col min="1" max="16384" width="11.42578125" style="62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cols>
    <col min="1" max="16384" width="11.42578125" style="62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cols>
    <col min="1" max="16384" width="11.42578125" style="62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cols>
    <col min="1" max="16384" width="11.42578125" style="62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cols>
    <col min="1" max="16384" width="11.42578125" style="62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cols>
    <col min="1" max="16384" width="11.42578125" style="6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2014-04-28T14:35:08Z</dcterms:modified>
</cp:coreProperties>
</file>