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activeTab="3"/>
  </bookViews>
  <sheets>
    <sheet name="CONSOLIDADO 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</externalReferences>
  <calcPr calcId="145621"/>
</workbook>
</file>

<file path=xl/calcChain.xml><?xml version="1.0" encoding="utf-8"?>
<calcChain xmlns="http://schemas.openxmlformats.org/spreadsheetml/2006/main">
  <c r="BE45" i="4" l="1"/>
  <c r="BD45" i="4"/>
  <c r="BB45" i="4"/>
  <c r="BA45" i="4"/>
  <c r="D45" i="4" s="1"/>
  <c r="F41" i="4"/>
  <c r="B41" i="4"/>
  <c r="F40" i="4"/>
  <c r="B40" i="4"/>
  <c r="BA32" i="4"/>
  <c r="C32" i="4" s="1"/>
  <c r="BD28" i="4"/>
  <c r="BB28" i="4"/>
  <c r="B28" i="4"/>
  <c r="BD32" i="4" s="1"/>
  <c r="BF23" i="4"/>
  <c r="BE23" i="4"/>
  <c r="BD23" i="4"/>
  <c r="BC23" i="4"/>
  <c r="BB23" i="4"/>
  <c r="BE22" i="4"/>
  <c r="BD22" i="4"/>
  <c r="BB22" i="4"/>
  <c r="BA22" i="4"/>
  <c r="D22" i="4"/>
  <c r="BD16" i="4"/>
  <c r="BA16" i="4"/>
  <c r="N16" i="4" s="1"/>
  <c r="BE15" i="4"/>
  <c r="BD15" i="4"/>
  <c r="BB15" i="4"/>
  <c r="BA15" i="4"/>
  <c r="N15" i="4"/>
  <c r="I15" i="4"/>
  <c r="D15" i="4"/>
  <c r="BE14" i="4"/>
  <c r="BD14" i="4"/>
  <c r="BB14" i="4"/>
  <c r="BA14" i="4"/>
  <c r="N14" i="4" s="1"/>
  <c r="I14" i="4"/>
  <c r="D14" i="4"/>
  <c r="D10" i="4" s="1"/>
  <c r="BE13" i="4"/>
  <c r="BD13" i="4"/>
  <c r="BB13" i="4"/>
  <c r="BA13" i="4"/>
  <c r="N13" i="4" s="1"/>
  <c r="I13" i="4"/>
  <c r="D13" i="4"/>
  <c r="BE12" i="4"/>
  <c r="BD12" i="4"/>
  <c r="BB12" i="4"/>
  <c r="BA12" i="4"/>
  <c r="N12" i="4"/>
  <c r="I12" i="4"/>
  <c r="D12" i="4"/>
  <c r="BE11" i="4"/>
  <c r="BD11" i="4"/>
  <c r="BB11" i="4"/>
  <c r="BA11" i="4"/>
  <c r="N11" i="4"/>
  <c r="I11" i="4"/>
  <c r="I10" i="4" s="1"/>
  <c r="D11" i="4"/>
  <c r="M10" i="4"/>
  <c r="BA28" i="4" s="1"/>
  <c r="J28" i="4" s="1"/>
  <c r="L10" i="4"/>
  <c r="BE28" i="4" s="1"/>
  <c r="K10" i="4"/>
  <c r="J10" i="4"/>
  <c r="H10" i="4"/>
  <c r="G10" i="4"/>
  <c r="F10" i="4"/>
  <c r="E10" i="4"/>
  <c r="C10" i="4"/>
  <c r="B10" i="4"/>
  <c r="A5" i="4"/>
  <c r="A4" i="4"/>
  <c r="A3" i="4"/>
  <c r="A2" i="4"/>
  <c r="BA23" i="4" l="1"/>
  <c r="D23" i="4" s="1"/>
  <c r="A200" i="4" s="1"/>
  <c r="BE45" i="3"/>
  <c r="BD45" i="3"/>
  <c r="BB45" i="3"/>
  <c r="BA45" i="3"/>
  <c r="D45" i="3"/>
  <c r="F41" i="3"/>
  <c r="B41" i="3"/>
  <c r="F40" i="3"/>
  <c r="B40" i="3"/>
  <c r="BA32" i="3"/>
  <c r="C32" i="3"/>
  <c r="BE28" i="3"/>
  <c r="BB28" i="3"/>
  <c r="B28" i="3"/>
  <c r="BD32" i="3" s="1"/>
  <c r="BE23" i="3"/>
  <c r="BD23" i="3"/>
  <c r="BC23" i="3"/>
  <c r="BB23" i="3"/>
  <c r="BE22" i="3"/>
  <c r="BD22" i="3"/>
  <c r="BB22" i="3"/>
  <c r="BA22" i="3"/>
  <c r="D22" i="3" s="1"/>
  <c r="BD16" i="3"/>
  <c r="BA16" i="3"/>
  <c r="N16" i="3"/>
  <c r="BE15" i="3"/>
  <c r="BD15" i="3"/>
  <c r="BB15" i="3"/>
  <c r="BA15" i="3"/>
  <c r="N15" i="3" s="1"/>
  <c r="I15" i="3"/>
  <c r="D15" i="3"/>
  <c r="BE14" i="3"/>
  <c r="BD14" i="3"/>
  <c r="BB14" i="3"/>
  <c r="BA14" i="3"/>
  <c r="N14" i="3"/>
  <c r="I14" i="3"/>
  <c r="D14" i="3"/>
  <c r="BE13" i="3"/>
  <c r="BD13" i="3"/>
  <c r="BB13" i="3"/>
  <c r="BA13" i="3"/>
  <c r="N13" i="3"/>
  <c r="I13" i="3"/>
  <c r="D13" i="3"/>
  <c r="BE12" i="3"/>
  <c r="BD12" i="3"/>
  <c r="BB12" i="3"/>
  <c r="N12" i="3" s="1"/>
  <c r="BA12" i="3"/>
  <c r="I12" i="3"/>
  <c r="D12" i="3"/>
  <c r="BE11" i="3"/>
  <c r="BD11" i="3"/>
  <c r="BB11" i="3"/>
  <c r="BA11" i="3"/>
  <c r="N11" i="3" s="1"/>
  <c r="I11" i="3"/>
  <c r="D11" i="3"/>
  <c r="D10" i="3" s="1"/>
  <c r="M10" i="3"/>
  <c r="BA28" i="3" s="1"/>
  <c r="J28" i="3" s="1"/>
  <c r="L10" i="3"/>
  <c r="K10" i="3"/>
  <c r="J10" i="3"/>
  <c r="I10" i="3"/>
  <c r="H10" i="3"/>
  <c r="G10" i="3"/>
  <c r="F10" i="3"/>
  <c r="E10" i="3"/>
  <c r="C10" i="3"/>
  <c r="B10" i="3"/>
  <c r="A5" i="3"/>
  <c r="A4" i="3"/>
  <c r="A3" i="3"/>
  <c r="A2" i="3"/>
  <c r="A200" i="3" l="1"/>
  <c r="BF23" i="3"/>
  <c r="BD28" i="3"/>
  <c r="BA23" i="3"/>
  <c r="D23" i="3" s="1"/>
  <c r="BE45" i="1"/>
  <c r="BD45" i="1"/>
  <c r="BB45" i="1"/>
  <c r="BA45" i="1"/>
  <c r="D45" i="1"/>
  <c r="F41" i="1"/>
  <c r="B41" i="1"/>
  <c r="F40" i="1"/>
  <c r="B40" i="1"/>
  <c r="BD28" i="1"/>
  <c r="B28" i="1"/>
  <c r="BA32" i="1" s="1"/>
  <c r="C32" i="1" s="1"/>
  <c r="BE23" i="1"/>
  <c r="BD23" i="1"/>
  <c r="BC23" i="1"/>
  <c r="BB23" i="1"/>
  <c r="BE22" i="1"/>
  <c r="BD22" i="1"/>
  <c r="BB22" i="1"/>
  <c r="BA22" i="1"/>
  <c r="D22" i="1"/>
  <c r="BD16" i="1"/>
  <c r="BA16" i="1"/>
  <c r="N16" i="1"/>
  <c r="BE15" i="1"/>
  <c r="BD15" i="1"/>
  <c r="BB15" i="1"/>
  <c r="BA15" i="1"/>
  <c r="N15" i="1"/>
  <c r="I15" i="1"/>
  <c r="D15" i="1"/>
  <c r="BE14" i="1"/>
  <c r="BD14" i="1"/>
  <c r="BB14" i="1"/>
  <c r="BA14" i="1"/>
  <c r="N14" i="1"/>
  <c r="I14" i="1"/>
  <c r="I10" i="1" s="1"/>
  <c r="D14" i="1"/>
  <c r="BE13" i="1"/>
  <c r="BD13" i="1"/>
  <c r="BB13" i="1"/>
  <c r="N13" i="1" s="1"/>
  <c r="BA13" i="1"/>
  <c r="I13" i="1"/>
  <c r="D13" i="1"/>
  <c r="BE12" i="1"/>
  <c r="BD12" i="1"/>
  <c r="BB12" i="1"/>
  <c r="BA12" i="1"/>
  <c r="N12" i="1" s="1"/>
  <c r="I12" i="1"/>
  <c r="D12" i="1"/>
  <c r="BE11" i="1"/>
  <c r="BD11" i="1"/>
  <c r="BB11" i="1"/>
  <c r="BA11" i="1"/>
  <c r="N11" i="1"/>
  <c r="I11" i="1"/>
  <c r="D11" i="1"/>
  <c r="M10" i="1"/>
  <c r="BA28" i="1" s="1"/>
  <c r="L10" i="1"/>
  <c r="BB28" i="1" s="1"/>
  <c r="K10" i="1"/>
  <c r="J10" i="1"/>
  <c r="H10" i="1"/>
  <c r="G10" i="1"/>
  <c r="F10" i="1"/>
  <c r="E10" i="1"/>
  <c r="D10" i="1"/>
  <c r="C10" i="1"/>
  <c r="B10" i="1"/>
  <c r="A5" i="1"/>
  <c r="A4" i="1"/>
  <c r="A3" i="1"/>
  <c r="A2" i="1"/>
  <c r="A200" i="1" l="1"/>
  <c r="J28" i="1"/>
  <c r="BD32" i="1"/>
  <c r="BE28" i="1"/>
  <c r="BF23" i="1"/>
  <c r="BA23" i="1"/>
  <c r="D23" i="1" s="1"/>
  <c r="C45" i="2"/>
  <c r="BE45" i="2" s="1"/>
  <c r="B45" i="2"/>
  <c r="C44" i="2"/>
  <c r="B44" i="2"/>
  <c r="E41" i="2"/>
  <c r="D41" i="2"/>
  <c r="C41" i="2"/>
  <c r="E40" i="2"/>
  <c r="D40" i="2"/>
  <c r="C40" i="2"/>
  <c r="C36" i="2"/>
  <c r="B36" i="2"/>
  <c r="B33" i="2"/>
  <c r="B32" i="2"/>
  <c r="I28" i="2"/>
  <c r="H28" i="2"/>
  <c r="G28" i="2"/>
  <c r="F28" i="2"/>
  <c r="E28" i="2"/>
  <c r="D28" i="2"/>
  <c r="C28" i="2"/>
  <c r="C23" i="2"/>
  <c r="BD23" i="2" s="1"/>
  <c r="B23" i="2"/>
  <c r="C22" i="2"/>
  <c r="B22" i="2"/>
  <c r="B18" i="2"/>
  <c r="B17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BD14" i="2" s="1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BE12" i="2" s="1"/>
  <c r="M11" i="2"/>
  <c r="M10" i="2" s="1"/>
  <c r="L11" i="2"/>
  <c r="L10" i="2" s="1"/>
  <c r="BB28" i="2" s="1"/>
  <c r="K11" i="2"/>
  <c r="J11" i="2"/>
  <c r="J10" i="2" s="1"/>
  <c r="I11" i="2"/>
  <c r="I10" i="2" s="1"/>
  <c r="H11" i="2"/>
  <c r="H10" i="2" s="1"/>
  <c r="G11" i="2"/>
  <c r="F11" i="2"/>
  <c r="F10" i="2" s="1"/>
  <c r="E11" i="2"/>
  <c r="E10" i="2" s="1"/>
  <c r="D11" i="2"/>
  <c r="D10" i="2" s="1"/>
  <c r="C11" i="2"/>
  <c r="B11" i="2"/>
  <c r="BA11" i="2" s="1"/>
  <c r="BE45" i="13"/>
  <c r="BD45" i="13"/>
  <c r="BB45" i="13"/>
  <c r="BA45" i="13"/>
  <c r="D45" i="13" s="1"/>
  <c r="F41" i="13"/>
  <c r="B41" i="13"/>
  <c r="F40" i="13"/>
  <c r="B40" i="13"/>
  <c r="BA32" i="13"/>
  <c r="C32" i="13" s="1"/>
  <c r="BD28" i="13"/>
  <c r="BB28" i="13"/>
  <c r="BA28" i="13"/>
  <c r="J28" i="13" s="1"/>
  <c r="B28" i="13"/>
  <c r="BD32" i="13" s="1"/>
  <c r="BF23" i="13"/>
  <c r="BE23" i="13"/>
  <c r="BD23" i="13"/>
  <c r="BC23" i="13"/>
  <c r="BB23" i="13"/>
  <c r="BE22" i="13"/>
  <c r="BD22" i="13"/>
  <c r="BB22" i="13"/>
  <c r="BA22" i="13"/>
  <c r="D22" i="13"/>
  <c r="BD16" i="13"/>
  <c r="BA16" i="13"/>
  <c r="N16" i="13" s="1"/>
  <c r="BE15" i="13"/>
  <c r="BD15" i="13"/>
  <c r="BB15" i="13"/>
  <c r="BA15" i="13"/>
  <c r="N15" i="13"/>
  <c r="I15" i="13"/>
  <c r="D15" i="13"/>
  <c r="BE14" i="13"/>
  <c r="BD14" i="13"/>
  <c r="BB14" i="13"/>
  <c r="BA14" i="13"/>
  <c r="N14" i="13" s="1"/>
  <c r="I14" i="13"/>
  <c r="D14" i="13"/>
  <c r="D10" i="13" s="1"/>
  <c r="BE13" i="13"/>
  <c r="BD13" i="13"/>
  <c r="BB13" i="13"/>
  <c r="BA13" i="13"/>
  <c r="N13" i="13" s="1"/>
  <c r="I13" i="13"/>
  <c r="D13" i="13"/>
  <c r="BE12" i="13"/>
  <c r="BD12" i="13"/>
  <c r="BB12" i="13"/>
  <c r="BA12" i="13"/>
  <c r="N12" i="13"/>
  <c r="I12" i="13"/>
  <c r="D12" i="13"/>
  <c r="BE11" i="13"/>
  <c r="BD11" i="13"/>
  <c r="BB11" i="13"/>
  <c r="BA11" i="13"/>
  <c r="N11" i="13"/>
  <c r="I11" i="13"/>
  <c r="I10" i="13" s="1"/>
  <c r="D11" i="13"/>
  <c r="M10" i="13"/>
  <c r="L10" i="13"/>
  <c r="BE28" i="13" s="1"/>
  <c r="K10" i="13"/>
  <c r="J10" i="13"/>
  <c r="H10" i="13"/>
  <c r="G10" i="13"/>
  <c r="F10" i="13"/>
  <c r="E10" i="13"/>
  <c r="C10" i="13"/>
  <c r="B10" i="13"/>
  <c r="A5" i="13"/>
  <c r="A4" i="13"/>
  <c r="A3" i="13"/>
  <c r="A2" i="13"/>
  <c r="BE45" i="12"/>
  <c r="BD45" i="12"/>
  <c r="BB45" i="12"/>
  <c r="BA45" i="12"/>
  <c r="D45" i="12"/>
  <c r="F41" i="12"/>
  <c r="B41" i="12"/>
  <c r="F40" i="12"/>
  <c r="B40" i="12"/>
  <c r="BA32" i="12"/>
  <c r="C32" i="12" s="1"/>
  <c r="BE28" i="12"/>
  <c r="BB28" i="12"/>
  <c r="B28" i="12"/>
  <c r="BD32" i="12" s="1"/>
  <c r="BF23" i="12"/>
  <c r="BE23" i="12"/>
  <c r="BD23" i="12"/>
  <c r="BC23" i="12"/>
  <c r="BB23" i="12"/>
  <c r="BE22" i="12"/>
  <c r="BD22" i="12"/>
  <c r="BB22" i="12"/>
  <c r="BA22" i="12"/>
  <c r="D22" i="12" s="1"/>
  <c r="BD16" i="12"/>
  <c r="BA16" i="12"/>
  <c r="N16" i="12"/>
  <c r="BE15" i="12"/>
  <c r="BD15" i="12"/>
  <c r="BB15" i="12"/>
  <c r="BA15" i="12"/>
  <c r="N15" i="12" s="1"/>
  <c r="I15" i="12"/>
  <c r="D15" i="12"/>
  <c r="BE14" i="12"/>
  <c r="BD14" i="12"/>
  <c r="BB14" i="12"/>
  <c r="BA14" i="12"/>
  <c r="N14" i="12"/>
  <c r="I14" i="12"/>
  <c r="D14" i="12"/>
  <c r="BE13" i="12"/>
  <c r="BD13" i="12"/>
  <c r="BB13" i="12"/>
  <c r="BA13" i="12"/>
  <c r="N13" i="12" s="1"/>
  <c r="I13" i="12"/>
  <c r="D13" i="12"/>
  <c r="BE12" i="12"/>
  <c r="BD12" i="12"/>
  <c r="BB12" i="12"/>
  <c r="N12" i="12" s="1"/>
  <c r="BA12" i="12"/>
  <c r="I12" i="12"/>
  <c r="D12" i="12"/>
  <c r="BE11" i="12"/>
  <c r="BD11" i="12"/>
  <c r="BB11" i="12"/>
  <c r="BA11" i="12"/>
  <c r="N11" i="12" s="1"/>
  <c r="I11" i="12"/>
  <c r="D11" i="12"/>
  <c r="D10" i="12" s="1"/>
  <c r="M10" i="12"/>
  <c r="BA28" i="12" s="1"/>
  <c r="J28" i="12" s="1"/>
  <c r="L10" i="12"/>
  <c r="K10" i="12"/>
  <c r="J10" i="12"/>
  <c r="I10" i="12"/>
  <c r="H10" i="12"/>
  <c r="G10" i="12"/>
  <c r="F10" i="12"/>
  <c r="E10" i="12"/>
  <c r="C10" i="12"/>
  <c r="B10" i="12"/>
  <c r="A5" i="12"/>
  <c r="A4" i="12"/>
  <c r="A3" i="12"/>
  <c r="A2" i="12"/>
  <c r="BE45" i="11"/>
  <c r="BD45" i="11"/>
  <c r="BB45" i="11"/>
  <c r="BA45" i="11"/>
  <c r="D45" i="11"/>
  <c r="F41" i="11"/>
  <c r="B41" i="11"/>
  <c r="F40" i="11"/>
  <c r="B40" i="11"/>
  <c r="BA32" i="11"/>
  <c r="C32" i="11" s="1"/>
  <c r="BE28" i="11"/>
  <c r="BB28" i="11"/>
  <c r="B28" i="11"/>
  <c r="BD32" i="11" s="1"/>
  <c r="BF23" i="11"/>
  <c r="BE23" i="11"/>
  <c r="BD23" i="11"/>
  <c r="BC23" i="11"/>
  <c r="BB23" i="11"/>
  <c r="BE22" i="11"/>
  <c r="BD22" i="11"/>
  <c r="BB22" i="11"/>
  <c r="BA22" i="11"/>
  <c r="D22" i="11" s="1"/>
  <c r="BD16" i="11"/>
  <c r="BA16" i="11"/>
  <c r="N16" i="11"/>
  <c r="BE15" i="11"/>
  <c r="BD15" i="11"/>
  <c r="BB15" i="11"/>
  <c r="BA15" i="11"/>
  <c r="N15" i="11" s="1"/>
  <c r="I15" i="11"/>
  <c r="D15" i="11"/>
  <c r="BE14" i="11"/>
  <c r="BD14" i="11"/>
  <c r="BB14" i="11"/>
  <c r="BA14" i="11"/>
  <c r="N14" i="11"/>
  <c r="I14" i="11"/>
  <c r="D14" i="11"/>
  <c r="BE13" i="11"/>
  <c r="BD13" i="11"/>
  <c r="BB13" i="11"/>
  <c r="BA13" i="11"/>
  <c r="N13" i="11" s="1"/>
  <c r="I13" i="11"/>
  <c r="D13" i="11"/>
  <c r="BE12" i="11"/>
  <c r="BD12" i="11"/>
  <c r="BB12" i="11"/>
  <c r="N12" i="11" s="1"/>
  <c r="BA12" i="11"/>
  <c r="I12" i="11"/>
  <c r="D12" i="11"/>
  <c r="BE11" i="11"/>
  <c r="BD11" i="11"/>
  <c r="BB11" i="11"/>
  <c r="BA11" i="11"/>
  <c r="N11" i="11" s="1"/>
  <c r="I11" i="11"/>
  <c r="D11" i="11"/>
  <c r="D10" i="11" s="1"/>
  <c r="M10" i="11"/>
  <c r="BA28" i="11" s="1"/>
  <c r="J28" i="11" s="1"/>
  <c r="L10" i="11"/>
  <c r="K10" i="11"/>
  <c r="J10" i="11"/>
  <c r="I10" i="11"/>
  <c r="H10" i="11"/>
  <c r="G10" i="11"/>
  <c r="F10" i="11"/>
  <c r="E10" i="11"/>
  <c r="C10" i="11"/>
  <c r="B10" i="11"/>
  <c r="A5" i="11"/>
  <c r="A4" i="11"/>
  <c r="A3" i="11"/>
  <c r="A2" i="11"/>
  <c r="BE45" i="10"/>
  <c r="BD45" i="10"/>
  <c r="BB45" i="10"/>
  <c r="BA45" i="10"/>
  <c r="D45" i="10" s="1"/>
  <c r="F41" i="10"/>
  <c r="B41" i="10"/>
  <c r="F40" i="10"/>
  <c r="B40" i="10"/>
  <c r="BA32" i="10"/>
  <c r="C32" i="10" s="1"/>
  <c r="BD28" i="10"/>
  <c r="BB28" i="10"/>
  <c r="BA28" i="10"/>
  <c r="J28" i="10" s="1"/>
  <c r="B28" i="10"/>
  <c r="BD32" i="10" s="1"/>
  <c r="BF23" i="10"/>
  <c r="BE23" i="10"/>
  <c r="BD23" i="10"/>
  <c r="BC23" i="10"/>
  <c r="BB23" i="10"/>
  <c r="BE22" i="10"/>
  <c r="BD22" i="10"/>
  <c r="BB22" i="10"/>
  <c r="BA22" i="10"/>
  <c r="D22" i="10"/>
  <c r="BD16" i="10"/>
  <c r="BA16" i="10"/>
  <c r="N16" i="10" s="1"/>
  <c r="BE15" i="10"/>
  <c r="BD15" i="10"/>
  <c r="BB15" i="10"/>
  <c r="BA15" i="10"/>
  <c r="N15" i="10"/>
  <c r="I15" i="10"/>
  <c r="D15" i="10"/>
  <c r="BE14" i="10"/>
  <c r="BD14" i="10"/>
  <c r="BB14" i="10"/>
  <c r="BA14" i="10"/>
  <c r="N14" i="10" s="1"/>
  <c r="I14" i="10"/>
  <c r="D14" i="10"/>
  <c r="D10" i="10" s="1"/>
  <c r="BE13" i="10"/>
  <c r="BD13" i="10"/>
  <c r="BB13" i="10"/>
  <c r="BA13" i="10"/>
  <c r="N13" i="10" s="1"/>
  <c r="I13" i="10"/>
  <c r="D13" i="10"/>
  <c r="BE12" i="10"/>
  <c r="BD12" i="10"/>
  <c r="BB12" i="10"/>
  <c r="BA12" i="10"/>
  <c r="N12" i="10"/>
  <c r="I12" i="10"/>
  <c r="D12" i="10"/>
  <c r="BE11" i="10"/>
  <c r="BD11" i="10"/>
  <c r="BB11" i="10"/>
  <c r="BA11" i="10"/>
  <c r="N11" i="10"/>
  <c r="I11" i="10"/>
  <c r="I10" i="10" s="1"/>
  <c r="D11" i="10"/>
  <c r="M10" i="10"/>
  <c r="L10" i="10"/>
  <c r="BE28" i="10" s="1"/>
  <c r="K10" i="10"/>
  <c r="J10" i="10"/>
  <c r="H10" i="10"/>
  <c r="G10" i="10"/>
  <c r="F10" i="10"/>
  <c r="E10" i="10"/>
  <c r="C10" i="10"/>
  <c r="B10" i="10"/>
  <c r="A5" i="10"/>
  <c r="A4" i="10"/>
  <c r="A3" i="10"/>
  <c r="A2" i="10"/>
  <c r="BE45" i="9"/>
  <c r="BD45" i="9"/>
  <c r="BB45" i="9"/>
  <c r="BA45" i="9"/>
  <c r="D45" i="9" s="1"/>
  <c r="F41" i="9"/>
  <c r="B41" i="9"/>
  <c r="F40" i="9"/>
  <c r="B40" i="9"/>
  <c r="BA32" i="9"/>
  <c r="C32" i="9" s="1"/>
  <c r="BD28" i="9"/>
  <c r="BB28" i="9"/>
  <c r="BA28" i="9"/>
  <c r="J28" i="9" s="1"/>
  <c r="B28" i="9"/>
  <c r="BD32" i="9" s="1"/>
  <c r="BF23" i="9"/>
  <c r="BE23" i="9"/>
  <c r="BD23" i="9"/>
  <c r="BC23" i="9"/>
  <c r="BB23" i="9"/>
  <c r="BE22" i="9"/>
  <c r="BD22" i="9"/>
  <c r="BB22" i="9"/>
  <c r="BA22" i="9"/>
  <c r="D22" i="9"/>
  <c r="BD16" i="9"/>
  <c r="BA16" i="9"/>
  <c r="N16" i="9" s="1"/>
  <c r="BE15" i="9"/>
  <c r="BD15" i="9"/>
  <c r="BB15" i="9"/>
  <c r="BA15" i="9"/>
  <c r="N15" i="9"/>
  <c r="I15" i="9"/>
  <c r="D15" i="9"/>
  <c r="BE14" i="9"/>
  <c r="BD14" i="9"/>
  <c r="BB14" i="9"/>
  <c r="BA14" i="9"/>
  <c r="N14" i="9" s="1"/>
  <c r="I14" i="9"/>
  <c r="D14" i="9"/>
  <c r="D10" i="9" s="1"/>
  <c r="BE13" i="9"/>
  <c r="BD13" i="9"/>
  <c r="BB13" i="9"/>
  <c r="BA13" i="9"/>
  <c r="N13" i="9" s="1"/>
  <c r="I13" i="9"/>
  <c r="D13" i="9"/>
  <c r="BE12" i="9"/>
  <c r="BD12" i="9"/>
  <c r="BB12" i="9"/>
  <c r="BA12" i="9"/>
  <c r="N12" i="9"/>
  <c r="I12" i="9"/>
  <c r="D12" i="9"/>
  <c r="BE11" i="9"/>
  <c r="BD11" i="9"/>
  <c r="BB11" i="9"/>
  <c r="BA11" i="9"/>
  <c r="N11" i="9"/>
  <c r="I11" i="9"/>
  <c r="I10" i="9" s="1"/>
  <c r="D11" i="9"/>
  <c r="M10" i="9"/>
  <c r="L10" i="9"/>
  <c r="BE28" i="9" s="1"/>
  <c r="K10" i="9"/>
  <c r="J10" i="9"/>
  <c r="H10" i="9"/>
  <c r="G10" i="9"/>
  <c r="F10" i="9"/>
  <c r="E10" i="9"/>
  <c r="C10" i="9"/>
  <c r="B10" i="9"/>
  <c r="A5" i="9"/>
  <c r="A4" i="9"/>
  <c r="A3" i="9"/>
  <c r="A2" i="9"/>
  <c r="BE45" i="8"/>
  <c r="BD45" i="8"/>
  <c r="BB45" i="8"/>
  <c r="BA45" i="8"/>
  <c r="D45" i="8" s="1"/>
  <c r="F41" i="8"/>
  <c r="B41" i="8"/>
  <c r="F40" i="8"/>
  <c r="B40" i="8"/>
  <c r="BA32" i="8"/>
  <c r="C32" i="8" s="1"/>
  <c r="BD28" i="8"/>
  <c r="BB28" i="8"/>
  <c r="BA28" i="8"/>
  <c r="J28" i="8" s="1"/>
  <c r="B28" i="8"/>
  <c r="BD32" i="8" s="1"/>
  <c r="BF23" i="8"/>
  <c r="BE23" i="8"/>
  <c r="BD23" i="8"/>
  <c r="BC23" i="8"/>
  <c r="BB23" i="8"/>
  <c r="BE22" i="8"/>
  <c r="BD22" i="8"/>
  <c r="BB22" i="8"/>
  <c r="BA22" i="8"/>
  <c r="D22" i="8"/>
  <c r="BD16" i="8"/>
  <c r="BA16" i="8"/>
  <c r="N16" i="8" s="1"/>
  <c r="BE15" i="8"/>
  <c r="BD15" i="8"/>
  <c r="BB15" i="8"/>
  <c r="BA15" i="8"/>
  <c r="N15" i="8"/>
  <c r="I15" i="8"/>
  <c r="D15" i="8"/>
  <c r="BE14" i="8"/>
  <c r="BD14" i="8"/>
  <c r="BB14" i="8"/>
  <c r="BA14" i="8"/>
  <c r="N14" i="8" s="1"/>
  <c r="I14" i="8"/>
  <c r="D14" i="8"/>
  <c r="D10" i="8" s="1"/>
  <c r="BE13" i="8"/>
  <c r="BD13" i="8"/>
  <c r="BB13" i="8"/>
  <c r="BA13" i="8"/>
  <c r="N13" i="8" s="1"/>
  <c r="I13" i="8"/>
  <c r="D13" i="8"/>
  <c r="BE12" i="8"/>
  <c r="BD12" i="8"/>
  <c r="BB12" i="8"/>
  <c r="BA12" i="8"/>
  <c r="N12" i="8"/>
  <c r="I12" i="8"/>
  <c r="D12" i="8"/>
  <c r="BE11" i="8"/>
  <c r="BD11" i="8"/>
  <c r="BB11" i="8"/>
  <c r="BA11" i="8"/>
  <c r="N11" i="8"/>
  <c r="I11" i="8"/>
  <c r="I10" i="8" s="1"/>
  <c r="D11" i="8"/>
  <c r="M10" i="8"/>
  <c r="L10" i="8"/>
  <c r="BE28" i="8" s="1"/>
  <c r="K10" i="8"/>
  <c r="J10" i="8"/>
  <c r="H10" i="8"/>
  <c r="G10" i="8"/>
  <c r="F10" i="8"/>
  <c r="E10" i="8"/>
  <c r="C10" i="8"/>
  <c r="B10" i="8"/>
  <c r="A5" i="8"/>
  <c r="A4" i="8"/>
  <c r="A3" i="8"/>
  <c r="A2" i="8"/>
  <c r="BE45" i="7"/>
  <c r="BD45" i="7"/>
  <c r="BB45" i="7"/>
  <c r="BA45" i="7"/>
  <c r="D45" i="7" s="1"/>
  <c r="F41" i="7"/>
  <c r="B41" i="7"/>
  <c r="F40" i="7"/>
  <c r="B40" i="7"/>
  <c r="BA32" i="7"/>
  <c r="C32" i="7" s="1"/>
  <c r="BD28" i="7"/>
  <c r="BB28" i="7"/>
  <c r="B28" i="7"/>
  <c r="BD32" i="7" s="1"/>
  <c r="BF23" i="7"/>
  <c r="BE23" i="7"/>
  <c r="BD23" i="7"/>
  <c r="BC23" i="7"/>
  <c r="BB23" i="7"/>
  <c r="BE22" i="7"/>
  <c r="BD22" i="7"/>
  <c r="BB22" i="7"/>
  <c r="BA22" i="7"/>
  <c r="D22" i="7"/>
  <c r="BD16" i="7"/>
  <c r="BA16" i="7"/>
  <c r="N16" i="7" s="1"/>
  <c r="BE15" i="7"/>
  <c r="BD15" i="7"/>
  <c r="BB15" i="7"/>
  <c r="BA15" i="7"/>
  <c r="N15" i="7"/>
  <c r="I15" i="7"/>
  <c r="D15" i="7"/>
  <c r="BE14" i="7"/>
  <c r="BD14" i="7"/>
  <c r="BB14" i="7"/>
  <c r="BA14" i="7"/>
  <c r="N14" i="7" s="1"/>
  <c r="I14" i="7"/>
  <c r="D14" i="7"/>
  <c r="D10" i="7" s="1"/>
  <c r="BE13" i="7"/>
  <c r="BD13" i="7"/>
  <c r="BB13" i="7"/>
  <c r="BA13" i="7"/>
  <c r="N13" i="7" s="1"/>
  <c r="I13" i="7"/>
  <c r="D13" i="7"/>
  <c r="BE12" i="7"/>
  <c r="BD12" i="7"/>
  <c r="BB12" i="7"/>
  <c r="BA12" i="7"/>
  <c r="N12" i="7"/>
  <c r="I12" i="7"/>
  <c r="D12" i="7"/>
  <c r="BE11" i="7"/>
  <c r="BD11" i="7"/>
  <c r="BB11" i="7"/>
  <c r="BA11" i="7"/>
  <c r="N11" i="7"/>
  <c r="I11" i="7"/>
  <c r="I10" i="7" s="1"/>
  <c r="D11" i="7"/>
  <c r="M10" i="7"/>
  <c r="BA28" i="7" s="1"/>
  <c r="J28" i="7" s="1"/>
  <c r="L10" i="7"/>
  <c r="BE28" i="7" s="1"/>
  <c r="K10" i="7"/>
  <c r="J10" i="7"/>
  <c r="H10" i="7"/>
  <c r="G10" i="7"/>
  <c r="F10" i="7"/>
  <c r="E10" i="7"/>
  <c r="C10" i="7"/>
  <c r="B10" i="7"/>
  <c r="A5" i="7"/>
  <c r="A4" i="7"/>
  <c r="A3" i="7"/>
  <c r="A2" i="7"/>
  <c r="BE45" i="6"/>
  <c r="BD45" i="6"/>
  <c r="BB45" i="6"/>
  <c r="BA45" i="6"/>
  <c r="D45" i="6"/>
  <c r="F41" i="6"/>
  <c r="B41" i="6"/>
  <c r="F40" i="6"/>
  <c r="B40" i="6"/>
  <c r="BA32" i="6"/>
  <c r="C32" i="6" s="1"/>
  <c r="BE28" i="6"/>
  <c r="BB28" i="6"/>
  <c r="B28" i="6"/>
  <c r="BD32" i="6" s="1"/>
  <c r="BF23" i="6"/>
  <c r="BE23" i="6"/>
  <c r="BD23" i="6"/>
  <c r="BC23" i="6"/>
  <c r="BB23" i="6"/>
  <c r="BE22" i="6"/>
  <c r="BD22" i="6"/>
  <c r="BB22" i="6"/>
  <c r="BA22" i="6"/>
  <c r="D22" i="6" s="1"/>
  <c r="BD16" i="6"/>
  <c r="BA16" i="6"/>
  <c r="N16" i="6"/>
  <c r="BE15" i="6"/>
  <c r="BD15" i="6"/>
  <c r="BB15" i="6"/>
  <c r="BA15" i="6"/>
  <c r="N15" i="6" s="1"/>
  <c r="I15" i="6"/>
  <c r="D15" i="6"/>
  <c r="BE14" i="6"/>
  <c r="BD14" i="6"/>
  <c r="BB14" i="6"/>
  <c r="BA14" i="6"/>
  <c r="N14" i="6"/>
  <c r="I14" i="6"/>
  <c r="D14" i="6"/>
  <c r="BE13" i="6"/>
  <c r="BD13" i="6"/>
  <c r="BB13" i="6"/>
  <c r="BA13" i="6"/>
  <c r="N13" i="6" s="1"/>
  <c r="I13" i="6"/>
  <c r="D13" i="6"/>
  <c r="BE12" i="6"/>
  <c r="BD12" i="6"/>
  <c r="BB12" i="6"/>
  <c r="N12" i="6" s="1"/>
  <c r="BA12" i="6"/>
  <c r="I12" i="6"/>
  <c r="D12" i="6"/>
  <c r="D10" i="6" s="1"/>
  <c r="BE11" i="6"/>
  <c r="BD11" i="6"/>
  <c r="BB11" i="6"/>
  <c r="BA11" i="6"/>
  <c r="N11" i="6" s="1"/>
  <c r="I11" i="6"/>
  <c r="D11" i="6"/>
  <c r="M10" i="6"/>
  <c r="BA28" i="6" s="1"/>
  <c r="J28" i="6" s="1"/>
  <c r="L10" i="6"/>
  <c r="K10" i="6"/>
  <c r="J10" i="6"/>
  <c r="I10" i="6"/>
  <c r="H10" i="6"/>
  <c r="G10" i="6"/>
  <c r="F10" i="6"/>
  <c r="E10" i="6"/>
  <c r="C10" i="6"/>
  <c r="B10" i="6"/>
  <c r="A5" i="6"/>
  <c r="A4" i="6"/>
  <c r="A3" i="6"/>
  <c r="A2" i="6"/>
  <c r="BE45" i="5"/>
  <c r="BD45" i="5"/>
  <c r="BB45" i="5"/>
  <c r="BA45" i="5"/>
  <c r="D45" i="5"/>
  <c r="F41" i="5"/>
  <c r="B41" i="5"/>
  <c r="F40" i="5"/>
  <c r="B40" i="5"/>
  <c r="BA32" i="5"/>
  <c r="C32" i="5" s="1"/>
  <c r="BE28" i="5"/>
  <c r="BB28" i="5"/>
  <c r="B28" i="5"/>
  <c r="BD32" i="5" s="1"/>
  <c r="BF23" i="5"/>
  <c r="BE23" i="5"/>
  <c r="BD23" i="5"/>
  <c r="BC23" i="5"/>
  <c r="BB23" i="5"/>
  <c r="BE22" i="5"/>
  <c r="BD22" i="5"/>
  <c r="BB22" i="5"/>
  <c r="BA22" i="5"/>
  <c r="D22" i="5" s="1"/>
  <c r="BD16" i="5"/>
  <c r="BA16" i="5"/>
  <c r="N16" i="5"/>
  <c r="BE15" i="5"/>
  <c r="BD15" i="5"/>
  <c r="BB15" i="5"/>
  <c r="BA15" i="5"/>
  <c r="N15" i="5" s="1"/>
  <c r="I15" i="5"/>
  <c r="D15" i="5"/>
  <c r="BE14" i="5"/>
  <c r="BD14" i="5"/>
  <c r="BB14" i="5"/>
  <c r="BA14" i="5"/>
  <c r="N14" i="5"/>
  <c r="I14" i="5"/>
  <c r="D14" i="5"/>
  <c r="BE13" i="5"/>
  <c r="BD13" i="5"/>
  <c r="BB13" i="5"/>
  <c r="BA13" i="5"/>
  <c r="N13" i="5" s="1"/>
  <c r="I13" i="5"/>
  <c r="D13" i="5"/>
  <c r="BE12" i="5"/>
  <c r="BD12" i="5"/>
  <c r="BB12" i="5"/>
  <c r="N12" i="5" s="1"/>
  <c r="BA12" i="5"/>
  <c r="I12" i="5"/>
  <c r="D12" i="5"/>
  <c r="D10" i="5" s="1"/>
  <c r="BE11" i="5"/>
  <c r="BD11" i="5"/>
  <c r="BB11" i="5"/>
  <c r="BA11" i="5"/>
  <c r="N11" i="5" s="1"/>
  <c r="I11" i="5"/>
  <c r="D11" i="5"/>
  <c r="M10" i="5"/>
  <c r="BA28" i="5" s="1"/>
  <c r="J28" i="5" s="1"/>
  <c r="L10" i="5"/>
  <c r="K10" i="5"/>
  <c r="J10" i="5"/>
  <c r="I10" i="5"/>
  <c r="H10" i="5"/>
  <c r="G10" i="5"/>
  <c r="F10" i="5"/>
  <c r="E10" i="5"/>
  <c r="C10" i="5"/>
  <c r="B10" i="5"/>
  <c r="A5" i="5"/>
  <c r="A4" i="5"/>
  <c r="A3" i="5"/>
  <c r="A2" i="5"/>
  <c r="F41" i="2"/>
  <c r="F40" i="2"/>
  <c r="BD16" i="2"/>
  <c r="BD15" i="2"/>
  <c r="BE13" i="2"/>
  <c r="BE11" i="2"/>
  <c r="K10" i="2"/>
  <c r="G10" i="2"/>
  <c r="A5" i="2"/>
  <c r="A4" i="2"/>
  <c r="A3" i="2"/>
  <c r="A2" i="2"/>
  <c r="BA16" i="2" l="1"/>
  <c r="N16" i="2" s="1"/>
  <c r="BD22" i="2"/>
  <c r="BE23" i="2"/>
  <c r="B28" i="2"/>
  <c r="B40" i="2"/>
  <c r="BA28" i="2"/>
  <c r="BB22" i="2"/>
  <c r="BD11" i="2"/>
  <c r="BB23" i="2"/>
  <c r="BC23" i="2"/>
  <c r="BD12" i="2"/>
  <c r="BD13" i="2"/>
  <c r="BB14" i="2"/>
  <c r="BB15" i="2"/>
  <c r="BD45" i="2"/>
  <c r="B41" i="2"/>
  <c r="BB45" i="2"/>
  <c r="BA45" i="2"/>
  <c r="BD32" i="2"/>
  <c r="BA32" i="2"/>
  <c r="C32" i="2" s="1"/>
  <c r="BE28" i="2"/>
  <c r="BE22" i="2"/>
  <c r="BA22" i="2"/>
  <c r="D22" i="2" s="1"/>
  <c r="B10" i="2"/>
  <c r="BF23" i="2" s="1"/>
  <c r="BA12" i="2"/>
  <c r="C10" i="2"/>
  <c r="BB11" i="2"/>
  <c r="N11" i="2" s="1"/>
  <c r="BB12" i="2"/>
  <c r="BB13" i="2"/>
  <c r="BA14" i="2"/>
  <c r="BA15" i="2"/>
  <c r="N15" i="2" s="1"/>
  <c r="BA13" i="2"/>
  <c r="BE14" i="2"/>
  <c r="BE15" i="2"/>
  <c r="J28" i="2"/>
  <c r="A200" i="13"/>
  <c r="BA23" i="13"/>
  <c r="D23" i="13" s="1"/>
  <c r="A200" i="12"/>
  <c r="BD28" i="12"/>
  <c r="BA23" i="12"/>
  <c r="D23" i="12" s="1"/>
  <c r="A200" i="11"/>
  <c r="BD28" i="11"/>
  <c r="BA23" i="11"/>
  <c r="D23" i="11" s="1"/>
  <c r="A200" i="10"/>
  <c r="BA23" i="10"/>
  <c r="D23" i="10" s="1"/>
  <c r="A200" i="9"/>
  <c r="BA23" i="9"/>
  <c r="D23" i="9" s="1"/>
  <c r="BA23" i="8"/>
  <c r="D23" i="8" s="1"/>
  <c r="A200" i="8" s="1"/>
  <c r="BA23" i="7"/>
  <c r="D23" i="7" s="1"/>
  <c r="A200" i="7" s="1"/>
  <c r="A200" i="6"/>
  <c r="BD28" i="6"/>
  <c r="BA23" i="6"/>
  <c r="D23" i="6" s="1"/>
  <c r="BD28" i="5"/>
  <c r="BA23" i="5"/>
  <c r="D23" i="5" s="1"/>
  <c r="A200" i="5" s="1"/>
  <c r="BD28" i="2"/>
  <c r="N13" i="2" l="1"/>
  <c r="N12" i="2"/>
  <c r="N14" i="2"/>
  <c r="D45" i="2"/>
  <c r="BA23" i="2"/>
  <c r="D23" i="2" s="1"/>
  <c r="A200" i="2" s="1"/>
</calcChain>
</file>

<file path=xl/sharedStrings.xml><?xml version="1.0" encoding="utf-8"?>
<sst xmlns="http://schemas.openxmlformats.org/spreadsheetml/2006/main" count="975" uniqueCount="68">
  <si>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</si>
  <si>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</si>
  <si>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</si>
  <si>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</si>
  <si>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</si>
  <si>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ANESTESIA</t>
  </si>
  <si>
    <t>ANALGESIA</t>
  </si>
  <si>
    <t>APEGO
PRECOZ</t>
  </si>
  <si>
    <t>TOTAL</t>
  </si>
  <si>
    <t>BENEFI-
CIARIAS</t>
  </si>
  <si>
    <t>TOTAL 
ANESTESIA</t>
  </si>
  <si>
    <t>EPIDURAL</t>
  </si>
  <si>
    <t>RAQUÍDEA</t>
  </si>
  <si>
    <t>GENERAL</t>
  </si>
  <si>
    <t>LOCAL</t>
  </si>
  <si>
    <t>TOTAL ANALGESIA</t>
  </si>
  <si>
    <t>ANALGESIA 
INHALATORIA</t>
  </si>
  <si>
    <t>MEDIDAS 
ANALGÉSICAS
NO FARMACO-
LÓGICAS</t>
  </si>
  <si>
    <t>CONTACTO MAYOR A 30 MINUTOS (RN con peso menor o igual a 2.499 grs.)</t>
  </si>
  <si>
    <t>CONTACTO MAYOR A 30 MINUTOS  (RN con peso de 2.500 grs. o más)</t>
  </si>
  <si>
    <t>TOTAL PARTOS</t>
  </si>
  <si>
    <t>NORMAL</t>
  </si>
  <si>
    <t>DISTÓCICO VAGINAL</t>
  </si>
  <si>
    <t>CESÁREA ELECTIVA</t>
  </si>
  <si>
    <t>CESÁREA URGENCIA</t>
  </si>
  <si>
    <t>ABORTOS</t>
  </si>
  <si>
    <t>PARTO NORMAL VERTICAL (*)</t>
  </si>
  <si>
    <t>PARTO FUERA ESTABLECIMIENTO DE SALUD</t>
  </si>
  <si>
    <t>EMBARAZO NO CONTROLADO</t>
  </si>
  <si>
    <t>(*)Incluido en parto normal</t>
  </si>
  <si>
    <t>SECCIÓN B: ACOMPAÑAMIENTO EN EL PROCESO REPRODUCTIVO</t>
  </si>
  <si>
    <t>EVENTO</t>
  </si>
  <si>
    <t xml:space="preserve">BENEFICIARIAS </t>
  </si>
  <si>
    <t>SOLO EN EL PARTO</t>
  </si>
  <si>
    <t/>
  </si>
  <si>
    <t>PRE PARTO Y PARTO</t>
  </si>
  <si>
    <t>SECCIÓN C: INFORMACIÓN RECIEN NACIDOS</t>
  </si>
  <si>
    <t xml:space="preserve">SECCIÓN C.1: NACIDOS VIVOS SEGÚN PESO AL NACER  </t>
  </si>
  <si>
    <t>TIPO</t>
  </si>
  <si>
    <t>PESO AL NACER (en gramos)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</si>
  <si>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</si>
  <si>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</si>
  <si>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</si>
  <si>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</si>
  <si>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</si>
  <si>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</si>
  <si>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</si>
  <si>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NACIDOS VIVOS</t>
  </si>
  <si>
    <t>SECCIÓN C.2: RECIEN NACIDOS CON MALFORMACIÓN CONGÉNITA</t>
  </si>
  <si>
    <t>NACIDOS FALLECIDOS</t>
  </si>
  <si>
    <t>SECCIÓN C.3: APGAR MENOR O IGUAL A 3 AL MINUTO Y APGAR MENOR O IGUAL A 6 A LOS 5 MINUTOS</t>
  </si>
  <si>
    <t>APGAR MENOR O IGUAL A  3 AL MINUTO</t>
  </si>
  <si>
    <t>APGAR MENOR O IGUAL A 6 A LOS 5  MINUTOS</t>
  </si>
  <si>
    <t>SECCIÓN D: ESTERILIZACIONES SEGÚN SEXO</t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</si>
  <si>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</si>
  <si>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</si>
  <si>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</si>
  <si>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</si>
  <si>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</si>
  <si>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</si>
  <si>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</si>
  <si>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</si>
  <si>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NEONATOLOGIA, SEGÚN LACTANCIA MATERNA EXCLUSIVA</t>
  </si>
  <si>
    <t>TIPO DE ALIMENTACIÓN</t>
  </si>
  <si>
    <t>MATERNIDAD (PUÉRPERAS CON RN VIVO)</t>
  </si>
  <si>
    <t>NEONATOLOGÍA</t>
  </si>
  <si>
    <t>TOTAL DE EGRESOS</t>
  </si>
  <si>
    <t>CON LACTANCIA MATERNA EXCLUSIVA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</si>
</sst>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sz val="8"/>
      <color indexed="5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9" fillId="8" borderId="10" applyBorder="0">
      <protection locked="0"/>
    </xf>
    <xf numFmtId="0" fontId="9" fillId="8" borderId="10" applyBorder="0">
      <protection locked="0"/>
    </xf>
    <xf numFmtId="165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</cellStyleXfs>
  <cellXfs count="182">
    <xf numFmtId="0" fontId="0" fillId="0" borderId="0" xfId="0"/>
    <xf numFmtId="0" fontId="7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7" fillId="2" borderId="0" xfId="0" applyFont="1" applyFill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5" fillId="2" borderId="0" xfId="0" applyFont="1" applyFill="1" applyProtection="1"/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7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6" fillId="2" borderId="0" xfId="0" applyNumberFormat="1" applyFont="1" applyFill="1" applyBorder="1" applyAlignment="1" applyProtection="1">
      <alignment horizontal="right"/>
    </xf>
    <xf numFmtId="41" fontId="6" fillId="2" borderId="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6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6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6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6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6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6" fillId="3" borderId="10" xfId="0" applyNumberFormat="1" applyFont="1" applyFill="1" applyBorder="1" applyAlignment="1" applyProtection="1">
      <protection locked="0"/>
    </xf>
    <xf numFmtId="3" fontId="6" fillId="3" borderId="4" xfId="0" applyNumberFormat="1" applyFont="1" applyFill="1" applyBorder="1" applyAlignment="1" applyProtection="1">
      <protection locked="0"/>
    </xf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readingOrder="1"/>
      <protection locked="0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7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left"/>
    </xf>
    <xf numFmtId="0" fontId="11" fillId="2" borderId="0" xfId="0" applyFont="1" applyFill="1" applyProtection="1"/>
    <xf numFmtId="0" fontId="11" fillId="2" borderId="0" xfId="0" applyFont="1" applyFill="1" applyAlignment="1" applyProtection="1">
      <alignment vertical="center"/>
    </xf>
    <xf numFmtId="0" fontId="11" fillId="2" borderId="0" xfId="0" applyNumberFormat="1" applyFont="1" applyFill="1" applyBorder="1" applyAlignment="1" applyProtection="1"/>
    <xf numFmtId="0" fontId="12" fillId="2" borderId="0" xfId="0" applyFont="1" applyFill="1" applyAlignment="1" applyProtection="1">
      <alignment vertical="center"/>
    </xf>
    <xf numFmtId="0" fontId="13" fillId="2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 readingOrder="1"/>
    </xf>
    <xf numFmtId="0" fontId="2" fillId="0" borderId="0" xfId="0" applyFont="1" applyFill="1" applyAlignment="1" applyProtection="1">
      <alignment horizontal="left" readingOrder="1"/>
      <protection locked="0"/>
    </xf>
    <xf numFmtId="0" fontId="2" fillId="0" borderId="0" xfId="0" applyNumberFormat="1" applyFont="1" applyFill="1" applyAlignment="1" applyProtection="1">
      <alignment readingOrder="1"/>
    </xf>
    <xf numFmtId="0" fontId="2" fillId="2" borderId="37" xfId="0" applyFont="1" applyFill="1" applyBorder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activeCell="E21" sqref="E21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69" t="s">
        <v>3</v>
      </c>
      <c r="B8" s="176" t="s">
        <v>4</v>
      </c>
      <c r="C8" s="177"/>
      <c r="D8" s="176" t="s">
        <v>5</v>
      </c>
      <c r="E8" s="178"/>
      <c r="F8" s="178"/>
      <c r="G8" s="178"/>
      <c r="H8" s="179"/>
      <c r="I8" s="176" t="s">
        <v>6</v>
      </c>
      <c r="J8" s="178"/>
      <c r="K8" s="179"/>
      <c r="L8" s="180" t="s">
        <v>7</v>
      </c>
      <c r="M8" s="181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65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677</v>
      </c>
      <c r="C10" s="96">
        <f>SUM(C11:C14)</f>
        <v>385</v>
      </c>
      <c r="D10" s="97">
        <f>SUM(D11:D14)</f>
        <v>635</v>
      </c>
      <c r="E10" s="95">
        <f>SUM(E11:E14)</f>
        <v>101</v>
      </c>
      <c r="F10" s="95">
        <f t="shared" ref="F10:K10" si="0">SUM(F11:F14)</f>
        <v>400</v>
      </c>
      <c r="G10" s="95">
        <f t="shared" si="0"/>
        <v>5</v>
      </c>
      <c r="H10" s="96">
        <f t="shared" si="0"/>
        <v>129</v>
      </c>
      <c r="I10" s="98">
        <f t="shared" si="0"/>
        <v>46</v>
      </c>
      <c r="J10" s="95">
        <f t="shared" si="0"/>
        <v>14</v>
      </c>
      <c r="K10" s="96">
        <f t="shared" si="0"/>
        <v>32</v>
      </c>
      <c r="L10" s="99">
        <f>SUM(L11:L14)</f>
        <v>21</v>
      </c>
      <c r="M10" s="99">
        <f>SUM(M11:M14)</f>
        <v>633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f>+ENERO!B11+FEBRERO!B11+MARZO!B11+ABRIL!B11+MAYO!B11+JUNIO!B11+JULIO!B11+AGOSTO!B11+SEPTIEMBRE!B11+OCTUBRE!B11+NOVIEMBRE!B11+'DICIEMBRE '!B11</f>
        <v>269</v>
      </c>
      <c r="C11" s="89">
        <f>+ENERO!C11+FEBRERO!C11+MARZO!C11+ABRIL!C11+MAYO!C11+JUNIO!C11+JULIO!C11+AGOSTO!C11+SEPTIEMBRE!C11+OCTUBRE!C11+NOVIEMBRE!C11+'DICIEMBRE '!C11</f>
        <v>246</v>
      </c>
      <c r="D11" s="89">
        <f>+ENERO!D11+FEBRERO!D11+MARZO!D11+ABRIL!D11+MAYO!D11+JUNIO!D11+JULIO!D11+AGOSTO!D11+SEPTIEMBRE!D11+OCTUBRE!D11+NOVIEMBRE!D11+'DICIEMBRE '!D11</f>
        <v>228</v>
      </c>
      <c r="E11" s="89">
        <f>+ENERO!E11+FEBRERO!E11+MARZO!E11+ABRIL!E11+MAYO!E11+JUNIO!E11+JULIO!E11+AGOSTO!E11+SEPTIEMBRE!E11+OCTUBRE!E11+NOVIEMBRE!E11+'DICIEMBRE '!E11</f>
        <v>97</v>
      </c>
      <c r="F11" s="89">
        <f>+ENERO!F11+FEBRERO!F11+MARZO!F11+ABRIL!F11+MAYO!F11+JUNIO!F11+JULIO!F11+AGOSTO!F11+SEPTIEMBRE!F11+OCTUBRE!F11+NOVIEMBRE!F11+'DICIEMBRE '!F11</f>
        <v>3</v>
      </c>
      <c r="G11" s="89">
        <f>+ENERO!G11+FEBRERO!G11+MARZO!G11+ABRIL!G11+MAYO!G11+JUNIO!G11+JULIO!G11+AGOSTO!G11+SEPTIEMBRE!G11+OCTUBRE!G11+NOVIEMBRE!G11+'DICIEMBRE '!G11</f>
        <v>0</v>
      </c>
      <c r="H11" s="89">
        <f>+ENERO!H11+FEBRERO!H11+MARZO!H11+ABRIL!H11+MAYO!H11+JUNIO!H11+JULIO!H11+AGOSTO!H11+SEPTIEMBRE!H11+OCTUBRE!H11+NOVIEMBRE!H11+'DICIEMBRE '!H11</f>
        <v>128</v>
      </c>
      <c r="I11" s="89">
        <f>+ENERO!I11+FEBRERO!I11+MARZO!I11+ABRIL!I11+MAYO!I11+JUNIO!I11+JULIO!I11+AGOSTO!I11+SEPTIEMBRE!I11+OCTUBRE!I11+NOVIEMBRE!I11+'DICIEMBRE '!I11</f>
        <v>44</v>
      </c>
      <c r="J11" s="89">
        <f>+ENERO!J11+FEBRERO!J11+MARZO!J11+ABRIL!J11+MAYO!J11+JUNIO!J11+JULIO!J11+AGOSTO!J11+SEPTIEMBRE!J11+OCTUBRE!J11+NOVIEMBRE!J11+'DICIEMBRE '!J11</f>
        <v>14</v>
      </c>
      <c r="K11" s="89">
        <f>+ENERO!K11+FEBRERO!K11+MARZO!K11+ABRIL!K11+MAYO!K11+JUNIO!K11+JULIO!K11+AGOSTO!K11+SEPTIEMBRE!K11+OCTUBRE!K11+NOVIEMBRE!K11+'DICIEMBRE '!K11</f>
        <v>30</v>
      </c>
      <c r="L11" s="89">
        <f>+ENERO!L11+FEBRERO!L11+MARZO!L11+ABRIL!L11+MAYO!L11+JUNIO!L11+JULIO!L11+AGOSTO!L11+SEPTIEMBRE!L11+OCTUBRE!L11+NOVIEMBRE!L11+'DICIEMBRE '!L11</f>
        <v>10</v>
      </c>
      <c r="M11" s="89">
        <f>+ENERO!M11+FEBRERO!M11+MARZO!M11+ABRIL!M11+MAYO!M11+JUNIO!M11+JULIO!M11+AGOSTO!M11+SEPTIEMBRE!M11+OCTUBRE!M11+NOVIEMBRE!M11+'DICIEMBRE '!M11</f>
        <v>249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89">
        <f>+ENERO!B12+FEBRERO!B12+MARZO!B12+ABRIL!B12+MAYO!B12+JUNIO!B12+JULIO!B12+AGOSTO!B12+SEPTIEMBRE!B12+OCTUBRE!B12+NOVIEMBRE!B12+'DICIEMBRE '!B12</f>
        <v>8</v>
      </c>
      <c r="C12" s="89">
        <f>+ENERO!C12+FEBRERO!C12+MARZO!C12+ABRIL!C12+MAYO!C12+JUNIO!C12+JULIO!C12+AGOSTO!C12+SEPTIEMBRE!C12+OCTUBRE!C12+NOVIEMBRE!C12+'DICIEMBRE '!C12</f>
        <v>8</v>
      </c>
      <c r="D12" s="89">
        <f>+ENERO!D12+FEBRERO!D12+MARZO!D12+ABRIL!D12+MAYO!D12+JUNIO!D12+JULIO!D12+AGOSTO!D12+SEPTIEMBRE!D12+OCTUBRE!D12+NOVIEMBRE!D12+'DICIEMBRE '!D12</f>
        <v>5</v>
      </c>
      <c r="E12" s="89">
        <f>+ENERO!E12+FEBRERO!E12+MARZO!E12+ABRIL!E12+MAYO!E12+JUNIO!E12+JULIO!E12+AGOSTO!E12+SEPTIEMBRE!E12+OCTUBRE!E12+NOVIEMBRE!E12+'DICIEMBRE '!E12</f>
        <v>4</v>
      </c>
      <c r="F12" s="89">
        <f>+ENERO!F12+FEBRERO!F12+MARZO!F12+ABRIL!F12+MAYO!F12+JUNIO!F12+JULIO!F12+AGOSTO!F12+SEPTIEMBRE!F12+OCTUBRE!F12+NOVIEMBRE!F12+'DICIEMBRE '!F12</f>
        <v>0</v>
      </c>
      <c r="G12" s="89">
        <f>+ENERO!G12+FEBRERO!G12+MARZO!G12+ABRIL!G12+MAYO!G12+JUNIO!G12+JULIO!G12+AGOSTO!G12+SEPTIEMBRE!G12+OCTUBRE!G12+NOVIEMBRE!G12+'DICIEMBRE '!G12</f>
        <v>0</v>
      </c>
      <c r="H12" s="89">
        <f>+ENERO!H12+FEBRERO!H12+MARZO!H12+ABRIL!H12+MAYO!H12+JUNIO!H12+JULIO!H12+AGOSTO!H12+SEPTIEMBRE!H12+OCTUBRE!H12+NOVIEMBRE!H12+'DICIEMBRE '!H12</f>
        <v>1</v>
      </c>
      <c r="I12" s="89">
        <f>+ENERO!I12+FEBRERO!I12+MARZO!I12+ABRIL!I12+MAYO!I12+JUNIO!I12+JULIO!I12+AGOSTO!I12+SEPTIEMBRE!I12+OCTUBRE!I12+NOVIEMBRE!I12+'DICIEMBRE '!I12</f>
        <v>0</v>
      </c>
      <c r="J12" s="89">
        <f>+ENERO!J12+FEBRERO!J12+MARZO!J12+ABRIL!J12+MAYO!J12+JUNIO!J12+JULIO!J12+AGOSTO!J12+SEPTIEMBRE!J12+OCTUBRE!J12+NOVIEMBRE!J12+'DICIEMBRE '!J12</f>
        <v>0</v>
      </c>
      <c r="K12" s="89">
        <f>+ENERO!K12+FEBRERO!K12+MARZO!K12+ABRIL!K12+MAYO!K12+JUNIO!K12+JULIO!K12+AGOSTO!K12+SEPTIEMBRE!K12+OCTUBRE!K12+NOVIEMBRE!K12+'DICIEMBRE '!K12</f>
        <v>0</v>
      </c>
      <c r="L12" s="89">
        <f>+ENERO!L12+FEBRERO!L12+MARZO!L12+ABRIL!L12+MAYO!L12+JUNIO!L12+JULIO!L12+AGOSTO!L12+SEPTIEMBRE!L12+OCTUBRE!L12+NOVIEMBRE!L12+'DICIEMBRE '!L12</f>
        <v>0</v>
      </c>
      <c r="M12" s="89">
        <f>+ENERO!M12+FEBRERO!M12+MARZO!M12+ABRIL!M12+MAYO!M12+JUNIO!M12+JULIO!M12+AGOSTO!M12+SEPTIEMBRE!M12+OCTUBRE!M12+NOVIEMBRE!M12+'DICIEMBRE '!M12</f>
        <v>6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89">
        <f>+ENERO!B13+FEBRERO!B13+MARZO!B13+ABRIL!B13+MAYO!B13+JUNIO!B13+JULIO!B13+AGOSTO!B13+SEPTIEMBRE!B13+OCTUBRE!B13+NOVIEMBRE!B13+'DICIEMBRE '!B13</f>
        <v>274</v>
      </c>
      <c r="C13" s="89">
        <f>+ENERO!C13+FEBRERO!C13+MARZO!C13+ABRIL!C13+MAYO!C13+JUNIO!C13+JULIO!C13+AGOSTO!C13+SEPTIEMBRE!C13+OCTUBRE!C13+NOVIEMBRE!C13+'DICIEMBRE '!C13</f>
        <v>40</v>
      </c>
      <c r="D13" s="89">
        <f>+ENERO!D13+FEBRERO!D13+MARZO!D13+ABRIL!D13+MAYO!D13+JUNIO!D13+JULIO!D13+AGOSTO!D13+SEPTIEMBRE!D13+OCTUBRE!D13+NOVIEMBRE!D13+'DICIEMBRE '!D13</f>
        <v>276</v>
      </c>
      <c r="E13" s="89">
        <f>+ENERO!E13+FEBRERO!E13+MARZO!E13+ABRIL!E13+MAYO!E13+JUNIO!E13+JULIO!E13+AGOSTO!E13+SEPTIEMBRE!E13+OCTUBRE!E13+NOVIEMBRE!E13+'DICIEMBRE '!E13</f>
        <v>0</v>
      </c>
      <c r="F13" s="89">
        <f>+ENERO!F13+FEBRERO!F13+MARZO!F13+ABRIL!F13+MAYO!F13+JUNIO!F13+JULIO!F13+AGOSTO!F13+SEPTIEMBRE!F13+OCTUBRE!F13+NOVIEMBRE!F13+'DICIEMBRE '!F13</f>
        <v>272</v>
      </c>
      <c r="G13" s="89">
        <f>+ENERO!G13+FEBRERO!G13+MARZO!G13+ABRIL!G13+MAYO!G13+JUNIO!G13+JULIO!G13+AGOSTO!G13+SEPTIEMBRE!G13+OCTUBRE!G13+NOVIEMBRE!G13+'DICIEMBRE '!G13</f>
        <v>4</v>
      </c>
      <c r="H13" s="89">
        <f>+ENERO!H13+FEBRERO!H13+MARZO!H13+ABRIL!H13+MAYO!H13+JUNIO!H13+JULIO!H13+AGOSTO!H13+SEPTIEMBRE!H13+OCTUBRE!H13+NOVIEMBRE!H13+'DICIEMBRE '!H13</f>
        <v>0</v>
      </c>
      <c r="I13" s="89">
        <f>+ENERO!I13+FEBRERO!I13+MARZO!I13+ABRIL!I13+MAYO!I13+JUNIO!I13+JULIO!I13+AGOSTO!I13+SEPTIEMBRE!I13+OCTUBRE!I13+NOVIEMBRE!I13+'DICIEMBRE '!I13</f>
        <v>0</v>
      </c>
      <c r="J13" s="89">
        <f>+ENERO!J13+FEBRERO!J13+MARZO!J13+ABRIL!J13+MAYO!J13+JUNIO!J13+JULIO!J13+AGOSTO!J13+SEPTIEMBRE!J13+OCTUBRE!J13+NOVIEMBRE!J13+'DICIEMBRE '!J13</f>
        <v>0</v>
      </c>
      <c r="K13" s="89">
        <f>+ENERO!K13+FEBRERO!K13+MARZO!K13+ABRIL!K13+MAYO!K13+JUNIO!K13+JULIO!K13+AGOSTO!K13+SEPTIEMBRE!K13+OCTUBRE!K13+NOVIEMBRE!K13+'DICIEMBRE '!K13</f>
        <v>0</v>
      </c>
      <c r="L13" s="89">
        <f>+ENERO!L13+FEBRERO!L13+MARZO!L13+ABRIL!L13+MAYO!L13+JUNIO!L13+JULIO!L13+AGOSTO!L13+SEPTIEMBRE!L13+OCTUBRE!L13+NOVIEMBRE!L13+'DICIEMBRE '!L13</f>
        <v>7</v>
      </c>
      <c r="M13" s="89">
        <f>+ENERO!M13+FEBRERO!M13+MARZO!M13+ABRIL!M13+MAYO!M13+JUNIO!M13+JULIO!M13+AGOSTO!M13+SEPTIEMBRE!M13+OCTUBRE!M13+NOVIEMBRE!M13+'DICIEMBRE '!M13</f>
        <v>259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89">
        <f>+ENERO!B14+FEBRERO!B14+MARZO!B14+ABRIL!B14+MAYO!B14+JUNIO!B14+JULIO!B14+AGOSTO!B14+SEPTIEMBRE!B14+OCTUBRE!B14+NOVIEMBRE!B14+'DICIEMBRE '!B14</f>
        <v>126</v>
      </c>
      <c r="C14" s="89">
        <f>+ENERO!C14+FEBRERO!C14+MARZO!C14+ABRIL!C14+MAYO!C14+JUNIO!C14+JULIO!C14+AGOSTO!C14+SEPTIEMBRE!C14+OCTUBRE!C14+NOVIEMBRE!C14+'DICIEMBRE '!C14</f>
        <v>91</v>
      </c>
      <c r="D14" s="89">
        <f>+ENERO!D14+FEBRERO!D14+MARZO!D14+ABRIL!D14+MAYO!D14+JUNIO!D14+JULIO!D14+AGOSTO!D14+SEPTIEMBRE!D14+OCTUBRE!D14+NOVIEMBRE!D14+'DICIEMBRE '!D14</f>
        <v>126</v>
      </c>
      <c r="E14" s="89">
        <f>+ENERO!E14+FEBRERO!E14+MARZO!E14+ABRIL!E14+MAYO!E14+JUNIO!E14+JULIO!E14+AGOSTO!E14+SEPTIEMBRE!E14+OCTUBRE!E14+NOVIEMBRE!E14+'DICIEMBRE '!E14</f>
        <v>0</v>
      </c>
      <c r="F14" s="89">
        <f>+ENERO!F14+FEBRERO!F14+MARZO!F14+ABRIL!F14+MAYO!F14+JUNIO!F14+JULIO!F14+AGOSTO!F14+SEPTIEMBRE!F14+OCTUBRE!F14+NOVIEMBRE!F14+'DICIEMBRE '!F14</f>
        <v>125</v>
      </c>
      <c r="G14" s="89">
        <f>+ENERO!G14+FEBRERO!G14+MARZO!G14+ABRIL!G14+MAYO!G14+JUNIO!G14+JULIO!G14+AGOSTO!G14+SEPTIEMBRE!G14+OCTUBRE!G14+NOVIEMBRE!G14+'DICIEMBRE '!G14</f>
        <v>1</v>
      </c>
      <c r="H14" s="89">
        <f>+ENERO!H14+FEBRERO!H14+MARZO!H14+ABRIL!H14+MAYO!H14+JUNIO!H14+JULIO!H14+AGOSTO!H14+SEPTIEMBRE!H14+OCTUBRE!H14+NOVIEMBRE!H14+'DICIEMBRE '!H14</f>
        <v>0</v>
      </c>
      <c r="I14" s="89">
        <f>+ENERO!I14+FEBRERO!I14+MARZO!I14+ABRIL!I14+MAYO!I14+JUNIO!I14+JULIO!I14+AGOSTO!I14+SEPTIEMBRE!I14+OCTUBRE!I14+NOVIEMBRE!I14+'DICIEMBRE '!I14</f>
        <v>2</v>
      </c>
      <c r="J14" s="89">
        <f>+ENERO!J14+FEBRERO!J14+MARZO!J14+ABRIL!J14+MAYO!J14+JUNIO!J14+JULIO!J14+AGOSTO!J14+SEPTIEMBRE!J14+OCTUBRE!J14+NOVIEMBRE!J14+'DICIEMBRE '!J14</f>
        <v>0</v>
      </c>
      <c r="K14" s="89">
        <f>+ENERO!K14+FEBRERO!K14+MARZO!K14+ABRIL!K14+MAYO!K14+JUNIO!K14+JULIO!K14+AGOSTO!K14+SEPTIEMBRE!K14+OCTUBRE!K14+NOVIEMBRE!K14+'DICIEMBRE '!K14</f>
        <v>2</v>
      </c>
      <c r="L14" s="89">
        <f>+ENERO!L14+FEBRERO!L14+MARZO!L14+ABRIL!L14+MAYO!L14+JUNIO!L14+JULIO!L14+AGOSTO!L14+SEPTIEMBRE!L14+OCTUBRE!L14+NOVIEMBRE!L14+'DICIEMBRE '!L14</f>
        <v>4</v>
      </c>
      <c r="M14" s="89">
        <f>+ENERO!M14+FEBRERO!M14+MARZO!M14+ABRIL!M14+MAYO!M14+JUNIO!M14+JULIO!M14+AGOSTO!M14+SEPTIEMBRE!M14+OCTUBRE!M14+NOVIEMBRE!M14+'DICIEMBRE '!M14</f>
        <v>119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89">
        <f>+ENERO!B15+FEBRERO!B15+MARZO!B15+ABRIL!B15+MAYO!B15+JUNIO!B15+JULIO!B15+AGOSTO!B15+SEPTIEMBRE!B15+OCTUBRE!B15+NOVIEMBRE!B15+'DICIEMBRE '!B15</f>
        <v>61</v>
      </c>
      <c r="C15" s="89">
        <f>+ENERO!C15+FEBRERO!C15+MARZO!C15+ABRIL!C15+MAYO!C15+JUNIO!C15+JULIO!C15+AGOSTO!C15+SEPTIEMBRE!C15+OCTUBRE!C15+NOVIEMBRE!C15+'DICIEMBRE '!C15</f>
        <v>52</v>
      </c>
      <c r="D15" s="89">
        <f>+ENERO!D15+FEBRERO!D15+MARZO!D15+ABRIL!D15+MAYO!D15+JUNIO!D15+JULIO!D15+AGOSTO!D15+SEPTIEMBRE!D15+OCTUBRE!D15+NOVIEMBRE!D15+'DICIEMBRE '!D15</f>
        <v>61</v>
      </c>
      <c r="E15" s="89">
        <f>+ENERO!E15+FEBRERO!E15+MARZO!E15+ABRIL!E15+MAYO!E15+JUNIO!E15+JULIO!E15+AGOSTO!E15+SEPTIEMBRE!E15+OCTUBRE!E15+NOVIEMBRE!E15+'DICIEMBRE '!E15</f>
        <v>0</v>
      </c>
      <c r="F15" s="89">
        <f>+ENERO!F15+FEBRERO!F15+MARZO!F15+ABRIL!F15+MAYO!F15+JUNIO!F15+JULIO!F15+AGOSTO!F15+SEPTIEMBRE!F15+OCTUBRE!F15+NOVIEMBRE!F15+'DICIEMBRE '!F15</f>
        <v>0</v>
      </c>
      <c r="G15" s="89">
        <f>+ENERO!G15+FEBRERO!G15+MARZO!G15+ABRIL!G15+MAYO!G15+JUNIO!G15+JULIO!G15+AGOSTO!G15+SEPTIEMBRE!G15+OCTUBRE!G15+NOVIEMBRE!G15+'DICIEMBRE '!G15</f>
        <v>61</v>
      </c>
      <c r="H15" s="89">
        <f>+ENERO!H15+FEBRERO!H15+MARZO!H15+ABRIL!H15+MAYO!H15+JUNIO!H15+JULIO!H15+AGOSTO!H15+SEPTIEMBRE!H15+OCTUBRE!H15+NOVIEMBRE!H15+'DICIEMBRE '!H15</f>
        <v>0</v>
      </c>
      <c r="I15" s="89">
        <f>+ENERO!I15+FEBRERO!I15+MARZO!I15+ABRIL!I15+MAYO!I15+JUNIO!I15+JULIO!I15+AGOSTO!I15+SEPTIEMBRE!I15+OCTUBRE!I15+NOVIEMBRE!I15+'DICIEMBRE '!I15</f>
        <v>0</v>
      </c>
      <c r="J15" s="89">
        <f>+ENERO!J15+FEBRERO!J15+MARZO!J15+ABRIL!J15+MAYO!J15+JUNIO!J15+JULIO!J15+AGOSTO!J15+SEPTIEMBRE!J15+OCTUBRE!J15+NOVIEMBRE!J15+'DICIEMBRE '!J15</f>
        <v>0</v>
      </c>
      <c r="K15" s="89">
        <f>+ENERO!K15+FEBRERO!K15+MARZO!K15+ABRIL!K15+MAYO!K15+JUNIO!K15+JULIO!K15+AGOSTO!K15+SEPTIEMBRE!K15+OCTUBRE!K15+NOVIEMBRE!K15+'DICIEMBRE '!K15</f>
        <v>0</v>
      </c>
      <c r="L15" s="89">
        <f>+ENERO!L15+FEBRERO!L15+MARZO!L15+ABRIL!L15+MAYO!L15+JUNIO!L15+JULIO!L15+AGOSTO!L15+SEPTIEMBRE!L15+OCTUBRE!L15+NOVIEMBRE!L15+'DICIEMBRE '!L15</f>
        <v>0</v>
      </c>
      <c r="M15" s="89">
        <f>+ENERO!M15+FEBRERO!M15+MARZO!M15+ABRIL!M15+MAYO!M15+JUNIO!M15+JULIO!M15+AGOSTO!M15+SEPTIEMBRE!M15+OCTUBRE!M15+NOVIEMBRE!M15+'DICIEMBRE '!M15</f>
        <v>0</v>
      </c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89">
        <f>+ENERO!B16+FEBRERO!B16+MARZO!B16+ABRIL!B16+MAYO!B16+JUNIO!B16+JULIO!B16+AGOSTO!B16+SEPTIEMBRE!B16+OCTUBRE!B16+NOVIEMBRE!B16+'DICIEMBRE '!B16</f>
        <v>6</v>
      </c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89">
        <f>+ENERO!B17+FEBRERO!B17+MARZO!B17+ABRIL!B17+MAYO!B17+JUNIO!B17+JULIO!B17+AGOSTO!B17+SEPTIEMBRE!B17+OCTUBRE!B17+NOVIEMBRE!B17+'DICIEMBRE '!B17</f>
        <v>2</v>
      </c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89">
        <f>+ENERO!B18+FEBRERO!B18+MARZO!B18+ABRIL!B18+MAYO!B18+JUNIO!B18+JULIO!B18+AGOSTO!B18+SEPTIEMBRE!B18+OCTUBRE!B18+NOVIEMBRE!B18+'DICIEMBRE '!B18</f>
        <v>1</v>
      </c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89">
        <f>+ENERO!B22+FEBRERO!B22+MARZO!B22+ABRIL!B22+MAYO!B22+JUNIO!B22+JULIO!B22+AGOSTO!B22+SEPTIEMBRE!B22+OCTUBRE!B22+NOVIEMBRE!B22+'DICIEMBRE '!B22</f>
        <v>55</v>
      </c>
      <c r="C22" s="89">
        <f>+ENERO!C22+FEBRERO!C22+MARZO!C22+ABRIL!C22+MAYO!C22+JUNIO!C22+JULIO!C22+AGOSTO!C22+SEPTIEMBRE!C22+OCTUBRE!C22+NOVIEMBRE!C22+'DICIEMBRE '!C22</f>
        <v>53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89">
        <f>+ENERO!B23+FEBRERO!B23+MARZO!B23+ABRIL!B23+MAYO!B23+JUNIO!B23+JULIO!B23+AGOSTO!B23+SEPTIEMBRE!B23+OCTUBRE!B23+NOVIEMBRE!B23+'DICIEMBRE '!B23</f>
        <v>363</v>
      </c>
      <c r="C23" s="89">
        <f>+ENERO!C23+FEBRERO!C23+MARZO!C23+ABRIL!C23+MAYO!C23+JUNIO!C23+JULIO!C23+AGOSTO!C23+SEPTIEMBRE!C23+OCTUBRE!C23+NOVIEMBRE!C23+'DICIEMBRE '!C23</f>
        <v>181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0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"/>
      <c r="L24" s="9"/>
      <c r="M24" s="39"/>
      <c r="N24" s="39"/>
    </row>
    <row r="25" spans="1:70" s="6" customFormat="1" ht="30" customHeight="1" x14ac:dyDescent="0.2">
      <c r="A25" s="160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32"/>
      <c r="L25" s="9"/>
      <c r="M25" s="39"/>
      <c r="N25" s="39"/>
    </row>
    <row r="26" spans="1:70" s="41" customFormat="1" ht="21" customHeight="1" x14ac:dyDescent="0.15">
      <c r="A26" s="162" t="s">
        <v>38</v>
      </c>
      <c r="B26" s="164" t="s">
        <v>8</v>
      </c>
      <c r="C26" s="166" t="s">
        <v>39</v>
      </c>
      <c r="D26" s="167"/>
      <c r="E26" s="167"/>
      <c r="F26" s="167"/>
      <c r="G26" s="167"/>
      <c r="H26" s="167"/>
      <c r="I26" s="168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3"/>
      <c r="B27" s="165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680</v>
      </c>
      <c r="C28" s="89">
        <f>+ENERO!C28+FEBRERO!C28+MARZO!C28+ABRIL!C28+MAYO!C28+JUNIO!C28+JULIO!C28+AGOSTO!C28+SEPTIEMBRE!C28+OCTUBRE!C28+NOVIEMBRE!C28+'DICIEMBRE '!C28</f>
        <v>1</v>
      </c>
      <c r="D28" s="89">
        <f>+ENERO!D28+FEBRERO!D28+MARZO!D28+ABRIL!D28+MAYO!D28+JUNIO!D28+JULIO!D28+AGOSTO!D28+SEPTIEMBRE!D28+OCTUBRE!D28+NOVIEMBRE!D28+'DICIEMBRE '!D28</f>
        <v>2</v>
      </c>
      <c r="E28" s="89">
        <f>+ENERO!E28+FEBRERO!E28+MARZO!E28+ABRIL!E28+MAYO!E28+JUNIO!E28+JULIO!E28+AGOSTO!E28+SEPTIEMBRE!E28+OCTUBRE!E28+NOVIEMBRE!E28+'DICIEMBRE '!E28</f>
        <v>6</v>
      </c>
      <c r="F28" s="89">
        <f>+ENERO!F28+FEBRERO!F28+MARZO!F28+ABRIL!F28+MAYO!F28+JUNIO!F28+JULIO!F28+AGOSTO!F28+SEPTIEMBRE!F28+OCTUBRE!F28+NOVIEMBRE!F28+'DICIEMBRE '!F28</f>
        <v>23</v>
      </c>
      <c r="G28" s="89">
        <f>+ENERO!G28+FEBRERO!G28+MARZO!G28+ABRIL!G28+MAYO!G28+JUNIO!G28+JULIO!G28+AGOSTO!G28+SEPTIEMBRE!G28+OCTUBRE!G28+NOVIEMBRE!G28+'DICIEMBRE '!G28</f>
        <v>100</v>
      </c>
      <c r="H28" s="89">
        <f>+ENERO!H28+FEBRERO!H28+MARZO!H28+ABRIL!H28+MAYO!H28+JUNIO!H28+JULIO!H28+AGOSTO!H28+SEPTIEMBRE!H28+OCTUBRE!H28+NOVIEMBRE!H28+'DICIEMBRE '!H28</f>
        <v>475</v>
      </c>
      <c r="I28" s="89">
        <f>+ENERO!I28+FEBRERO!I28+MARZO!I28+ABRIL!I28+MAYO!I28+JUNIO!I28+JULIO!I28+AGOSTO!I28+SEPTIEMBRE!I28+OCTUBRE!I28+NOVIEMBRE!I28+'DICIEMBRE '!I28</f>
        <v>73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2" t="s">
        <v>38</v>
      </c>
      <c r="B30" s="164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3"/>
      <c r="B31" s="16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89">
        <f>+ENERO!B32+FEBRERO!B32+MARZO!B32+ABRIL!B32+MAYO!B32+JUNIO!B32+JULIO!B32+AGOSTO!B32+SEPTIEMBRE!B32+OCTUBRE!B32+NOVIEMBRE!B32+'DICIEMBRE '!B32</f>
        <v>7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89">
        <f>+ENERO!B33+FEBRERO!B33+MARZO!B33+ABRIL!B33+MAYO!B33+JUNIO!B33+JULIO!B33+AGOSTO!B33+SEPTIEMBRE!B33+OCTUBRE!B33+NOVIEMBRE!B33+'DICIEMBRE '!B33</f>
        <v>0</v>
      </c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89">
        <f>+ENERO!B36+FEBRERO!B36+MARZO!B36+ABRIL!B36+MAYO!B36+JUNIO!B36+JULIO!B36+AGOSTO!B36+SEPTIEMBRE!B36+OCTUBRE!B36+NOVIEMBRE!B36+'DICIEMBRE '!B36</f>
        <v>5</v>
      </c>
      <c r="C36" s="89">
        <f>+ENERO!C36+FEBRERO!C36+MARZO!C36+ABRIL!C36+MAYO!C36+JUNIO!C36+JULIO!C36+AGOSTO!C36+SEPTIEMBRE!C36+OCTUBRE!C36+NOVIEMBRE!C36+'DICIEMBRE '!C36</f>
        <v>2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69" t="s">
        <v>54</v>
      </c>
      <c r="B38" s="162" t="s">
        <v>55</v>
      </c>
      <c r="C38" s="171" t="s">
        <v>56</v>
      </c>
      <c r="D38" s="172"/>
      <c r="E38" s="173"/>
      <c r="F38" s="17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0"/>
      <c r="B39" s="163"/>
      <c r="C39" s="28" t="s">
        <v>57</v>
      </c>
      <c r="D39" s="11" t="s">
        <v>58</v>
      </c>
      <c r="E39" s="12" t="s">
        <v>59</v>
      </c>
      <c r="F39" s="17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84</v>
      </c>
      <c r="C40" s="89">
        <f>+ENERO!C40+FEBRERO!C40+MARZO!C40+ABRIL!C40+MAYO!C40+JUNIO!C40+JULIO!C40+AGOSTO!C40+SEPTIEMBRE!C40+OCTUBRE!C40+NOVIEMBRE!C40+'DICIEMBRE '!C40</f>
        <v>0</v>
      </c>
      <c r="D40" s="89">
        <f>+ENERO!D40+FEBRERO!D40+MARZO!D40+ABRIL!D40+MAYO!D40+JUNIO!D40+JULIO!D40+AGOSTO!D40+SEPTIEMBRE!D40+OCTUBRE!D40+NOVIEMBRE!D40+'DICIEMBRE '!D40</f>
        <v>48</v>
      </c>
      <c r="E40" s="89">
        <f>+ENERO!E40+FEBRERO!E40+MARZO!E40+ABRIL!E40+MAYO!E40+JUNIO!E40+JULIO!E40+AGOSTO!E40+SEPTIEMBRE!E40+OCTUBRE!E40+NOVIEMBRE!E40+'DICIEMBRE '!E40</f>
        <v>36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9">
        <f>+ENERO!C41+FEBRERO!C41+MARZO!C41+ABRIL!C41+MAYO!C41+JUNIO!C41+JULIO!C41+AGOSTO!C41+SEPTIEMBRE!C41+OCTUBRE!C41+NOVIEMBRE!C41+'DICIEMBRE '!C41</f>
        <v>0</v>
      </c>
      <c r="D41" s="89">
        <f>+ENERO!D41+FEBRERO!D41+MARZO!D41+ABRIL!D41+MAYO!D41+JUNIO!D41+JULIO!D41+AGOSTO!D41+SEPTIEMBRE!D41+OCTUBRE!D41+NOVIEMBRE!D41+'DICIEMBRE '!D41</f>
        <v>0</v>
      </c>
      <c r="E41" s="89">
        <f>+ENERO!E41+FEBRERO!E41+MARZO!E41+ABRIL!E41+MAYO!E41+JUNIO!E41+JULIO!E41+AGOSTO!E41+SEPTIEMBRE!E41+OCTUBRE!E41+NOVIEMBRE!E41+'DICIEMBRE '!E41</f>
        <v>0</v>
      </c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89">
        <f>+ENERO!B44+FEBRERO!B44+MARZO!B44+ABRIL!B44+MAYO!B44+JUNIO!B44+JULIO!B44+AGOSTO!B44+SEPTIEMBRE!B44+OCTUBRE!B44+NOVIEMBRE!B44+'DICIEMBRE '!B44</f>
        <v>323</v>
      </c>
      <c r="C44" s="89">
        <f>+ENERO!C44+FEBRERO!C44+MARZO!C44+ABRIL!C44+MAYO!C44+JUNIO!C44+JULIO!C44+AGOSTO!C44+SEPTIEMBRE!C44+OCTUBRE!C44+NOVIEMBRE!C44+'DICIEMBRE '!C44</f>
        <v>108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89">
        <f>+ENERO!B45+FEBRERO!B45+MARZO!B45+ABRIL!B45+MAYO!B45+JUNIO!B45+JULIO!B45+AGOSTO!B45+SEPTIEMBRE!B45+OCTUBRE!B45+NOVIEMBRE!B45+'DICIEMBRE '!B45</f>
        <v>316</v>
      </c>
      <c r="C45" s="89">
        <f>+ENERO!C45+FEBRERO!C45+MARZO!C45+ABRIL!C45+MAYO!C45+JUNIO!C45+JULIO!C45+AGOSTO!C45+SEPTIEMBRE!C45+OCTUBRE!C45+NOVIEMBRE!C45+'DICIEMBRE '!C45</f>
        <v>92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9433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69" t="s">
        <v>3</v>
      </c>
      <c r="B8" s="176" t="s">
        <v>4</v>
      </c>
      <c r="C8" s="177"/>
      <c r="D8" s="176" t="s">
        <v>5</v>
      </c>
      <c r="E8" s="178"/>
      <c r="F8" s="178"/>
      <c r="G8" s="178"/>
      <c r="H8" s="179"/>
      <c r="I8" s="176" t="s">
        <v>6</v>
      </c>
      <c r="J8" s="178"/>
      <c r="K8" s="179"/>
      <c r="L8" s="180" t="s">
        <v>7</v>
      </c>
      <c r="M8" s="181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65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0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"/>
      <c r="L24" s="9"/>
      <c r="M24" s="39"/>
      <c r="N24" s="39"/>
    </row>
    <row r="25" spans="1:70" s="6" customFormat="1" ht="30" customHeight="1" x14ac:dyDescent="0.2">
      <c r="A25" s="160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32"/>
      <c r="L25" s="9"/>
      <c r="M25" s="39"/>
      <c r="N25" s="39"/>
    </row>
    <row r="26" spans="1:70" s="41" customFormat="1" ht="21" customHeight="1" x14ac:dyDescent="0.15">
      <c r="A26" s="162" t="s">
        <v>38</v>
      </c>
      <c r="B26" s="164" t="s">
        <v>8</v>
      </c>
      <c r="C26" s="166" t="s">
        <v>39</v>
      </c>
      <c r="D26" s="167"/>
      <c r="E26" s="167"/>
      <c r="F26" s="167"/>
      <c r="G26" s="167"/>
      <c r="H26" s="167"/>
      <c r="I26" s="168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3"/>
      <c r="B27" s="165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2" t="s">
        <v>38</v>
      </c>
      <c r="B30" s="164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3"/>
      <c r="B31" s="16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69" t="s">
        <v>54</v>
      </c>
      <c r="B38" s="162" t="s">
        <v>55</v>
      </c>
      <c r="C38" s="171" t="s">
        <v>56</v>
      </c>
      <c r="D38" s="172"/>
      <c r="E38" s="173"/>
      <c r="F38" s="17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0"/>
      <c r="B39" s="163"/>
      <c r="C39" s="28" t="s">
        <v>57</v>
      </c>
      <c r="D39" s="11" t="s">
        <v>58</v>
      </c>
      <c r="E39" s="12" t="s">
        <v>59</v>
      </c>
      <c r="F39" s="17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69" t="s">
        <v>3</v>
      </c>
      <c r="B8" s="176" t="s">
        <v>4</v>
      </c>
      <c r="C8" s="177"/>
      <c r="D8" s="176" t="s">
        <v>5</v>
      </c>
      <c r="E8" s="178"/>
      <c r="F8" s="178"/>
      <c r="G8" s="178"/>
      <c r="H8" s="179"/>
      <c r="I8" s="176" t="s">
        <v>6</v>
      </c>
      <c r="J8" s="178"/>
      <c r="K8" s="179"/>
      <c r="L8" s="180" t="s">
        <v>7</v>
      </c>
      <c r="M8" s="181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65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0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"/>
      <c r="L24" s="9"/>
      <c r="M24" s="39"/>
      <c r="N24" s="39"/>
    </row>
    <row r="25" spans="1:70" s="6" customFormat="1" ht="30" customHeight="1" x14ac:dyDescent="0.2">
      <c r="A25" s="160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32"/>
      <c r="L25" s="9"/>
      <c r="M25" s="39"/>
      <c r="N25" s="39"/>
    </row>
    <row r="26" spans="1:70" s="41" customFormat="1" ht="21" customHeight="1" x14ac:dyDescent="0.15">
      <c r="A26" s="162" t="s">
        <v>38</v>
      </c>
      <c r="B26" s="164" t="s">
        <v>8</v>
      </c>
      <c r="C26" s="166" t="s">
        <v>39</v>
      </c>
      <c r="D26" s="167"/>
      <c r="E26" s="167"/>
      <c r="F26" s="167"/>
      <c r="G26" s="167"/>
      <c r="H26" s="167"/>
      <c r="I26" s="168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3"/>
      <c r="B27" s="165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2" t="s">
        <v>38</v>
      </c>
      <c r="B30" s="164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3"/>
      <c r="B31" s="16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69" t="s">
        <v>54</v>
      </c>
      <c r="B38" s="162" t="s">
        <v>55</v>
      </c>
      <c r="C38" s="171" t="s">
        <v>56</v>
      </c>
      <c r="D38" s="172"/>
      <c r="E38" s="173"/>
      <c r="F38" s="17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0"/>
      <c r="B39" s="163"/>
      <c r="C39" s="28" t="s">
        <v>57</v>
      </c>
      <c r="D39" s="11" t="s">
        <v>58</v>
      </c>
      <c r="E39" s="12" t="s">
        <v>59</v>
      </c>
      <c r="F39" s="17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69" t="s">
        <v>3</v>
      </c>
      <c r="B8" s="176" t="s">
        <v>4</v>
      </c>
      <c r="C8" s="177"/>
      <c r="D8" s="176" t="s">
        <v>5</v>
      </c>
      <c r="E8" s="178"/>
      <c r="F8" s="178"/>
      <c r="G8" s="178"/>
      <c r="H8" s="179"/>
      <c r="I8" s="176" t="s">
        <v>6</v>
      </c>
      <c r="J8" s="178"/>
      <c r="K8" s="179"/>
      <c r="L8" s="180" t="s">
        <v>7</v>
      </c>
      <c r="M8" s="181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65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0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"/>
      <c r="L24" s="9"/>
      <c r="M24" s="39"/>
      <c r="N24" s="39"/>
    </row>
    <row r="25" spans="1:70" s="6" customFormat="1" ht="30" customHeight="1" x14ac:dyDescent="0.2">
      <c r="A25" s="160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32"/>
      <c r="L25" s="9"/>
      <c r="M25" s="39"/>
      <c r="N25" s="39"/>
    </row>
    <row r="26" spans="1:70" s="41" customFormat="1" ht="21" customHeight="1" x14ac:dyDescent="0.15">
      <c r="A26" s="162" t="s">
        <v>38</v>
      </c>
      <c r="B26" s="164" t="s">
        <v>8</v>
      </c>
      <c r="C26" s="166" t="s">
        <v>39</v>
      </c>
      <c r="D26" s="167"/>
      <c r="E26" s="167"/>
      <c r="F26" s="167"/>
      <c r="G26" s="167"/>
      <c r="H26" s="167"/>
      <c r="I26" s="168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3"/>
      <c r="B27" s="165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2" t="s">
        <v>38</v>
      </c>
      <c r="B30" s="164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3"/>
      <c r="B31" s="16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69" t="s">
        <v>54</v>
      </c>
      <c r="B38" s="162" t="s">
        <v>55</v>
      </c>
      <c r="C38" s="171" t="s">
        <v>56</v>
      </c>
      <c r="D38" s="172"/>
      <c r="E38" s="173"/>
      <c r="F38" s="17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0"/>
      <c r="B39" s="163"/>
      <c r="C39" s="28" t="s">
        <v>57</v>
      </c>
      <c r="D39" s="11" t="s">
        <v>58</v>
      </c>
      <c r="E39" s="12" t="s">
        <v>59</v>
      </c>
      <c r="F39" s="17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activeCell="D21" sqref="D21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69" t="s">
        <v>3</v>
      </c>
      <c r="B8" s="176" t="s">
        <v>4</v>
      </c>
      <c r="C8" s="177"/>
      <c r="D8" s="176" t="s">
        <v>5</v>
      </c>
      <c r="E8" s="178"/>
      <c r="F8" s="178"/>
      <c r="G8" s="178"/>
      <c r="H8" s="179"/>
      <c r="I8" s="176" t="s">
        <v>6</v>
      </c>
      <c r="J8" s="178"/>
      <c r="K8" s="179"/>
      <c r="L8" s="180" t="s">
        <v>7</v>
      </c>
      <c r="M8" s="181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65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0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"/>
      <c r="L24" s="9"/>
      <c r="M24" s="39"/>
      <c r="N24" s="39"/>
    </row>
    <row r="25" spans="1:70" s="6" customFormat="1" ht="30" customHeight="1" x14ac:dyDescent="0.2">
      <c r="A25" s="160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32"/>
      <c r="L25" s="9"/>
      <c r="M25" s="39"/>
      <c r="N25" s="39"/>
    </row>
    <row r="26" spans="1:70" s="41" customFormat="1" ht="21" customHeight="1" x14ac:dyDescent="0.15">
      <c r="A26" s="162" t="s">
        <v>38</v>
      </c>
      <c r="B26" s="164" t="s">
        <v>8</v>
      </c>
      <c r="C26" s="166" t="s">
        <v>39</v>
      </c>
      <c r="D26" s="167"/>
      <c r="E26" s="167"/>
      <c r="F26" s="167"/>
      <c r="G26" s="167"/>
      <c r="H26" s="167"/>
      <c r="I26" s="168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3"/>
      <c r="B27" s="165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2" t="s">
        <v>38</v>
      </c>
      <c r="B30" s="164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3"/>
      <c r="B31" s="16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69" t="s">
        <v>54</v>
      </c>
      <c r="B38" s="162" t="s">
        <v>55</v>
      </c>
      <c r="C38" s="171" t="s">
        <v>56</v>
      </c>
      <c r="D38" s="172"/>
      <c r="E38" s="173"/>
      <c r="F38" s="17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0"/>
      <c r="B39" s="163"/>
      <c r="C39" s="28" t="s">
        <v>57</v>
      </c>
      <c r="D39" s="11" t="s">
        <v>58</v>
      </c>
      <c r="E39" s="12" t="s">
        <v>59</v>
      </c>
      <c r="F39" s="17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activeCell="E11" sqref="E11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",[2]NOMBRE!B2," - ","( ",[2]NOMBRE!C2,[2]NOMBRE!D2,[2]NOMBRE!E2,[2]NOMBRE!F2,[2]NOMBRE!G2," )")</f>
        <v>COMUNA: LINARES  - ( 16401 )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",[2]NOMBRE!B6," - ","( ",[2]NOMBRE!C6,[2]NOMBRE!D6," )")</f>
        <v>MES: ENERO - ( 01 )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",[2]NOMBRE!B7)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69" t="s">
        <v>3</v>
      </c>
      <c r="B8" s="176" t="s">
        <v>4</v>
      </c>
      <c r="C8" s="177"/>
      <c r="D8" s="176" t="s">
        <v>5</v>
      </c>
      <c r="E8" s="178"/>
      <c r="F8" s="178"/>
      <c r="G8" s="178"/>
      <c r="H8" s="179"/>
      <c r="I8" s="176" t="s">
        <v>6</v>
      </c>
      <c r="J8" s="178"/>
      <c r="K8" s="179"/>
      <c r="L8" s="180" t="s">
        <v>7</v>
      </c>
      <c r="M8" s="181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65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55" t="s">
        <v>18</v>
      </c>
      <c r="M9" s="155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227</v>
      </c>
      <c r="C10" s="96">
        <f>SUM(C11:C14)</f>
        <v>128</v>
      </c>
      <c r="D10" s="97">
        <f>SUM(D11:D14)</f>
        <v>211</v>
      </c>
      <c r="E10" s="95">
        <f>SUM(E11:E14)</f>
        <v>29</v>
      </c>
      <c r="F10" s="95">
        <f t="shared" ref="F10:K10" si="0">SUM(F11:F14)</f>
        <v>126</v>
      </c>
      <c r="G10" s="95">
        <f t="shared" si="0"/>
        <v>2</v>
      </c>
      <c r="H10" s="96">
        <f t="shared" si="0"/>
        <v>54</v>
      </c>
      <c r="I10" s="98">
        <f t="shared" si="0"/>
        <v>21</v>
      </c>
      <c r="J10" s="95">
        <f t="shared" si="0"/>
        <v>8</v>
      </c>
      <c r="K10" s="96">
        <f t="shared" si="0"/>
        <v>13</v>
      </c>
      <c r="L10" s="99">
        <f>SUM(L11:L14)</f>
        <v>8</v>
      </c>
      <c r="M10" s="99">
        <f>SUM(M11:M14)</f>
        <v>218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96</v>
      </c>
      <c r="C11" s="100">
        <v>89</v>
      </c>
      <c r="D11" s="101">
        <f>SUM(E11:H11)</f>
        <v>80</v>
      </c>
      <c r="E11" s="90">
        <v>26</v>
      </c>
      <c r="F11" s="90"/>
      <c r="G11" s="90"/>
      <c r="H11" s="91">
        <v>54</v>
      </c>
      <c r="I11" s="101">
        <f>SUM(J11:K11)</f>
        <v>19</v>
      </c>
      <c r="J11" s="90">
        <v>8</v>
      </c>
      <c r="K11" s="91">
        <v>11</v>
      </c>
      <c r="L11" s="100">
        <v>3</v>
      </c>
      <c r="M11" s="100">
        <v>92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3</v>
      </c>
      <c r="C12" s="87">
        <v>3</v>
      </c>
      <c r="D12" s="102">
        <f>SUM(E12:H12)</f>
        <v>3</v>
      </c>
      <c r="E12" s="79">
        <v>3</v>
      </c>
      <c r="F12" s="79"/>
      <c r="G12" s="79"/>
      <c r="H12" s="77"/>
      <c r="I12" s="102">
        <f>SUM(J12:K12)</f>
        <v>0</v>
      </c>
      <c r="J12" s="79"/>
      <c r="K12" s="77"/>
      <c r="L12" s="87"/>
      <c r="M12" s="87">
        <v>1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93</v>
      </c>
      <c r="C13" s="87">
        <v>10</v>
      </c>
      <c r="D13" s="102">
        <f>SUM(E13:H13)</f>
        <v>93</v>
      </c>
      <c r="E13" s="79"/>
      <c r="F13" s="79">
        <v>92</v>
      </c>
      <c r="G13" s="79">
        <v>1</v>
      </c>
      <c r="H13" s="77"/>
      <c r="I13" s="102">
        <f>SUM(J13:K13)</f>
        <v>0</v>
      </c>
      <c r="J13" s="79"/>
      <c r="K13" s="77"/>
      <c r="L13" s="87">
        <v>5</v>
      </c>
      <c r="M13" s="87">
        <v>90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35</v>
      </c>
      <c r="C14" s="104">
        <v>26</v>
      </c>
      <c r="D14" s="105">
        <f>SUM(E14:H14)</f>
        <v>35</v>
      </c>
      <c r="E14" s="106"/>
      <c r="F14" s="106">
        <v>34</v>
      </c>
      <c r="G14" s="106">
        <v>1</v>
      </c>
      <c r="H14" s="107"/>
      <c r="I14" s="105">
        <f>SUM(J14:K14)</f>
        <v>2</v>
      </c>
      <c r="J14" s="106"/>
      <c r="K14" s="107">
        <v>2</v>
      </c>
      <c r="L14" s="104"/>
      <c r="M14" s="104">
        <v>35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18</v>
      </c>
      <c r="C15" s="109">
        <v>15</v>
      </c>
      <c r="D15" s="110">
        <f>SUM(E15:H15)</f>
        <v>18</v>
      </c>
      <c r="E15" s="111"/>
      <c r="F15" s="111"/>
      <c r="G15" s="111">
        <v>18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>
        <v>1</v>
      </c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24</v>
      </c>
      <c r="C22" s="94">
        <v>23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181</v>
      </c>
      <c r="C23" s="125">
        <v>90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0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"/>
      <c r="L24" s="9"/>
      <c r="M24" s="39"/>
      <c r="N24" s="39"/>
    </row>
    <row r="25" spans="1:70" s="6" customFormat="1" ht="30" customHeight="1" x14ac:dyDescent="0.2">
      <c r="A25" s="160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32"/>
      <c r="L25" s="9"/>
      <c r="M25" s="39"/>
      <c r="N25" s="39"/>
    </row>
    <row r="26" spans="1:70" s="41" customFormat="1" ht="21" customHeight="1" x14ac:dyDescent="0.15">
      <c r="A26" s="162" t="s">
        <v>38</v>
      </c>
      <c r="B26" s="164" t="s">
        <v>8</v>
      </c>
      <c r="C26" s="166" t="s">
        <v>39</v>
      </c>
      <c r="D26" s="167"/>
      <c r="E26" s="167"/>
      <c r="F26" s="167"/>
      <c r="G26" s="167"/>
      <c r="H26" s="167"/>
      <c r="I26" s="168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3"/>
      <c r="B27" s="165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227</v>
      </c>
      <c r="C28" s="120">
        <v>1</v>
      </c>
      <c r="D28" s="126">
        <v>1</v>
      </c>
      <c r="E28" s="126">
        <v>1</v>
      </c>
      <c r="F28" s="126">
        <v>5</v>
      </c>
      <c r="G28" s="126">
        <v>33</v>
      </c>
      <c r="H28" s="126">
        <v>166</v>
      </c>
      <c r="I28" s="127">
        <v>20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2" t="s">
        <v>38</v>
      </c>
      <c r="B30" s="164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3"/>
      <c r="B31" s="16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2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54" t="s">
        <v>51</v>
      </c>
      <c r="C35" s="155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1</v>
      </c>
      <c r="C36" s="129">
        <v>1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69" t="s">
        <v>54</v>
      </c>
      <c r="B38" s="162" t="s">
        <v>55</v>
      </c>
      <c r="C38" s="171" t="s">
        <v>56</v>
      </c>
      <c r="D38" s="172"/>
      <c r="E38" s="173"/>
      <c r="F38" s="17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0"/>
      <c r="B39" s="163"/>
      <c r="C39" s="28" t="s">
        <v>57</v>
      </c>
      <c r="D39" s="11" t="s">
        <v>58</v>
      </c>
      <c r="E39" s="12" t="s">
        <v>59</v>
      </c>
      <c r="F39" s="17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26</v>
      </c>
      <c r="C40" s="85"/>
      <c r="D40" s="86">
        <v>15</v>
      </c>
      <c r="E40" s="88">
        <v>11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105</v>
      </c>
      <c r="C44" s="94">
        <v>37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102</v>
      </c>
      <c r="C45" s="92">
        <v>30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3262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6:L6"/>
    <mergeCell ref="A8:A9"/>
    <mergeCell ref="B8:C8"/>
    <mergeCell ref="D8:H8"/>
    <mergeCell ref="I8:K8"/>
    <mergeCell ref="L8:M8"/>
    <mergeCell ref="A38:A39"/>
    <mergeCell ref="B38:B39"/>
    <mergeCell ref="C38:E38"/>
    <mergeCell ref="F38:F39"/>
    <mergeCell ref="A24:J24"/>
    <mergeCell ref="A25:J25"/>
    <mergeCell ref="A26:A27"/>
    <mergeCell ref="B26:B27"/>
    <mergeCell ref="C26:I26"/>
    <mergeCell ref="A30:A31"/>
    <mergeCell ref="B30:B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activeCell="B5" sqref="B5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",[3]NOMBRE!B2," - ","( ",[3]NOMBRE!C2,[3]NOMBRE!D2,[3]NOMBRE!E2,[3]NOMBRE!F2,[3]NOMBRE!G2,"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",[3]NOMBRE!B6," - ","( ",[3]NOMBRE!C6,[3]NOMBRE!D6," )")</f>
        <v>MES: FEBRERO - ( 02 )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",[3]NOMBRE!B7)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69" t="s">
        <v>3</v>
      </c>
      <c r="B8" s="176" t="s">
        <v>4</v>
      </c>
      <c r="C8" s="177"/>
      <c r="D8" s="176" t="s">
        <v>5</v>
      </c>
      <c r="E8" s="178"/>
      <c r="F8" s="178"/>
      <c r="G8" s="178"/>
      <c r="H8" s="179"/>
      <c r="I8" s="176" t="s">
        <v>6</v>
      </c>
      <c r="J8" s="178"/>
      <c r="K8" s="179"/>
      <c r="L8" s="180" t="s">
        <v>7</v>
      </c>
      <c r="M8" s="181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65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57" t="s">
        <v>18</v>
      </c>
      <c r="M9" s="157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237</v>
      </c>
      <c r="C10" s="96">
        <f>SUM(C11:C14)</f>
        <v>136</v>
      </c>
      <c r="D10" s="97">
        <f>SUM(D11:D14)</f>
        <v>225</v>
      </c>
      <c r="E10" s="95">
        <f>SUM(E11:E14)</f>
        <v>31</v>
      </c>
      <c r="F10" s="95">
        <f t="shared" ref="F10:K10" si="0">SUM(F11:F14)</f>
        <v>147</v>
      </c>
      <c r="G10" s="95">
        <f t="shared" si="0"/>
        <v>2</v>
      </c>
      <c r="H10" s="96">
        <f t="shared" si="0"/>
        <v>45</v>
      </c>
      <c r="I10" s="98">
        <f t="shared" si="0"/>
        <v>11</v>
      </c>
      <c r="J10" s="95">
        <f t="shared" si="0"/>
        <v>3</v>
      </c>
      <c r="K10" s="96">
        <f t="shared" si="0"/>
        <v>8</v>
      </c>
      <c r="L10" s="99">
        <f>SUM(L11:L14)</f>
        <v>10</v>
      </c>
      <c r="M10" s="99">
        <f>SUM(M11:M14)</f>
        <v>225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88</v>
      </c>
      <c r="C11" s="100">
        <v>81</v>
      </c>
      <c r="D11" s="101">
        <f>SUM(E11:H11)</f>
        <v>77</v>
      </c>
      <c r="E11" s="90">
        <v>31</v>
      </c>
      <c r="F11" s="90">
        <v>1</v>
      </c>
      <c r="G11" s="90"/>
      <c r="H11" s="91">
        <v>45</v>
      </c>
      <c r="I11" s="101">
        <f>SUM(J11:K11)</f>
        <v>11</v>
      </c>
      <c r="J11" s="90">
        <v>3</v>
      </c>
      <c r="K11" s="91">
        <v>8</v>
      </c>
      <c r="L11" s="100">
        <v>6</v>
      </c>
      <c r="M11" s="100">
        <v>82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3</v>
      </c>
      <c r="C12" s="87">
        <v>3</v>
      </c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>
        <v>3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95</v>
      </c>
      <c r="C13" s="87">
        <v>10</v>
      </c>
      <c r="D13" s="102">
        <f>SUM(E13:H13)</f>
        <v>97</v>
      </c>
      <c r="E13" s="79"/>
      <c r="F13" s="79">
        <v>95</v>
      </c>
      <c r="G13" s="79">
        <v>2</v>
      </c>
      <c r="H13" s="77"/>
      <c r="I13" s="102">
        <f>SUM(J13:K13)</f>
        <v>0</v>
      </c>
      <c r="J13" s="79"/>
      <c r="K13" s="77"/>
      <c r="L13" s="87">
        <v>2</v>
      </c>
      <c r="M13" s="87">
        <v>91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51</v>
      </c>
      <c r="C14" s="104">
        <v>42</v>
      </c>
      <c r="D14" s="105">
        <f>SUM(E14:H14)</f>
        <v>51</v>
      </c>
      <c r="E14" s="106"/>
      <c r="F14" s="106">
        <v>51</v>
      </c>
      <c r="G14" s="106"/>
      <c r="H14" s="107"/>
      <c r="I14" s="105">
        <f>SUM(J14:K14)</f>
        <v>0</v>
      </c>
      <c r="J14" s="106"/>
      <c r="K14" s="107"/>
      <c r="L14" s="104">
        <v>2</v>
      </c>
      <c r="M14" s="104">
        <v>49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21</v>
      </c>
      <c r="C15" s="109">
        <v>18</v>
      </c>
      <c r="D15" s="110">
        <f>SUM(E15:H15)</f>
        <v>21</v>
      </c>
      <c r="E15" s="111"/>
      <c r="F15" s="111"/>
      <c r="G15" s="111">
        <v>21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>
        <v>1</v>
      </c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8</v>
      </c>
      <c r="C22" s="94">
        <v>8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30</v>
      </c>
      <c r="C23" s="125">
        <v>30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0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"/>
      <c r="L24" s="9"/>
      <c r="M24" s="39"/>
      <c r="N24" s="39"/>
    </row>
    <row r="25" spans="1:70" s="6" customFormat="1" ht="30" customHeight="1" x14ac:dyDescent="0.2">
      <c r="A25" s="160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32"/>
      <c r="L25" s="9"/>
      <c r="M25" s="39"/>
      <c r="N25" s="39"/>
    </row>
    <row r="26" spans="1:70" s="41" customFormat="1" ht="21" customHeight="1" x14ac:dyDescent="0.15">
      <c r="A26" s="162" t="s">
        <v>38</v>
      </c>
      <c r="B26" s="164" t="s">
        <v>8</v>
      </c>
      <c r="C26" s="166" t="s">
        <v>39</v>
      </c>
      <c r="D26" s="167"/>
      <c r="E26" s="167"/>
      <c r="F26" s="167"/>
      <c r="G26" s="167"/>
      <c r="H26" s="167"/>
      <c r="I26" s="168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3"/>
      <c r="B27" s="165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239</v>
      </c>
      <c r="C28" s="120"/>
      <c r="D28" s="126">
        <v>1</v>
      </c>
      <c r="E28" s="126">
        <v>2</v>
      </c>
      <c r="F28" s="126">
        <v>7</v>
      </c>
      <c r="G28" s="126">
        <v>43</v>
      </c>
      <c r="H28" s="126">
        <v>157</v>
      </c>
      <c r="I28" s="127">
        <v>29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2" t="s">
        <v>38</v>
      </c>
      <c r="B30" s="164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3"/>
      <c r="B31" s="16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2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56" t="s">
        <v>51</v>
      </c>
      <c r="C35" s="157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2</v>
      </c>
      <c r="C36" s="129">
        <v>1</v>
      </c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69" t="s">
        <v>54</v>
      </c>
      <c r="B38" s="162" t="s">
        <v>55</v>
      </c>
      <c r="C38" s="171" t="s">
        <v>56</v>
      </c>
      <c r="D38" s="172"/>
      <c r="E38" s="173"/>
      <c r="F38" s="17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0"/>
      <c r="B39" s="163"/>
      <c r="C39" s="28" t="s">
        <v>57</v>
      </c>
      <c r="D39" s="11" t="s">
        <v>58</v>
      </c>
      <c r="E39" s="12" t="s">
        <v>59</v>
      </c>
      <c r="F39" s="17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23</v>
      </c>
      <c r="C40" s="85"/>
      <c r="D40" s="86">
        <v>16</v>
      </c>
      <c r="E40" s="88">
        <v>7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111</v>
      </c>
      <c r="C44" s="94">
        <v>33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109</v>
      </c>
      <c r="C45" s="92">
        <v>32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3132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tabSelected="1" workbookViewId="0">
      <selection activeCell="A6" sqref="A6:L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",[4]NOMBRE!B2," - ","( ",[4]NOMBRE!C2,[4]NOMBRE!D2,[4]NOMBRE!E2,[4]NOMBRE!F2,[4]NOMBRE!G2,"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",[4]NOMBRE!B3," - ","( ",[4]NOMBRE!C3,[4]NOMBRE!D3,[4]NOMBRE!E3,[4]NOMBRE!F3,[4]NOMBRE!G3,[4]NOMBRE!H3," )")</f>
        <v>ESTABLECIMIENTO/ESTRATEGIA: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",[4]NOMBRE!B6," - ","( ",[4]NOMBRE!C6,[4]NOMBRE!D6," )")</f>
        <v>MES: MARZO - ( 03 )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",[4]NOMBRE!B7)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69" t="s">
        <v>3</v>
      </c>
      <c r="B8" s="176" t="s">
        <v>4</v>
      </c>
      <c r="C8" s="177"/>
      <c r="D8" s="176" t="s">
        <v>5</v>
      </c>
      <c r="E8" s="178"/>
      <c r="F8" s="178"/>
      <c r="G8" s="178"/>
      <c r="H8" s="179"/>
      <c r="I8" s="176" t="s">
        <v>6</v>
      </c>
      <c r="J8" s="178"/>
      <c r="K8" s="179"/>
      <c r="L8" s="180" t="s">
        <v>7</v>
      </c>
      <c r="M8" s="181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65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59" t="s">
        <v>18</v>
      </c>
      <c r="M9" s="159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213</v>
      </c>
      <c r="C10" s="96">
        <f>SUM(C11:C14)</f>
        <v>121</v>
      </c>
      <c r="D10" s="97">
        <f>SUM(D11:D14)</f>
        <v>199</v>
      </c>
      <c r="E10" s="95">
        <f>SUM(E11:E14)</f>
        <v>41</v>
      </c>
      <c r="F10" s="95">
        <f t="shared" ref="F10:K10" si="0">SUM(F11:F14)</f>
        <v>127</v>
      </c>
      <c r="G10" s="95">
        <f t="shared" si="0"/>
        <v>1</v>
      </c>
      <c r="H10" s="96">
        <f t="shared" si="0"/>
        <v>30</v>
      </c>
      <c r="I10" s="98">
        <f t="shared" si="0"/>
        <v>14</v>
      </c>
      <c r="J10" s="95">
        <f t="shared" si="0"/>
        <v>3</v>
      </c>
      <c r="K10" s="96">
        <f t="shared" si="0"/>
        <v>11</v>
      </c>
      <c r="L10" s="99">
        <f>SUM(L11:L14)</f>
        <v>3</v>
      </c>
      <c r="M10" s="99">
        <f>SUM(M11:M14)</f>
        <v>190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>
        <v>85</v>
      </c>
      <c r="C11" s="100">
        <v>76</v>
      </c>
      <c r="D11" s="101">
        <f>SUM(E11:H11)</f>
        <v>71</v>
      </c>
      <c r="E11" s="90">
        <v>40</v>
      </c>
      <c r="F11" s="90">
        <v>2</v>
      </c>
      <c r="G11" s="90"/>
      <c r="H11" s="91">
        <v>29</v>
      </c>
      <c r="I11" s="101">
        <f>SUM(J11:K11)</f>
        <v>14</v>
      </c>
      <c r="J11" s="90">
        <v>3</v>
      </c>
      <c r="K11" s="91">
        <v>11</v>
      </c>
      <c r="L11" s="100">
        <v>1</v>
      </c>
      <c r="M11" s="100">
        <v>75</v>
      </c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>
        <f>IF($B11=0,"",IF($C11="",IF($B11="","",1),0))</f>
        <v>0</v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>
        <v>2</v>
      </c>
      <c r="C12" s="87">
        <v>2</v>
      </c>
      <c r="D12" s="102">
        <f>SUM(E12:H12)</f>
        <v>2</v>
      </c>
      <c r="E12" s="79">
        <v>1</v>
      </c>
      <c r="F12" s="79"/>
      <c r="G12" s="79"/>
      <c r="H12" s="77">
        <v>1</v>
      </c>
      <c r="I12" s="102">
        <f>SUM(J12:K12)</f>
        <v>0</v>
      </c>
      <c r="J12" s="79"/>
      <c r="K12" s="77"/>
      <c r="L12" s="87"/>
      <c r="M12" s="87">
        <v>2</v>
      </c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>
        <f>IF($B12=0,"",IF($C12="",IF($B12="","",1),0))</f>
        <v>0</v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>
        <v>86</v>
      </c>
      <c r="C13" s="87">
        <v>20</v>
      </c>
      <c r="D13" s="102">
        <f>SUM(E13:H13)</f>
        <v>86</v>
      </c>
      <c r="E13" s="79"/>
      <c r="F13" s="79">
        <v>85</v>
      </c>
      <c r="G13" s="79">
        <v>1</v>
      </c>
      <c r="H13" s="77"/>
      <c r="I13" s="102">
        <f>SUM(J13:K13)</f>
        <v>0</v>
      </c>
      <c r="J13" s="79"/>
      <c r="K13" s="77"/>
      <c r="L13" s="87"/>
      <c r="M13" s="87">
        <v>78</v>
      </c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>
        <f>IF($B13=0,"",IF($C13="",IF($B13="","",1),0))</f>
        <v>0</v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>
        <v>40</v>
      </c>
      <c r="C14" s="104">
        <v>23</v>
      </c>
      <c r="D14" s="105">
        <f>SUM(E14:H14)</f>
        <v>40</v>
      </c>
      <c r="E14" s="106"/>
      <c r="F14" s="106">
        <v>40</v>
      </c>
      <c r="G14" s="106"/>
      <c r="H14" s="107"/>
      <c r="I14" s="105">
        <f>SUM(J14:K14)</f>
        <v>0</v>
      </c>
      <c r="J14" s="106"/>
      <c r="K14" s="107"/>
      <c r="L14" s="104">
        <v>2</v>
      </c>
      <c r="M14" s="104">
        <v>35</v>
      </c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>
        <f>IF($B14=0,"",IF($C14="",IF($B14="","",1),0))</f>
        <v>0</v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>
        <v>22</v>
      </c>
      <c r="C15" s="109">
        <v>19</v>
      </c>
      <c r="D15" s="110">
        <f>SUM(E15:H15)</f>
        <v>22</v>
      </c>
      <c r="E15" s="111"/>
      <c r="F15" s="111"/>
      <c r="G15" s="111">
        <v>22</v>
      </c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>
        <f>IF($B15=0,"",IF($C15="",IF($B15="","",1),0))</f>
        <v>0</v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>
        <v>6</v>
      </c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>
        <v>1</v>
      </c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>
        <v>23</v>
      </c>
      <c r="C22" s="94">
        <v>22</v>
      </c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>
        <f>IF($B22=0,"",IF($C22="",IF($B22="","",1),0))</f>
        <v>0</v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>
        <v>152</v>
      </c>
      <c r="C23" s="125">
        <v>61</v>
      </c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>
        <f>IF($B23=0,"",IF($C23="",IF($B23="","",1),0))</f>
        <v>0</v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0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"/>
      <c r="L24" s="9"/>
      <c r="M24" s="39"/>
      <c r="N24" s="39"/>
    </row>
    <row r="25" spans="1:70" s="6" customFormat="1" ht="30" customHeight="1" x14ac:dyDescent="0.2">
      <c r="A25" s="160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32"/>
      <c r="L25" s="9"/>
      <c r="M25" s="39"/>
      <c r="N25" s="39"/>
    </row>
    <row r="26" spans="1:70" s="41" customFormat="1" ht="21" customHeight="1" x14ac:dyDescent="0.15">
      <c r="A26" s="162" t="s">
        <v>38</v>
      </c>
      <c r="B26" s="164" t="s">
        <v>8</v>
      </c>
      <c r="C26" s="166" t="s">
        <v>39</v>
      </c>
      <c r="D26" s="167"/>
      <c r="E26" s="167"/>
      <c r="F26" s="167"/>
      <c r="G26" s="167"/>
      <c r="H26" s="167"/>
      <c r="I26" s="168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3"/>
      <c r="B27" s="165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214</v>
      </c>
      <c r="C28" s="120"/>
      <c r="D28" s="126"/>
      <c r="E28" s="126">
        <v>3</v>
      </c>
      <c r="F28" s="126">
        <v>11</v>
      </c>
      <c r="G28" s="126">
        <v>24</v>
      </c>
      <c r="H28" s="126">
        <v>152</v>
      </c>
      <c r="I28" s="127">
        <v>24</v>
      </c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2" t="s">
        <v>38</v>
      </c>
      <c r="B30" s="164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3"/>
      <c r="B31" s="16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>
        <v>3</v>
      </c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58" t="s">
        <v>51</v>
      </c>
      <c r="C35" s="159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>
        <v>2</v>
      </c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69" t="s">
        <v>54</v>
      </c>
      <c r="B38" s="162" t="s">
        <v>55</v>
      </c>
      <c r="C38" s="171" t="s">
        <v>56</v>
      </c>
      <c r="D38" s="172"/>
      <c r="E38" s="173"/>
      <c r="F38" s="17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0"/>
      <c r="B39" s="163"/>
      <c r="C39" s="28" t="s">
        <v>57</v>
      </c>
      <c r="D39" s="11" t="s">
        <v>58</v>
      </c>
      <c r="E39" s="12" t="s">
        <v>59</v>
      </c>
      <c r="F39" s="17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35</v>
      </c>
      <c r="C40" s="85"/>
      <c r="D40" s="86">
        <v>17</v>
      </c>
      <c r="E40" s="88">
        <v>18</v>
      </c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>
        <v>107</v>
      </c>
      <c r="C44" s="94">
        <v>38</v>
      </c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>
        <v>105</v>
      </c>
      <c r="C45" s="92">
        <v>30</v>
      </c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3039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69" t="s">
        <v>3</v>
      </c>
      <c r="B8" s="176" t="s">
        <v>4</v>
      </c>
      <c r="C8" s="177"/>
      <c r="D8" s="176" t="s">
        <v>5</v>
      </c>
      <c r="E8" s="178"/>
      <c r="F8" s="178"/>
      <c r="G8" s="178"/>
      <c r="H8" s="179"/>
      <c r="I8" s="176" t="s">
        <v>6</v>
      </c>
      <c r="J8" s="178"/>
      <c r="K8" s="179"/>
      <c r="L8" s="180" t="s">
        <v>7</v>
      </c>
      <c r="M8" s="181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65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0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"/>
      <c r="L24" s="9"/>
      <c r="M24" s="39"/>
      <c r="N24" s="39"/>
    </row>
    <row r="25" spans="1:70" s="6" customFormat="1" ht="30" customHeight="1" x14ac:dyDescent="0.2">
      <c r="A25" s="160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32"/>
      <c r="L25" s="9"/>
      <c r="M25" s="39"/>
      <c r="N25" s="39"/>
    </row>
    <row r="26" spans="1:70" s="41" customFormat="1" ht="21" customHeight="1" x14ac:dyDescent="0.15">
      <c r="A26" s="162" t="s">
        <v>38</v>
      </c>
      <c r="B26" s="164" t="s">
        <v>8</v>
      </c>
      <c r="C26" s="166" t="s">
        <v>39</v>
      </c>
      <c r="D26" s="167"/>
      <c r="E26" s="167"/>
      <c r="F26" s="167"/>
      <c r="G26" s="167"/>
      <c r="H26" s="167"/>
      <c r="I26" s="168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3"/>
      <c r="B27" s="165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2" t="s">
        <v>38</v>
      </c>
      <c r="B30" s="164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3"/>
      <c r="B31" s="16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69" t="s">
        <v>54</v>
      </c>
      <c r="B38" s="162" t="s">
        <v>55</v>
      </c>
      <c r="C38" s="171" t="s">
        <v>56</v>
      </c>
      <c r="D38" s="172"/>
      <c r="E38" s="173"/>
      <c r="F38" s="17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0"/>
      <c r="B39" s="163"/>
      <c r="C39" s="28" t="s">
        <v>57</v>
      </c>
      <c r="D39" s="11" t="s">
        <v>58</v>
      </c>
      <c r="E39" s="12" t="s">
        <v>59</v>
      </c>
      <c r="F39" s="17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69" t="s">
        <v>3</v>
      </c>
      <c r="B8" s="176" t="s">
        <v>4</v>
      </c>
      <c r="C8" s="177"/>
      <c r="D8" s="176" t="s">
        <v>5</v>
      </c>
      <c r="E8" s="178"/>
      <c r="F8" s="178"/>
      <c r="G8" s="178"/>
      <c r="H8" s="179"/>
      <c r="I8" s="176" t="s">
        <v>6</v>
      </c>
      <c r="J8" s="178"/>
      <c r="K8" s="179"/>
      <c r="L8" s="180" t="s">
        <v>7</v>
      </c>
      <c r="M8" s="181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65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0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"/>
      <c r="L24" s="9"/>
      <c r="M24" s="39"/>
      <c r="N24" s="39"/>
    </row>
    <row r="25" spans="1:70" s="6" customFormat="1" ht="30" customHeight="1" x14ac:dyDescent="0.2">
      <c r="A25" s="160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32"/>
      <c r="L25" s="9"/>
      <c r="M25" s="39"/>
      <c r="N25" s="39"/>
    </row>
    <row r="26" spans="1:70" s="41" customFormat="1" ht="21" customHeight="1" x14ac:dyDescent="0.15">
      <c r="A26" s="162" t="s">
        <v>38</v>
      </c>
      <c r="B26" s="164" t="s">
        <v>8</v>
      </c>
      <c r="C26" s="166" t="s">
        <v>39</v>
      </c>
      <c r="D26" s="167"/>
      <c r="E26" s="167"/>
      <c r="F26" s="167"/>
      <c r="G26" s="167"/>
      <c r="H26" s="167"/>
      <c r="I26" s="168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3"/>
      <c r="B27" s="165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2" t="s">
        <v>38</v>
      </c>
      <c r="B30" s="164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3"/>
      <c r="B31" s="16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69" t="s">
        <v>54</v>
      </c>
      <c r="B38" s="162" t="s">
        <v>55</v>
      </c>
      <c r="C38" s="171" t="s">
        <v>56</v>
      </c>
      <c r="D38" s="172"/>
      <c r="E38" s="173"/>
      <c r="F38" s="17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0"/>
      <c r="B39" s="163"/>
      <c r="C39" s="28" t="s">
        <v>57</v>
      </c>
      <c r="D39" s="11" t="s">
        <v>58</v>
      </c>
      <c r="E39" s="12" t="s">
        <v>59</v>
      </c>
      <c r="F39" s="17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69" t="s">
        <v>3</v>
      </c>
      <c r="B8" s="176" t="s">
        <v>4</v>
      </c>
      <c r="C8" s="177"/>
      <c r="D8" s="176" t="s">
        <v>5</v>
      </c>
      <c r="E8" s="178"/>
      <c r="F8" s="178"/>
      <c r="G8" s="178"/>
      <c r="H8" s="179"/>
      <c r="I8" s="176" t="s">
        <v>6</v>
      </c>
      <c r="J8" s="178"/>
      <c r="K8" s="179"/>
      <c r="L8" s="180" t="s">
        <v>7</v>
      </c>
      <c r="M8" s="181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65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0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"/>
      <c r="L24" s="9"/>
      <c r="M24" s="39"/>
      <c r="N24" s="39"/>
    </row>
    <row r="25" spans="1:70" s="6" customFormat="1" ht="30" customHeight="1" x14ac:dyDescent="0.2">
      <c r="A25" s="160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32"/>
      <c r="L25" s="9"/>
      <c r="M25" s="39"/>
      <c r="N25" s="39"/>
    </row>
    <row r="26" spans="1:70" s="41" customFormat="1" ht="21" customHeight="1" x14ac:dyDescent="0.15">
      <c r="A26" s="162" t="s">
        <v>38</v>
      </c>
      <c r="B26" s="164" t="s">
        <v>8</v>
      </c>
      <c r="C26" s="166" t="s">
        <v>39</v>
      </c>
      <c r="D26" s="167"/>
      <c r="E26" s="167"/>
      <c r="F26" s="167"/>
      <c r="G26" s="167"/>
      <c r="H26" s="167"/>
      <c r="I26" s="168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3"/>
      <c r="B27" s="165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2" t="s">
        <v>38</v>
      </c>
      <c r="B30" s="164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3"/>
      <c r="B31" s="16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69" t="s">
        <v>54</v>
      </c>
      <c r="B38" s="162" t="s">
        <v>55</v>
      </c>
      <c r="C38" s="171" t="s">
        <v>56</v>
      </c>
      <c r="D38" s="172"/>
      <c r="E38" s="173"/>
      <c r="F38" s="17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0"/>
      <c r="B39" s="163"/>
      <c r="C39" s="28" t="s">
        <v>57</v>
      </c>
      <c r="D39" s="11" t="s">
        <v>58</v>
      </c>
      <c r="E39" s="12" t="s">
        <v>59</v>
      </c>
      <c r="F39" s="17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69" t="s">
        <v>3</v>
      </c>
      <c r="B8" s="176" t="s">
        <v>4</v>
      </c>
      <c r="C8" s="177"/>
      <c r="D8" s="176" t="s">
        <v>5</v>
      </c>
      <c r="E8" s="178"/>
      <c r="F8" s="178"/>
      <c r="G8" s="178"/>
      <c r="H8" s="179"/>
      <c r="I8" s="176" t="s">
        <v>6</v>
      </c>
      <c r="J8" s="178"/>
      <c r="K8" s="179"/>
      <c r="L8" s="180" t="s">
        <v>7</v>
      </c>
      <c r="M8" s="181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65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0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"/>
      <c r="L24" s="9"/>
      <c r="M24" s="39"/>
      <c r="N24" s="39"/>
    </row>
    <row r="25" spans="1:70" s="6" customFormat="1" ht="30" customHeight="1" x14ac:dyDescent="0.2">
      <c r="A25" s="160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32"/>
      <c r="L25" s="9"/>
      <c r="M25" s="39"/>
      <c r="N25" s="39"/>
    </row>
    <row r="26" spans="1:70" s="41" customFormat="1" ht="21" customHeight="1" x14ac:dyDescent="0.15">
      <c r="A26" s="162" t="s">
        <v>38</v>
      </c>
      <c r="B26" s="164" t="s">
        <v>8</v>
      </c>
      <c r="C26" s="166" t="s">
        <v>39</v>
      </c>
      <c r="D26" s="167"/>
      <c r="E26" s="167"/>
      <c r="F26" s="167"/>
      <c r="G26" s="167"/>
      <c r="H26" s="167"/>
      <c r="I26" s="168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3"/>
      <c r="B27" s="165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2" t="s">
        <v>38</v>
      </c>
      <c r="B30" s="164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3"/>
      <c r="B31" s="16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69" t="s">
        <v>54</v>
      </c>
      <c r="B38" s="162" t="s">
        <v>55</v>
      </c>
      <c r="C38" s="171" t="s">
        <v>56</v>
      </c>
      <c r="D38" s="172"/>
      <c r="E38" s="173"/>
      <c r="F38" s="17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0"/>
      <c r="B39" s="163"/>
      <c r="C39" s="28" t="s">
        <v>57</v>
      </c>
      <c r="D39" s="11" t="s">
        <v>58</v>
      </c>
      <c r="E39" s="12" t="s">
        <v>59</v>
      </c>
      <c r="F39" s="17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02"/>
  <sheetViews>
    <sheetView workbookViewId="0">
      <selection sqref="A1:XFD1048576"/>
    </sheetView>
  </sheetViews>
  <sheetFormatPr baseColWidth="10" defaultRowHeight="12.75" x14ac:dyDescent="0.2"/>
  <cols>
    <col min="1" max="1" width="30.7109375" style="15" customWidth="1"/>
    <col min="2" max="2" width="13.7109375" style="15" customWidth="1"/>
    <col min="3" max="3" width="14.28515625" style="15" customWidth="1"/>
    <col min="4" max="4" width="12" style="15" customWidth="1"/>
    <col min="5" max="5" width="14.42578125" style="15" customWidth="1"/>
    <col min="6" max="11" width="13.7109375" style="15" customWidth="1"/>
    <col min="12" max="12" width="13.7109375" style="1" customWidth="1"/>
    <col min="13" max="13" width="13" style="2" customWidth="1"/>
    <col min="14" max="14" width="12.140625" style="2" customWidth="1"/>
    <col min="15" max="41" width="10.140625" style="2" customWidth="1"/>
    <col min="42" max="46" width="10.85546875" style="2" customWidth="1"/>
    <col min="47" max="91" width="10.85546875" style="2" hidden="1" customWidth="1"/>
    <col min="92" max="96" width="0" style="2" hidden="1" customWidth="1"/>
    <col min="97" max="256" width="11.42578125" style="2"/>
    <col min="257" max="257" width="30.7109375" style="2" customWidth="1"/>
    <col min="258" max="258" width="13.7109375" style="2" customWidth="1"/>
    <col min="259" max="259" width="14.28515625" style="2" customWidth="1"/>
    <col min="260" max="260" width="12" style="2" customWidth="1"/>
    <col min="261" max="261" width="14.42578125" style="2" customWidth="1"/>
    <col min="262" max="268" width="13.7109375" style="2" customWidth="1"/>
    <col min="269" max="269" width="13" style="2" customWidth="1"/>
    <col min="270" max="270" width="12.140625" style="2" customWidth="1"/>
    <col min="271" max="297" width="10.140625" style="2" customWidth="1"/>
    <col min="298" max="302" width="10.85546875" style="2" customWidth="1"/>
    <col min="303" max="352" width="0" style="2" hidden="1" customWidth="1"/>
    <col min="353" max="512" width="11.42578125" style="2"/>
    <col min="513" max="513" width="30.7109375" style="2" customWidth="1"/>
    <col min="514" max="514" width="13.7109375" style="2" customWidth="1"/>
    <col min="515" max="515" width="14.28515625" style="2" customWidth="1"/>
    <col min="516" max="516" width="12" style="2" customWidth="1"/>
    <col min="517" max="517" width="14.42578125" style="2" customWidth="1"/>
    <col min="518" max="524" width="13.7109375" style="2" customWidth="1"/>
    <col min="525" max="525" width="13" style="2" customWidth="1"/>
    <col min="526" max="526" width="12.140625" style="2" customWidth="1"/>
    <col min="527" max="553" width="10.140625" style="2" customWidth="1"/>
    <col min="554" max="558" width="10.85546875" style="2" customWidth="1"/>
    <col min="559" max="608" width="0" style="2" hidden="1" customWidth="1"/>
    <col min="609" max="768" width="11.42578125" style="2"/>
    <col min="769" max="769" width="30.7109375" style="2" customWidth="1"/>
    <col min="770" max="770" width="13.7109375" style="2" customWidth="1"/>
    <col min="771" max="771" width="14.28515625" style="2" customWidth="1"/>
    <col min="772" max="772" width="12" style="2" customWidth="1"/>
    <col min="773" max="773" width="14.42578125" style="2" customWidth="1"/>
    <col min="774" max="780" width="13.7109375" style="2" customWidth="1"/>
    <col min="781" max="781" width="13" style="2" customWidth="1"/>
    <col min="782" max="782" width="12.140625" style="2" customWidth="1"/>
    <col min="783" max="809" width="10.140625" style="2" customWidth="1"/>
    <col min="810" max="814" width="10.85546875" style="2" customWidth="1"/>
    <col min="815" max="864" width="0" style="2" hidden="1" customWidth="1"/>
    <col min="865" max="1024" width="11.42578125" style="2"/>
    <col min="1025" max="1025" width="30.7109375" style="2" customWidth="1"/>
    <col min="1026" max="1026" width="13.7109375" style="2" customWidth="1"/>
    <col min="1027" max="1027" width="14.28515625" style="2" customWidth="1"/>
    <col min="1028" max="1028" width="12" style="2" customWidth="1"/>
    <col min="1029" max="1029" width="14.42578125" style="2" customWidth="1"/>
    <col min="1030" max="1036" width="13.7109375" style="2" customWidth="1"/>
    <col min="1037" max="1037" width="13" style="2" customWidth="1"/>
    <col min="1038" max="1038" width="12.140625" style="2" customWidth="1"/>
    <col min="1039" max="1065" width="10.140625" style="2" customWidth="1"/>
    <col min="1066" max="1070" width="10.85546875" style="2" customWidth="1"/>
    <col min="1071" max="1120" width="0" style="2" hidden="1" customWidth="1"/>
    <col min="1121" max="1280" width="11.42578125" style="2"/>
    <col min="1281" max="1281" width="30.7109375" style="2" customWidth="1"/>
    <col min="1282" max="1282" width="13.7109375" style="2" customWidth="1"/>
    <col min="1283" max="1283" width="14.28515625" style="2" customWidth="1"/>
    <col min="1284" max="1284" width="12" style="2" customWidth="1"/>
    <col min="1285" max="1285" width="14.42578125" style="2" customWidth="1"/>
    <col min="1286" max="1292" width="13.7109375" style="2" customWidth="1"/>
    <col min="1293" max="1293" width="13" style="2" customWidth="1"/>
    <col min="1294" max="1294" width="12.140625" style="2" customWidth="1"/>
    <col min="1295" max="1321" width="10.140625" style="2" customWidth="1"/>
    <col min="1322" max="1326" width="10.85546875" style="2" customWidth="1"/>
    <col min="1327" max="1376" width="0" style="2" hidden="1" customWidth="1"/>
    <col min="1377" max="1536" width="11.42578125" style="2"/>
    <col min="1537" max="1537" width="30.7109375" style="2" customWidth="1"/>
    <col min="1538" max="1538" width="13.7109375" style="2" customWidth="1"/>
    <col min="1539" max="1539" width="14.28515625" style="2" customWidth="1"/>
    <col min="1540" max="1540" width="12" style="2" customWidth="1"/>
    <col min="1541" max="1541" width="14.42578125" style="2" customWidth="1"/>
    <col min="1542" max="1548" width="13.7109375" style="2" customWidth="1"/>
    <col min="1549" max="1549" width="13" style="2" customWidth="1"/>
    <col min="1550" max="1550" width="12.140625" style="2" customWidth="1"/>
    <col min="1551" max="1577" width="10.140625" style="2" customWidth="1"/>
    <col min="1578" max="1582" width="10.85546875" style="2" customWidth="1"/>
    <col min="1583" max="1632" width="0" style="2" hidden="1" customWidth="1"/>
    <col min="1633" max="1792" width="11.42578125" style="2"/>
    <col min="1793" max="1793" width="30.7109375" style="2" customWidth="1"/>
    <col min="1794" max="1794" width="13.7109375" style="2" customWidth="1"/>
    <col min="1795" max="1795" width="14.28515625" style="2" customWidth="1"/>
    <col min="1796" max="1796" width="12" style="2" customWidth="1"/>
    <col min="1797" max="1797" width="14.42578125" style="2" customWidth="1"/>
    <col min="1798" max="1804" width="13.7109375" style="2" customWidth="1"/>
    <col min="1805" max="1805" width="13" style="2" customWidth="1"/>
    <col min="1806" max="1806" width="12.140625" style="2" customWidth="1"/>
    <col min="1807" max="1833" width="10.140625" style="2" customWidth="1"/>
    <col min="1834" max="1838" width="10.85546875" style="2" customWidth="1"/>
    <col min="1839" max="1888" width="0" style="2" hidden="1" customWidth="1"/>
    <col min="1889" max="2048" width="11.42578125" style="2"/>
    <col min="2049" max="2049" width="30.7109375" style="2" customWidth="1"/>
    <col min="2050" max="2050" width="13.7109375" style="2" customWidth="1"/>
    <col min="2051" max="2051" width="14.28515625" style="2" customWidth="1"/>
    <col min="2052" max="2052" width="12" style="2" customWidth="1"/>
    <col min="2053" max="2053" width="14.42578125" style="2" customWidth="1"/>
    <col min="2054" max="2060" width="13.7109375" style="2" customWidth="1"/>
    <col min="2061" max="2061" width="13" style="2" customWidth="1"/>
    <col min="2062" max="2062" width="12.140625" style="2" customWidth="1"/>
    <col min="2063" max="2089" width="10.140625" style="2" customWidth="1"/>
    <col min="2090" max="2094" width="10.85546875" style="2" customWidth="1"/>
    <col min="2095" max="2144" width="0" style="2" hidden="1" customWidth="1"/>
    <col min="2145" max="2304" width="11.42578125" style="2"/>
    <col min="2305" max="2305" width="30.7109375" style="2" customWidth="1"/>
    <col min="2306" max="2306" width="13.7109375" style="2" customWidth="1"/>
    <col min="2307" max="2307" width="14.28515625" style="2" customWidth="1"/>
    <col min="2308" max="2308" width="12" style="2" customWidth="1"/>
    <col min="2309" max="2309" width="14.42578125" style="2" customWidth="1"/>
    <col min="2310" max="2316" width="13.7109375" style="2" customWidth="1"/>
    <col min="2317" max="2317" width="13" style="2" customWidth="1"/>
    <col min="2318" max="2318" width="12.140625" style="2" customWidth="1"/>
    <col min="2319" max="2345" width="10.140625" style="2" customWidth="1"/>
    <col min="2346" max="2350" width="10.85546875" style="2" customWidth="1"/>
    <col min="2351" max="2400" width="0" style="2" hidden="1" customWidth="1"/>
    <col min="2401" max="2560" width="11.42578125" style="2"/>
    <col min="2561" max="2561" width="30.7109375" style="2" customWidth="1"/>
    <col min="2562" max="2562" width="13.7109375" style="2" customWidth="1"/>
    <col min="2563" max="2563" width="14.28515625" style="2" customWidth="1"/>
    <col min="2564" max="2564" width="12" style="2" customWidth="1"/>
    <col min="2565" max="2565" width="14.42578125" style="2" customWidth="1"/>
    <col min="2566" max="2572" width="13.7109375" style="2" customWidth="1"/>
    <col min="2573" max="2573" width="13" style="2" customWidth="1"/>
    <col min="2574" max="2574" width="12.140625" style="2" customWidth="1"/>
    <col min="2575" max="2601" width="10.140625" style="2" customWidth="1"/>
    <col min="2602" max="2606" width="10.85546875" style="2" customWidth="1"/>
    <col min="2607" max="2656" width="0" style="2" hidden="1" customWidth="1"/>
    <col min="2657" max="2816" width="11.42578125" style="2"/>
    <col min="2817" max="2817" width="30.7109375" style="2" customWidth="1"/>
    <col min="2818" max="2818" width="13.7109375" style="2" customWidth="1"/>
    <col min="2819" max="2819" width="14.28515625" style="2" customWidth="1"/>
    <col min="2820" max="2820" width="12" style="2" customWidth="1"/>
    <col min="2821" max="2821" width="14.42578125" style="2" customWidth="1"/>
    <col min="2822" max="2828" width="13.7109375" style="2" customWidth="1"/>
    <col min="2829" max="2829" width="13" style="2" customWidth="1"/>
    <col min="2830" max="2830" width="12.140625" style="2" customWidth="1"/>
    <col min="2831" max="2857" width="10.140625" style="2" customWidth="1"/>
    <col min="2858" max="2862" width="10.85546875" style="2" customWidth="1"/>
    <col min="2863" max="2912" width="0" style="2" hidden="1" customWidth="1"/>
    <col min="2913" max="3072" width="11.42578125" style="2"/>
    <col min="3073" max="3073" width="30.7109375" style="2" customWidth="1"/>
    <col min="3074" max="3074" width="13.7109375" style="2" customWidth="1"/>
    <col min="3075" max="3075" width="14.28515625" style="2" customWidth="1"/>
    <col min="3076" max="3076" width="12" style="2" customWidth="1"/>
    <col min="3077" max="3077" width="14.42578125" style="2" customWidth="1"/>
    <col min="3078" max="3084" width="13.7109375" style="2" customWidth="1"/>
    <col min="3085" max="3085" width="13" style="2" customWidth="1"/>
    <col min="3086" max="3086" width="12.140625" style="2" customWidth="1"/>
    <col min="3087" max="3113" width="10.140625" style="2" customWidth="1"/>
    <col min="3114" max="3118" width="10.85546875" style="2" customWidth="1"/>
    <col min="3119" max="3168" width="0" style="2" hidden="1" customWidth="1"/>
    <col min="3169" max="3328" width="11.42578125" style="2"/>
    <col min="3329" max="3329" width="30.7109375" style="2" customWidth="1"/>
    <col min="3330" max="3330" width="13.7109375" style="2" customWidth="1"/>
    <col min="3331" max="3331" width="14.28515625" style="2" customWidth="1"/>
    <col min="3332" max="3332" width="12" style="2" customWidth="1"/>
    <col min="3333" max="3333" width="14.42578125" style="2" customWidth="1"/>
    <col min="3334" max="3340" width="13.7109375" style="2" customWidth="1"/>
    <col min="3341" max="3341" width="13" style="2" customWidth="1"/>
    <col min="3342" max="3342" width="12.140625" style="2" customWidth="1"/>
    <col min="3343" max="3369" width="10.140625" style="2" customWidth="1"/>
    <col min="3370" max="3374" width="10.85546875" style="2" customWidth="1"/>
    <col min="3375" max="3424" width="0" style="2" hidden="1" customWidth="1"/>
    <col min="3425" max="3584" width="11.42578125" style="2"/>
    <col min="3585" max="3585" width="30.7109375" style="2" customWidth="1"/>
    <col min="3586" max="3586" width="13.7109375" style="2" customWidth="1"/>
    <col min="3587" max="3587" width="14.28515625" style="2" customWidth="1"/>
    <col min="3588" max="3588" width="12" style="2" customWidth="1"/>
    <col min="3589" max="3589" width="14.42578125" style="2" customWidth="1"/>
    <col min="3590" max="3596" width="13.7109375" style="2" customWidth="1"/>
    <col min="3597" max="3597" width="13" style="2" customWidth="1"/>
    <col min="3598" max="3598" width="12.140625" style="2" customWidth="1"/>
    <col min="3599" max="3625" width="10.140625" style="2" customWidth="1"/>
    <col min="3626" max="3630" width="10.85546875" style="2" customWidth="1"/>
    <col min="3631" max="3680" width="0" style="2" hidden="1" customWidth="1"/>
    <col min="3681" max="3840" width="11.42578125" style="2"/>
    <col min="3841" max="3841" width="30.7109375" style="2" customWidth="1"/>
    <col min="3842" max="3842" width="13.7109375" style="2" customWidth="1"/>
    <col min="3843" max="3843" width="14.28515625" style="2" customWidth="1"/>
    <col min="3844" max="3844" width="12" style="2" customWidth="1"/>
    <col min="3845" max="3845" width="14.42578125" style="2" customWidth="1"/>
    <col min="3846" max="3852" width="13.7109375" style="2" customWidth="1"/>
    <col min="3853" max="3853" width="13" style="2" customWidth="1"/>
    <col min="3854" max="3854" width="12.140625" style="2" customWidth="1"/>
    <col min="3855" max="3881" width="10.140625" style="2" customWidth="1"/>
    <col min="3882" max="3886" width="10.85546875" style="2" customWidth="1"/>
    <col min="3887" max="3936" width="0" style="2" hidden="1" customWidth="1"/>
    <col min="3937" max="4096" width="11.42578125" style="2"/>
    <col min="4097" max="4097" width="30.7109375" style="2" customWidth="1"/>
    <col min="4098" max="4098" width="13.7109375" style="2" customWidth="1"/>
    <col min="4099" max="4099" width="14.28515625" style="2" customWidth="1"/>
    <col min="4100" max="4100" width="12" style="2" customWidth="1"/>
    <col min="4101" max="4101" width="14.42578125" style="2" customWidth="1"/>
    <col min="4102" max="4108" width="13.7109375" style="2" customWidth="1"/>
    <col min="4109" max="4109" width="13" style="2" customWidth="1"/>
    <col min="4110" max="4110" width="12.140625" style="2" customWidth="1"/>
    <col min="4111" max="4137" width="10.140625" style="2" customWidth="1"/>
    <col min="4138" max="4142" width="10.85546875" style="2" customWidth="1"/>
    <col min="4143" max="4192" width="0" style="2" hidden="1" customWidth="1"/>
    <col min="4193" max="4352" width="11.42578125" style="2"/>
    <col min="4353" max="4353" width="30.7109375" style="2" customWidth="1"/>
    <col min="4354" max="4354" width="13.7109375" style="2" customWidth="1"/>
    <col min="4355" max="4355" width="14.28515625" style="2" customWidth="1"/>
    <col min="4356" max="4356" width="12" style="2" customWidth="1"/>
    <col min="4357" max="4357" width="14.42578125" style="2" customWidth="1"/>
    <col min="4358" max="4364" width="13.7109375" style="2" customWidth="1"/>
    <col min="4365" max="4365" width="13" style="2" customWidth="1"/>
    <col min="4366" max="4366" width="12.140625" style="2" customWidth="1"/>
    <col min="4367" max="4393" width="10.140625" style="2" customWidth="1"/>
    <col min="4394" max="4398" width="10.85546875" style="2" customWidth="1"/>
    <col min="4399" max="4448" width="0" style="2" hidden="1" customWidth="1"/>
    <col min="4449" max="4608" width="11.42578125" style="2"/>
    <col min="4609" max="4609" width="30.7109375" style="2" customWidth="1"/>
    <col min="4610" max="4610" width="13.7109375" style="2" customWidth="1"/>
    <col min="4611" max="4611" width="14.28515625" style="2" customWidth="1"/>
    <col min="4612" max="4612" width="12" style="2" customWidth="1"/>
    <col min="4613" max="4613" width="14.42578125" style="2" customWidth="1"/>
    <col min="4614" max="4620" width="13.7109375" style="2" customWidth="1"/>
    <col min="4621" max="4621" width="13" style="2" customWidth="1"/>
    <col min="4622" max="4622" width="12.140625" style="2" customWidth="1"/>
    <col min="4623" max="4649" width="10.140625" style="2" customWidth="1"/>
    <col min="4650" max="4654" width="10.85546875" style="2" customWidth="1"/>
    <col min="4655" max="4704" width="0" style="2" hidden="1" customWidth="1"/>
    <col min="4705" max="4864" width="11.42578125" style="2"/>
    <col min="4865" max="4865" width="30.7109375" style="2" customWidth="1"/>
    <col min="4866" max="4866" width="13.7109375" style="2" customWidth="1"/>
    <col min="4867" max="4867" width="14.28515625" style="2" customWidth="1"/>
    <col min="4868" max="4868" width="12" style="2" customWidth="1"/>
    <col min="4869" max="4869" width="14.42578125" style="2" customWidth="1"/>
    <col min="4870" max="4876" width="13.7109375" style="2" customWidth="1"/>
    <col min="4877" max="4877" width="13" style="2" customWidth="1"/>
    <col min="4878" max="4878" width="12.140625" style="2" customWidth="1"/>
    <col min="4879" max="4905" width="10.140625" style="2" customWidth="1"/>
    <col min="4906" max="4910" width="10.85546875" style="2" customWidth="1"/>
    <col min="4911" max="4960" width="0" style="2" hidden="1" customWidth="1"/>
    <col min="4961" max="5120" width="11.42578125" style="2"/>
    <col min="5121" max="5121" width="30.7109375" style="2" customWidth="1"/>
    <col min="5122" max="5122" width="13.7109375" style="2" customWidth="1"/>
    <col min="5123" max="5123" width="14.28515625" style="2" customWidth="1"/>
    <col min="5124" max="5124" width="12" style="2" customWidth="1"/>
    <col min="5125" max="5125" width="14.42578125" style="2" customWidth="1"/>
    <col min="5126" max="5132" width="13.7109375" style="2" customWidth="1"/>
    <col min="5133" max="5133" width="13" style="2" customWidth="1"/>
    <col min="5134" max="5134" width="12.140625" style="2" customWidth="1"/>
    <col min="5135" max="5161" width="10.140625" style="2" customWidth="1"/>
    <col min="5162" max="5166" width="10.85546875" style="2" customWidth="1"/>
    <col min="5167" max="5216" width="0" style="2" hidden="1" customWidth="1"/>
    <col min="5217" max="5376" width="11.42578125" style="2"/>
    <col min="5377" max="5377" width="30.7109375" style="2" customWidth="1"/>
    <col min="5378" max="5378" width="13.7109375" style="2" customWidth="1"/>
    <col min="5379" max="5379" width="14.28515625" style="2" customWidth="1"/>
    <col min="5380" max="5380" width="12" style="2" customWidth="1"/>
    <col min="5381" max="5381" width="14.42578125" style="2" customWidth="1"/>
    <col min="5382" max="5388" width="13.7109375" style="2" customWidth="1"/>
    <col min="5389" max="5389" width="13" style="2" customWidth="1"/>
    <col min="5390" max="5390" width="12.140625" style="2" customWidth="1"/>
    <col min="5391" max="5417" width="10.140625" style="2" customWidth="1"/>
    <col min="5418" max="5422" width="10.85546875" style="2" customWidth="1"/>
    <col min="5423" max="5472" width="0" style="2" hidden="1" customWidth="1"/>
    <col min="5473" max="5632" width="11.42578125" style="2"/>
    <col min="5633" max="5633" width="30.7109375" style="2" customWidth="1"/>
    <col min="5634" max="5634" width="13.7109375" style="2" customWidth="1"/>
    <col min="5635" max="5635" width="14.28515625" style="2" customWidth="1"/>
    <col min="5636" max="5636" width="12" style="2" customWidth="1"/>
    <col min="5637" max="5637" width="14.42578125" style="2" customWidth="1"/>
    <col min="5638" max="5644" width="13.7109375" style="2" customWidth="1"/>
    <col min="5645" max="5645" width="13" style="2" customWidth="1"/>
    <col min="5646" max="5646" width="12.140625" style="2" customWidth="1"/>
    <col min="5647" max="5673" width="10.140625" style="2" customWidth="1"/>
    <col min="5674" max="5678" width="10.85546875" style="2" customWidth="1"/>
    <col min="5679" max="5728" width="0" style="2" hidden="1" customWidth="1"/>
    <col min="5729" max="5888" width="11.42578125" style="2"/>
    <col min="5889" max="5889" width="30.7109375" style="2" customWidth="1"/>
    <col min="5890" max="5890" width="13.7109375" style="2" customWidth="1"/>
    <col min="5891" max="5891" width="14.28515625" style="2" customWidth="1"/>
    <col min="5892" max="5892" width="12" style="2" customWidth="1"/>
    <col min="5893" max="5893" width="14.42578125" style="2" customWidth="1"/>
    <col min="5894" max="5900" width="13.7109375" style="2" customWidth="1"/>
    <col min="5901" max="5901" width="13" style="2" customWidth="1"/>
    <col min="5902" max="5902" width="12.140625" style="2" customWidth="1"/>
    <col min="5903" max="5929" width="10.140625" style="2" customWidth="1"/>
    <col min="5930" max="5934" width="10.85546875" style="2" customWidth="1"/>
    <col min="5935" max="5984" width="0" style="2" hidden="1" customWidth="1"/>
    <col min="5985" max="6144" width="11.42578125" style="2"/>
    <col min="6145" max="6145" width="30.7109375" style="2" customWidth="1"/>
    <col min="6146" max="6146" width="13.7109375" style="2" customWidth="1"/>
    <col min="6147" max="6147" width="14.28515625" style="2" customWidth="1"/>
    <col min="6148" max="6148" width="12" style="2" customWidth="1"/>
    <col min="6149" max="6149" width="14.42578125" style="2" customWidth="1"/>
    <col min="6150" max="6156" width="13.7109375" style="2" customWidth="1"/>
    <col min="6157" max="6157" width="13" style="2" customWidth="1"/>
    <col min="6158" max="6158" width="12.140625" style="2" customWidth="1"/>
    <col min="6159" max="6185" width="10.140625" style="2" customWidth="1"/>
    <col min="6186" max="6190" width="10.85546875" style="2" customWidth="1"/>
    <col min="6191" max="6240" width="0" style="2" hidden="1" customWidth="1"/>
    <col min="6241" max="6400" width="11.42578125" style="2"/>
    <col min="6401" max="6401" width="30.7109375" style="2" customWidth="1"/>
    <col min="6402" max="6402" width="13.7109375" style="2" customWidth="1"/>
    <col min="6403" max="6403" width="14.28515625" style="2" customWidth="1"/>
    <col min="6404" max="6404" width="12" style="2" customWidth="1"/>
    <col min="6405" max="6405" width="14.42578125" style="2" customWidth="1"/>
    <col min="6406" max="6412" width="13.7109375" style="2" customWidth="1"/>
    <col min="6413" max="6413" width="13" style="2" customWidth="1"/>
    <col min="6414" max="6414" width="12.140625" style="2" customWidth="1"/>
    <col min="6415" max="6441" width="10.140625" style="2" customWidth="1"/>
    <col min="6442" max="6446" width="10.85546875" style="2" customWidth="1"/>
    <col min="6447" max="6496" width="0" style="2" hidden="1" customWidth="1"/>
    <col min="6497" max="6656" width="11.42578125" style="2"/>
    <col min="6657" max="6657" width="30.7109375" style="2" customWidth="1"/>
    <col min="6658" max="6658" width="13.7109375" style="2" customWidth="1"/>
    <col min="6659" max="6659" width="14.28515625" style="2" customWidth="1"/>
    <col min="6660" max="6660" width="12" style="2" customWidth="1"/>
    <col min="6661" max="6661" width="14.42578125" style="2" customWidth="1"/>
    <col min="6662" max="6668" width="13.7109375" style="2" customWidth="1"/>
    <col min="6669" max="6669" width="13" style="2" customWidth="1"/>
    <col min="6670" max="6670" width="12.140625" style="2" customWidth="1"/>
    <col min="6671" max="6697" width="10.140625" style="2" customWidth="1"/>
    <col min="6698" max="6702" width="10.85546875" style="2" customWidth="1"/>
    <col min="6703" max="6752" width="0" style="2" hidden="1" customWidth="1"/>
    <col min="6753" max="6912" width="11.42578125" style="2"/>
    <col min="6913" max="6913" width="30.7109375" style="2" customWidth="1"/>
    <col min="6914" max="6914" width="13.7109375" style="2" customWidth="1"/>
    <col min="6915" max="6915" width="14.28515625" style="2" customWidth="1"/>
    <col min="6916" max="6916" width="12" style="2" customWidth="1"/>
    <col min="6917" max="6917" width="14.42578125" style="2" customWidth="1"/>
    <col min="6918" max="6924" width="13.7109375" style="2" customWidth="1"/>
    <col min="6925" max="6925" width="13" style="2" customWidth="1"/>
    <col min="6926" max="6926" width="12.140625" style="2" customWidth="1"/>
    <col min="6927" max="6953" width="10.140625" style="2" customWidth="1"/>
    <col min="6954" max="6958" width="10.85546875" style="2" customWidth="1"/>
    <col min="6959" max="7008" width="0" style="2" hidden="1" customWidth="1"/>
    <col min="7009" max="7168" width="11.42578125" style="2"/>
    <col min="7169" max="7169" width="30.7109375" style="2" customWidth="1"/>
    <col min="7170" max="7170" width="13.7109375" style="2" customWidth="1"/>
    <col min="7171" max="7171" width="14.28515625" style="2" customWidth="1"/>
    <col min="7172" max="7172" width="12" style="2" customWidth="1"/>
    <col min="7173" max="7173" width="14.42578125" style="2" customWidth="1"/>
    <col min="7174" max="7180" width="13.7109375" style="2" customWidth="1"/>
    <col min="7181" max="7181" width="13" style="2" customWidth="1"/>
    <col min="7182" max="7182" width="12.140625" style="2" customWidth="1"/>
    <col min="7183" max="7209" width="10.140625" style="2" customWidth="1"/>
    <col min="7210" max="7214" width="10.85546875" style="2" customWidth="1"/>
    <col min="7215" max="7264" width="0" style="2" hidden="1" customWidth="1"/>
    <col min="7265" max="7424" width="11.42578125" style="2"/>
    <col min="7425" max="7425" width="30.7109375" style="2" customWidth="1"/>
    <col min="7426" max="7426" width="13.7109375" style="2" customWidth="1"/>
    <col min="7427" max="7427" width="14.28515625" style="2" customWidth="1"/>
    <col min="7428" max="7428" width="12" style="2" customWidth="1"/>
    <col min="7429" max="7429" width="14.42578125" style="2" customWidth="1"/>
    <col min="7430" max="7436" width="13.7109375" style="2" customWidth="1"/>
    <col min="7437" max="7437" width="13" style="2" customWidth="1"/>
    <col min="7438" max="7438" width="12.140625" style="2" customWidth="1"/>
    <col min="7439" max="7465" width="10.140625" style="2" customWidth="1"/>
    <col min="7466" max="7470" width="10.85546875" style="2" customWidth="1"/>
    <col min="7471" max="7520" width="0" style="2" hidden="1" customWidth="1"/>
    <col min="7521" max="7680" width="11.42578125" style="2"/>
    <col min="7681" max="7681" width="30.7109375" style="2" customWidth="1"/>
    <col min="7682" max="7682" width="13.7109375" style="2" customWidth="1"/>
    <col min="7683" max="7683" width="14.28515625" style="2" customWidth="1"/>
    <col min="7684" max="7684" width="12" style="2" customWidth="1"/>
    <col min="7685" max="7685" width="14.42578125" style="2" customWidth="1"/>
    <col min="7686" max="7692" width="13.7109375" style="2" customWidth="1"/>
    <col min="7693" max="7693" width="13" style="2" customWidth="1"/>
    <col min="7694" max="7694" width="12.140625" style="2" customWidth="1"/>
    <col min="7695" max="7721" width="10.140625" style="2" customWidth="1"/>
    <col min="7722" max="7726" width="10.85546875" style="2" customWidth="1"/>
    <col min="7727" max="7776" width="0" style="2" hidden="1" customWidth="1"/>
    <col min="7777" max="7936" width="11.42578125" style="2"/>
    <col min="7937" max="7937" width="30.7109375" style="2" customWidth="1"/>
    <col min="7938" max="7938" width="13.7109375" style="2" customWidth="1"/>
    <col min="7939" max="7939" width="14.28515625" style="2" customWidth="1"/>
    <col min="7940" max="7940" width="12" style="2" customWidth="1"/>
    <col min="7941" max="7941" width="14.42578125" style="2" customWidth="1"/>
    <col min="7942" max="7948" width="13.7109375" style="2" customWidth="1"/>
    <col min="7949" max="7949" width="13" style="2" customWidth="1"/>
    <col min="7950" max="7950" width="12.140625" style="2" customWidth="1"/>
    <col min="7951" max="7977" width="10.140625" style="2" customWidth="1"/>
    <col min="7978" max="7982" width="10.85546875" style="2" customWidth="1"/>
    <col min="7983" max="8032" width="0" style="2" hidden="1" customWidth="1"/>
    <col min="8033" max="8192" width="11.42578125" style="2"/>
    <col min="8193" max="8193" width="30.7109375" style="2" customWidth="1"/>
    <col min="8194" max="8194" width="13.7109375" style="2" customWidth="1"/>
    <col min="8195" max="8195" width="14.28515625" style="2" customWidth="1"/>
    <col min="8196" max="8196" width="12" style="2" customWidth="1"/>
    <col min="8197" max="8197" width="14.42578125" style="2" customWidth="1"/>
    <col min="8198" max="8204" width="13.7109375" style="2" customWidth="1"/>
    <col min="8205" max="8205" width="13" style="2" customWidth="1"/>
    <col min="8206" max="8206" width="12.140625" style="2" customWidth="1"/>
    <col min="8207" max="8233" width="10.140625" style="2" customWidth="1"/>
    <col min="8234" max="8238" width="10.85546875" style="2" customWidth="1"/>
    <col min="8239" max="8288" width="0" style="2" hidden="1" customWidth="1"/>
    <col min="8289" max="8448" width="11.42578125" style="2"/>
    <col min="8449" max="8449" width="30.7109375" style="2" customWidth="1"/>
    <col min="8450" max="8450" width="13.7109375" style="2" customWidth="1"/>
    <col min="8451" max="8451" width="14.28515625" style="2" customWidth="1"/>
    <col min="8452" max="8452" width="12" style="2" customWidth="1"/>
    <col min="8453" max="8453" width="14.42578125" style="2" customWidth="1"/>
    <col min="8454" max="8460" width="13.7109375" style="2" customWidth="1"/>
    <col min="8461" max="8461" width="13" style="2" customWidth="1"/>
    <col min="8462" max="8462" width="12.140625" style="2" customWidth="1"/>
    <col min="8463" max="8489" width="10.140625" style="2" customWidth="1"/>
    <col min="8490" max="8494" width="10.85546875" style="2" customWidth="1"/>
    <col min="8495" max="8544" width="0" style="2" hidden="1" customWidth="1"/>
    <col min="8545" max="8704" width="11.42578125" style="2"/>
    <col min="8705" max="8705" width="30.7109375" style="2" customWidth="1"/>
    <col min="8706" max="8706" width="13.7109375" style="2" customWidth="1"/>
    <col min="8707" max="8707" width="14.28515625" style="2" customWidth="1"/>
    <col min="8708" max="8708" width="12" style="2" customWidth="1"/>
    <col min="8709" max="8709" width="14.42578125" style="2" customWidth="1"/>
    <col min="8710" max="8716" width="13.7109375" style="2" customWidth="1"/>
    <col min="8717" max="8717" width="13" style="2" customWidth="1"/>
    <col min="8718" max="8718" width="12.140625" style="2" customWidth="1"/>
    <col min="8719" max="8745" width="10.140625" style="2" customWidth="1"/>
    <col min="8746" max="8750" width="10.85546875" style="2" customWidth="1"/>
    <col min="8751" max="8800" width="0" style="2" hidden="1" customWidth="1"/>
    <col min="8801" max="8960" width="11.42578125" style="2"/>
    <col min="8961" max="8961" width="30.7109375" style="2" customWidth="1"/>
    <col min="8962" max="8962" width="13.7109375" style="2" customWidth="1"/>
    <col min="8963" max="8963" width="14.28515625" style="2" customWidth="1"/>
    <col min="8964" max="8964" width="12" style="2" customWidth="1"/>
    <col min="8965" max="8965" width="14.42578125" style="2" customWidth="1"/>
    <col min="8966" max="8972" width="13.7109375" style="2" customWidth="1"/>
    <col min="8973" max="8973" width="13" style="2" customWidth="1"/>
    <col min="8974" max="8974" width="12.140625" style="2" customWidth="1"/>
    <col min="8975" max="9001" width="10.140625" style="2" customWidth="1"/>
    <col min="9002" max="9006" width="10.85546875" style="2" customWidth="1"/>
    <col min="9007" max="9056" width="0" style="2" hidden="1" customWidth="1"/>
    <col min="9057" max="9216" width="11.42578125" style="2"/>
    <col min="9217" max="9217" width="30.7109375" style="2" customWidth="1"/>
    <col min="9218" max="9218" width="13.7109375" style="2" customWidth="1"/>
    <col min="9219" max="9219" width="14.28515625" style="2" customWidth="1"/>
    <col min="9220" max="9220" width="12" style="2" customWidth="1"/>
    <col min="9221" max="9221" width="14.42578125" style="2" customWidth="1"/>
    <col min="9222" max="9228" width="13.7109375" style="2" customWidth="1"/>
    <col min="9229" max="9229" width="13" style="2" customWidth="1"/>
    <col min="9230" max="9230" width="12.140625" style="2" customWidth="1"/>
    <col min="9231" max="9257" width="10.140625" style="2" customWidth="1"/>
    <col min="9258" max="9262" width="10.85546875" style="2" customWidth="1"/>
    <col min="9263" max="9312" width="0" style="2" hidden="1" customWidth="1"/>
    <col min="9313" max="9472" width="11.42578125" style="2"/>
    <col min="9473" max="9473" width="30.7109375" style="2" customWidth="1"/>
    <col min="9474" max="9474" width="13.7109375" style="2" customWidth="1"/>
    <col min="9475" max="9475" width="14.28515625" style="2" customWidth="1"/>
    <col min="9476" max="9476" width="12" style="2" customWidth="1"/>
    <col min="9477" max="9477" width="14.42578125" style="2" customWidth="1"/>
    <col min="9478" max="9484" width="13.7109375" style="2" customWidth="1"/>
    <col min="9485" max="9485" width="13" style="2" customWidth="1"/>
    <col min="9486" max="9486" width="12.140625" style="2" customWidth="1"/>
    <col min="9487" max="9513" width="10.140625" style="2" customWidth="1"/>
    <col min="9514" max="9518" width="10.85546875" style="2" customWidth="1"/>
    <col min="9519" max="9568" width="0" style="2" hidden="1" customWidth="1"/>
    <col min="9569" max="9728" width="11.42578125" style="2"/>
    <col min="9729" max="9729" width="30.7109375" style="2" customWidth="1"/>
    <col min="9730" max="9730" width="13.7109375" style="2" customWidth="1"/>
    <col min="9731" max="9731" width="14.28515625" style="2" customWidth="1"/>
    <col min="9732" max="9732" width="12" style="2" customWidth="1"/>
    <col min="9733" max="9733" width="14.42578125" style="2" customWidth="1"/>
    <col min="9734" max="9740" width="13.7109375" style="2" customWidth="1"/>
    <col min="9741" max="9741" width="13" style="2" customWidth="1"/>
    <col min="9742" max="9742" width="12.140625" style="2" customWidth="1"/>
    <col min="9743" max="9769" width="10.140625" style="2" customWidth="1"/>
    <col min="9770" max="9774" width="10.85546875" style="2" customWidth="1"/>
    <col min="9775" max="9824" width="0" style="2" hidden="1" customWidth="1"/>
    <col min="9825" max="9984" width="11.42578125" style="2"/>
    <col min="9985" max="9985" width="30.7109375" style="2" customWidth="1"/>
    <col min="9986" max="9986" width="13.7109375" style="2" customWidth="1"/>
    <col min="9987" max="9987" width="14.28515625" style="2" customWidth="1"/>
    <col min="9988" max="9988" width="12" style="2" customWidth="1"/>
    <col min="9989" max="9989" width="14.42578125" style="2" customWidth="1"/>
    <col min="9990" max="9996" width="13.7109375" style="2" customWidth="1"/>
    <col min="9997" max="9997" width="13" style="2" customWidth="1"/>
    <col min="9998" max="9998" width="12.140625" style="2" customWidth="1"/>
    <col min="9999" max="10025" width="10.140625" style="2" customWidth="1"/>
    <col min="10026" max="10030" width="10.85546875" style="2" customWidth="1"/>
    <col min="10031" max="10080" width="0" style="2" hidden="1" customWidth="1"/>
    <col min="10081" max="10240" width="11.42578125" style="2"/>
    <col min="10241" max="10241" width="30.7109375" style="2" customWidth="1"/>
    <col min="10242" max="10242" width="13.7109375" style="2" customWidth="1"/>
    <col min="10243" max="10243" width="14.28515625" style="2" customWidth="1"/>
    <col min="10244" max="10244" width="12" style="2" customWidth="1"/>
    <col min="10245" max="10245" width="14.42578125" style="2" customWidth="1"/>
    <col min="10246" max="10252" width="13.7109375" style="2" customWidth="1"/>
    <col min="10253" max="10253" width="13" style="2" customWidth="1"/>
    <col min="10254" max="10254" width="12.140625" style="2" customWidth="1"/>
    <col min="10255" max="10281" width="10.140625" style="2" customWidth="1"/>
    <col min="10282" max="10286" width="10.85546875" style="2" customWidth="1"/>
    <col min="10287" max="10336" width="0" style="2" hidden="1" customWidth="1"/>
    <col min="10337" max="10496" width="11.42578125" style="2"/>
    <col min="10497" max="10497" width="30.7109375" style="2" customWidth="1"/>
    <col min="10498" max="10498" width="13.7109375" style="2" customWidth="1"/>
    <col min="10499" max="10499" width="14.28515625" style="2" customWidth="1"/>
    <col min="10500" max="10500" width="12" style="2" customWidth="1"/>
    <col min="10501" max="10501" width="14.42578125" style="2" customWidth="1"/>
    <col min="10502" max="10508" width="13.7109375" style="2" customWidth="1"/>
    <col min="10509" max="10509" width="13" style="2" customWidth="1"/>
    <col min="10510" max="10510" width="12.140625" style="2" customWidth="1"/>
    <col min="10511" max="10537" width="10.140625" style="2" customWidth="1"/>
    <col min="10538" max="10542" width="10.85546875" style="2" customWidth="1"/>
    <col min="10543" max="10592" width="0" style="2" hidden="1" customWidth="1"/>
    <col min="10593" max="10752" width="11.42578125" style="2"/>
    <col min="10753" max="10753" width="30.7109375" style="2" customWidth="1"/>
    <col min="10754" max="10754" width="13.7109375" style="2" customWidth="1"/>
    <col min="10755" max="10755" width="14.28515625" style="2" customWidth="1"/>
    <col min="10756" max="10756" width="12" style="2" customWidth="1"/>
    <col min="10757" max="10757" width="14.42578125" style="2" customWidth="1"/>
    <col min="10758" max="10764" width="13.7109375" style="2" customWidth="1"/>
    <col min="10765" max="10765" width="13" style="2" customWidth="1"/>
    <col min="10766" max="10766" width="12.140625" style="2" customWidth="1"/>
    <col min="10767" max="10793" width="10.140625" style="2" customWidth="1"/>
    <col min="10794" max="10798" width="10.85546875" style="2" customWidth="1"/>
    <col min="10799" max="10848" width="0" style="2" hidden="1" customWidth="1"/>
    <col min="10849" max="11008" width="11.42578125" style="2"/>
    <col min="11009" max="11009" width="30.7109375" style="2" customWidth="1"/>
    <col min="11010" max="11010" width="13.7109375" style="2" customWidth="1"/>
    <col min="11011" max="11011" width="14.28515625" style="2" customWidth="1"/>
    <col min="11012" max="11012" width="12" style="2" customWidth="1"/>
    <col min="11013" max="11013" width="14.42578125" style="2" customWidth="1"/>
    <col min="11014" max="11020" width="13.7109375" style="2" customWidth="1"/>
    <col min="11021" max="11021" width="13" style="2" customWidth="1"/>
    <col min="11022" max="11022" width="12.140625" style="2" customWidth="1"/>
    <col min="11023" max="11049" width="10.140625" style="2" customWidth="1"/>
    <col min="11050" max="11054" width="10.85546875" style="2" customWidth="1"/>
    <col min="11055" max="11104" width="0" style="2" hidden="1" customWidth="1"/>
    <col min="11105" max="11264" width="11.42578125" style="2"/>
    <col min="11265" max="11265" width="30.7109375" style="2" customWidth="1"/>
    <col min="11266" max="11266" width="13.7109375" style="2" customWidth="1"/>
    <col min="11267" max="11267" width="14.28515625" style="2" customWidth="1"/>
    <col min="11268" max="11268" width="12" style="2" customWidth="1"/>
    <col min="11269" max="11269" width="14.42578125" style="2" customWidth="1"/>
    <col min="11270" max="11276" width="13.7109375" style="2" customWidth="1"/>
    <col min="11277" max="11277" width="13" style="2" customWidth="1"/>
    <col min="11278" max="11278" width="12.140625" style="2" customWidth="1"/>
    <col min="11279" max="11305" width="10.140625" style="2" customWidth="1"/>
    <col min="11306" max="11310" width="10.85546875" style="2" customWidth="1"/>
    <col min="11311" max="11360" width="0" style="2" hidden="1" customWidth="1"/>
    <col min="11361" max="11520" width="11.42578125" style="2"/>
    <col min="11521" max="11521" width="30.7109375" style="2" customWidth="1"/>
    <col min="11522" max="11522" width="13.7109375" style="2" customWidth="1"/>
    <col min="11523" max="11523" width="14.28515625" style="2" customWidth="1"/>
    <col min="11524" max="11524" width="12" style="2" customWidth="1"/>
    <col min="11525" max="11525" width="14.42578125" style="2" customWidth="1"/>
    <col min="11526" max="11532" width="13.7109375" style="2" customWidth="1"/>
    <col min="11533" max="11533" width="13" style="2" customWidth="1"/>
    <col min="11534" max="11534" width="12.140625" style="2" customWidth="1"/>
    <col min="11535" max="11561" width="10.140625" style="2" customWidth="1"/>
    <col min="11562" max="11566" width="10.85546875" style="2" customWidth="1"/>
    <col min="11567" max="11616" width="0" style="2" hidden="1" customWidth="1"/>
    <col min="11617" max="11776" width="11.42578125" style="2"/>
    <col min="11777" max="11777" width="30.7109375" style="2" customWidth="1"/>
    <col min="11778" max="11778" width="13.7109375" style="2" customWidth="1"/>
    <col min="11779" max="11779" width="14.28515625" style="2" customWidth="1"/>
    <col min="11780" max="11780" width="12" style="2" customWidth="1"/>
    <col min="11781" max="11781" width="14.42578125" style="2" customWidth="1"/>
    <col min="11782" max="11788" width="13.7109375" style="2" customWidth="1"/>
    <col min="11789" max="11789" width="13" style="2" customWidth="1"/>
    <col min="11790" max="11790" width="12.140625" style="2" customWidth="1"/>
    <col min="11791" max="11817" width="10.140625" style="2" customWidth="1"/>
    <col min="11818" max="11822" width="10.85546875" style="2" customWidth="1"/>
    <col min="11823" max="11872" width="0" style="2" hidden="1" customWidth="1"/>
    <col min="11873" max="12032" width="11.42578125" style="2"/>
    <col min="12033" max="12033" width="30.7109375" style="2" customWidth="1"/>
    <col min="12034" max="12034" width="13.7109375" style="2" customWidth="1"/>
    <col min="12035" max="12035" width="14.28515625" style="2" customWidth="1"/>
    <col min="12036" max="12036" width="12" style="2" customWidth="1"/>
    <col min="12037" max="12037" width="14.42578125" style="2" customWidth="1"/>
    <col min="12038" max="12044" width="13.7109375" style="2" customWidth="1"/>
    <col min="12045" max="12045" width="13" style="2" customWidth="1"/>
    <col min="12046" max="12046" width="12.140625" style="2" customWidth="1"/>
    <col min="12047" max="12073" width="10.140625" style="2" customWidth="1"/>
    <col min="12074" max="12078" width="10.85546875" style="2" customWidth="1"/>
    <col min="12079" max="12128" width="0" style="2" hidden="1" customWidth="1"/>
    <col min="12129" max="12288" width="11.42578125" style="2"/>
    <col min="12289" max="12289" width="30.7109375" style="2" customWidth="1"/>
    <col min="12290" max="12290" width="13.7109375" style="2" customWidth="1"/>
    <col min="12291" max="12291" width="14.28515625" style="2" customWidth="1"/>
    <col min="12292" max="12292" width="12" style="2" customWidth="1"/>
    <col min="12293" max="12293" width="14.42578125" style="2" customWidth="1"/>
    <col min="12294" max="12300" width="13.7109375" style="2" customWidth="1"/>
    <col min="12301" max="12301" width="13" style="2" customWidth="1"/>
    <col min="12302" max="12302" width="12.140625" style="2" customWidth="1"/>
    <col min="12303" max="12329" width="10.140625" style="2" customWidth="1"/>
    <col min="12330" max="12334" width="10.85546875" style="2" customWidth="1"/>
    <col min="12335" max="12384" width="0" style="2" hidden="1" customWidth="1"/>
    <col min="12385" max="12544" width="11.42578125" style="2"/>
    <col min="12545" max="12545" width="30.7109375" style="2" customWidth="1"/>
    <col min="12546" max="12546" width="13.7109375" style="2" customWidth="1"/>
    <col min="12547" max="12547" width="14.28515625" style="2" customWidth="1"/>
    <col min="12548" max="12548" width="12" style="2" customWidth="1"/>
    <col min="12549" max="12549" width="14.42578125" style="2" customWidth="1"/>
    <col min="12550" max="12556" width="13.7109375" style="2" customWidth="1"/>
    <col min="12557" max="12557" width="13" style="2" customWidth="1"/>
    <col min="12558" max="12558" width="12.140625" style="2" customWidth="1"/>
    <col min="12559" max="12585" width="10.140625" style="2" customWidth="1"/>
    <col min="12586" max="12590" width="10.85546875" style="2" customWidth="1"/>
    <col min="12591" max="12640" width="0" style="2" hidden="1" customWidth="1"/>
    <col min="12641" max="12800" width="11.42578125" style="2"/>
    <col min="12801" max="12801" width="30.7109375" style="2" customWidth="1"/>
    <col min="12802" max="12802" width="13.7109375" style="2" customWidth="1"/>
    <col min="12803" max="12803" width="14.28515625" style="2" customWidth="1"/>
    <col min="12804" max="12804" width="12" style="2" customWidth="1"/>
    <col min="12805" max="12805" width="14.42578125" style="2" customWidth="1"/>
    <col min="12806" max="12812" width="13.7109375" style="2" customWidth="1"/>
    <col min="12813" max="12813" width="13" style="2" customWidth="1"/>
    <col min="12814" max="12814" width="12.140625" style="2" customWidth="1"/>
    <col min="12815" max="12841" width="10.140625" style="2" customWidth="1"/>
    <col min="12842" max="12846" width="10.85546875" style="2" customWidth="1"/>
    <col min="12847" max="12896" width="0" style="2" hidden="1" customWidth="1"/>
    <col min="12897" max="13056" width="11.42578125" style="2"/>
    <col min="13057" max="13057" width="30.7109375" style="2" customWidth="1"/>
    <col min="13058" max="13058" width="13.7109375" style="2" customWidth="1"/>
    <col min="13059" max="13059" width="14.28515625" style="2" customWidth="1"/>
    <col min="13060" max="13060" width="12" style="2" customWidth="1"/>
    <col min="13061" max="13061" width="14.42578125" style="2" customWidth="1"/>
    <col min="13062" max="13068" width="13.7109375" style="2" customWidth="1"/>
    <col min="13069" max="13069" width="13" style="2" customWidth="1"/>
    <col min="13070" max="13070" width="12.140625" style="2" customWidth="1"/>
    <col min="13071" max="13097" width="10.140625" style="2" customWidth="1"/>
    <col min="13098" max="13102" width="10.85546875" style="2" customWidth="1"/>
    <col min="13103" max="13152" width="0" style="2" hidden="1" customWidth="1"/>
    <col min="13153" max="13312" width="11.42578125" style="2"/>
    <col min="13313" max="13313" width="30.7109375" style="2" customWidth="1"/>
    <col min="13314" max="13314" width="13.7109375" style="2" customWidth="1"/>
    <col min="13315" max="13315" width="14.28515625" style="2" customWidth="1"/>
    <col min="13316" max="13316" width="12" style="2" customWidth="1"/>
    <col min="13317" max="13317" width="14.42578125" style="2" customWidth="1"/>
    <col min="13318" max="13324" width="13.7109375" style="2" customWidth="1"/>
    <col min="13325" max="13325" width="13" style="2" customWidth="1"/>
    <col min="13326" max="13326" width="12.140625" style="2" customWidth="1"/>
    <col min="13327" max="13353" width="10.140625" style="2" customWidth="1"/>
    <col min="13354" max="13358" width="10.85546875" style="2" customWidth="1"/>
    <col min="13359" max="13408" width="0" style="2" hidden="1" customWidth="1"/>
    <col min="13409" max="13568" width="11.42578125" style="2"/>
    <col min="13569" max="13569" width="30.7109375" style="2" customWidth="1"/>
    <col min="13570" max="13570" width="13.7109375" style="2" customWidth="1"/>
    <col min="13571" max="13571" width="14.28515625" style="2" customWidth="1"/>
    <col min="13572" max="13572" width="12" style="2" customWidth="1"/>
    <col min="13573" max="13573" width="14.42578125" style="2" customWidth="1"/>
    <col min="13574" max="13580" width="13.7109375" style="2" customWidth="1"/>
    <col min="13581" max="13581" width="13" style="2" customWidth="1"/>
    <col min="13582" max="13582" width="12.140625" style="2" customWidth="1"/>
    <col min="13583" max="13609" width="10.140625" style="2" customWidth="1"/>
    <col min="13610" max="13614" width="10.85546875" style="2" customWidth="1"/>
    <col min="13615" max="13664" width="0" style="2" hidden="1" customWidth="1"/>
    <col min="13665" max="13824" width="11.42578125" style="2"/>
    <col min="13825" max="13825" width="30.7109375" style="2" customWidth="1"/>
    <col min="13826" max="13826" width="13.7109375" style="2" customWidth="1"/>
    <col min="13827" max="13827" width="14.28515625" style="2" customWidth="1"/>
    <col min="13828" max="13828" width="12" style="2" customWidth="1"/>
    <col min="13829" max="13829" width="14.42578125" style="2" customWidth="1"/>
    <col min="13830" max="13836" width="13.7109375" style="2" customWidth="1"/>
    <col min="13837" max="13837" width="13" style="2" customWidth="1"/>
    <col min="13838" max="13838" width="12.140625" style="2" customWidth="1"/>
    <col min="13839" max="13865" width="10.140625" style="2" customWidth="1"/>
    <col min="13866" max="13870" width="10.85546875" style="2" customWidth="1"/>
    <col min="13871" max="13920" width="0" style="2" hidden="1" customWidth="1"/>
    <col min="13921" max="14080" width="11.42578125" style="2"/>
    <col min="14081" max="14081" width="30.7109375" style="2" customWidth="1"/>
    <col min="14082" max="14082" width="13.7109375" style="2" customWidth="1"/>
    <col min="14083" max="14083" width="14.28515625" style="2" customWidth="1"/>
    <col min="14084" max="14084" width="12" style="2" customWidth="1"/>
    <col min="14085" max="14085" width="14.42578125" style="2" customWidth="1"/>
    <col min="14086" max="14092" width="13.7109375" style="2" customWidth="1"/>
    <col min="14093" max="14093" width="13" style="2" customWidth="1"/>
    <col min="14094" max="14094" width="12.140625" style="2" customWidth="1"/>
    <col min="14095" max="14121" width="10.140625" style="2" customWidth="1"/>
    <col min="14122" max="14126" width="10.85546875" style="2" customWidth="1"/>
    <col min="14127" max="14176" width="0" style="2" hidden="1" customWidth="1"/>
    <col min="14177" max="14336" width="11.42578125" style="2"/>
    <col min="14337" max="14337" width="30.7109375" style="2" customWidth="1"/>
    <col min="14338" max="14338" width="13.7109375" style="2" customWidth="1"/>
    <col min="14339" max="14339" width="14.28515625" style="2" customWidth="1"/>
    <col min="14340" max="14340" width="12" style="2" customWidth="1"/>
    <col min="14341" max="14341" width="14.42578125" style="2" customWidth="1"/>
    <col min="14342" max="14348" width="13.7109375" style="2" customWidth="1"/>
    <col min="14349" max="14349" width="13" style="2" customWidth="1"/>
    <col min="14350" max="14350" width="12.140625" style="2" customWidth="1"/>
    <col min="14351" max="14377" width="10.140625" style="2" customWidth="1"/>
    <col min="14378" max="14382" width="10.85546875" style="2" customWidth="1"/>
    <col min="14383" max="14432" width="0" style="2" hidden="1" customWidth="1"/>
    <col min="14433" max="14592" width="11.42578125" style="2"/>
    <col min="14593" max="14593" width="30.7109375" style="2" customWidth="1"/>
    <col min="14594" max="14594" width="13.7109375" style="2" customWidth="1"/>
    <col min="14595" max="14595" width="14.28515625" style="2" customWidth="1"/>
    <col min="14596" max="14596" width="12" style="2" customWidth="1"/>
    <col min="14597" max="14597" width="14.42578125" style="2" customWidth="1"/>
    <col min="14598" max="14604" width="13.7109375" style="2" customWidth="1"/>
    <col min="14605" max="14605" width="13" style="2" customWidth="1"/>
    <col min="14606" max="14606" width="12.140625" style="2" customWidth="1"/>
    <col min="14607" max="14633" width="10.140625" style="2" customWidth="1"/>
    <col min="14634" max="14638" width="10.85546875" style="2" customWidth="1"/>
    <col min="14639" max="14688" width="0" style="2" hidden="1" customWidth="1"/>
    <col min="14689" max="14848" width="11.42578125" style="2"/>
    <col min="14849" max="14849" width="30.7109375" style="2" customWidth="1"/>
    <col min="14850" max="14850" width="13.7109375" style="2" customWidth="1"/>
    <col min="14851" max="14851" width="14.28515625" style="2" customWidth="1"/>
    <col min="14852" max="14852" width="12" style="2" customWidth="1"/>
    <col min="14853" max="14853" width="14.42578125" style="2" customWidth="1"/>
    <col min="14854" max="14860" width="13.7109375" style="2" customWidth="1"/>
    <col min="14861" max="14861" width="13" style="2" customWidth="1"/>
    <col min="14862" max="14862" width="12.140625" style="2" customWidth="1"/>
    <col min="14863" max="14889" width="10.140625" style="2" customWidth="1"/>
    <col min="14890" max="14894" width="10.85546875" style="2" customWidth="1"/>
    <col min="14895" max="14944" width="0" style="2" hidden="1" customWidth="1"/>
    <col min="14945" max="15104" width="11.42578125" style="2"/>
    <col min="15105" max="15105" width="30.7109375" style="2" customWidth="1"/>
    <col min="15106" max="15106" width="13.7109375" style="2" customWidth="1"/>
    <col min="15107" max="15107" width="14.28515625" style="2" customWidth="1"/>
    <col min="15108" max="15108" width="12" style="2" customWidth="1"/>
    <col min="15109" max="15109" width="14.42578125" style="2" customWidth="1"/>
    <col min="15110" max="15116" width="13.7109375" style="2" customWidth="1"/>
    <col min="15117" max="15117" width="13" style="2" customWidth="1"/>
    <col min="15118" max="15118" width="12.140625" style="2" customWidth="1"/>
    <col min="15119" max="15145" width="10.140625" style="2" customWidth="1"/>
    <col min="15146" max="15150" width="10.85546875" style="2" customWidth="1"/>
    <col min="15151" max="15200" width="0" style="2" hidden="1" customWidth="1"/>
    <col min="15201" max="15360" width="11.42578125" style="2"/>
    <col min="15361" max="15361" width="30.7109375" style="2" customWidth="1"/>
    <col min="15362" max="15362" width="13.7109375" style="2" customWidth="1"/>
    <col min="15363" max="15363" width="14.28515625" style="2" customWidth="1"/>
    <col min="15364" max="15364" width="12" style="2" customWidth="1"/>
    <col min="15365" max="15365" width="14.42578125" style="2" customWidth="1"/>
    <col min="15366" max="15372" width="13.7109375" style="2" customWidth="1"/>
    <col min="15373" max="15373" width="13" style="2" customWidth="1"/>
    <col min="15374" max="15374" width="12.140625" style="2" customWidth="1"/>
    <col min="15375" max="15401" width="10.140625" style="2" customWidth="1"/>
    <col min="15402" max="15406" width="10.85546875" style="2" customWidth="1"/>
    <col min="15407" max="15456" width="0" style="2" hidden="1" customWidth="1"/>
    <col min="15457" max="15616" width="11.42578125" style="2"/>
    <col min="15617" max="15617" width="30.7109375" style="2" customWidth="1"/>
    <col min="15618" max="15618" width="13.7109375" style="2" customWidth="1"/>
    <col min="15619" max="15619" width="14.28515625" style="2" customWidth="1"/>
    <col min="15620" max="15620" width="12" style="2" customWidth="1"/>
    <col min="15621" max="15621" width="14.42578125" style="2" customWidth="1"/>
    <col min="15622" max="15628" width="13.7109375" style="2" customWidth="1"/>
    <col min="15629" max="15629" width="13" style="2" customWidth="1"/>
    <col min="15630" max="15630" width="12.140625" style="2" customWidth="1"/>
    <col min="15631" max="15657" width="10.140625" style="2" customWidth="1"/>
    <col min="15658" max="15662" width="10.85546875" style="2" customWidth="1"/>
    <col min="15663" max="15712" width="0" style="2" hidden="1" customWidth="1"/>
    <col min="15713" max="15872" width="11.42578125" style="2"/>
    <col min="15873" max="15873" width="30.7109375" style="2" customWidth="1"/>
    <col min="15874" max="15874" width="13.7109375" style="2" customWidth="1"/>
    <col min="15875" max="15875" width="14.28515625" style="2" customWidth="1"/>
    <col min="15876" max="15876" width="12" style="2" customWidth="1"/>
    <col min="15877" max="15877" width="14.42578125" style="2" customWidth="1"/>
    <col min="15878" max="15884" width="13.7109375" style="2" customWidth="1"/>
    <col min="15885" max="15885" width="13" style="2" customWidth="1"/>
    <col min="15886" max="15886" width="12.140625" style="2" customWidth="1"/>
    <col min="15887" max="15913" width="10.140625" style="2" customWidth="1"/>
    <col min="15914" max="15918" width="10.85546875" style="2" customWidth="1"/>
    <col min="15919" max="15968" width="0" style="2" hidden="1" customWidth="1"/>
    <col min="15969" max="16128" width="11.42578125" style="2"/>
    <col min="16129" max="16129" width="30.7109375" style="2" customWidth="1"/>
    <col min="16130" max="16130" width="13.7109375" style="2" customWidth="1"/>
    <col min="16131" max="16131" width="14.28515625" style="2" customWidth="1"/>
    <col min="16132" max="16132" width="12" style="2" customWidth="1"/>
    <col min="16133" max="16133" width="14.42578125" style="2" customWidth="1"/>
    <col min="16134" max="16140" width="13.7109375" style="2" customWidth="1"/>
    <col min="16141" max="16141" width="13" style="2" customWidth="1"/>
    <col min="16142" max="16142" width="12.140625" style="2" customWidth="1"/>
    <col min="16143" max="16169" width="10.140625" style="2" customWidth="1"/>
    <col min="16170" max="16174" width="10.85546875" style="2" customWidth="1"/>
    <col min="16175" max="16224" width="0" style="2" hidden="1" customWidth="1"/>
    <col min="16225" max="16384" width="11.42578125" style="2"/>
  </cols>
  <sheetData>
    <row r="1" spans="1:71" s="6" customFormat="1" ht="12.75" customHeight="1" x14ac:dyDescent="0.15">
      <c r="A1" s="13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71" s="6" customFormat="1" ht="12.75" customHeight="1" x14ac:dyDescent="0.15">
      <c r="A2" s="13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71" s="6" customFormat="1" ht="12.75" customHeight="1" x14ac:dyDescent="0.2">
      <c r="A3" s="13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71" s="6" customFormat="1" ht="12.75" customHeight="1" x14ac:dyDescent="0.15">
      <c r="A4" s="13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71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71" s="6" customFormat="1" ht="39.75" customHeight="1" x14ac:dyDescent="0.15">
      <c r="A6" s="175" t="s">
        <v>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40"/>
      <c r="N6" s="25"/>
    </row>
    <row r="7" spans="1:71" s="6" customFormat="1" ht="30" customHeight="1" x14ac:dyDescent="0.2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46"/>
    </row>
    <row r="8" spans="1:71" s="41" customFormat="1" ht="21" customHeight="1" x14ac:dyDescent="0.2">
      <c r="A8" s="169" t="s">
        <v>3</v>
      </c>
      <c r="B8" s="176" t="s">
        <v>4</v>
      </c>
      <c r="C8" s="177"/>
      <c r="D8" s="176" t="s">
        <v>5</v>
      </c>
      <c r="E8" s="178"/>
      <c r="F8" s="178"/>
      <c r="G8" s="178"/>
      <c r="H8" s="179"/>
      <c r="I8" s="176" t="s">
        <v>6</v>
      </c>
      <c r="J8" s="178"/>
      <c r="K8" s="179"/>
      <c r="L8" s="180" t="s">
        <v>7</v>
      </c>
      <c r="M8" s="181"/>
      <c r="N8" s="144"/>
      <c r="O8" s="14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</row>
    <row r="9" spans="1:71" s="41" customFormat="1" ht="63" x14ac:dyDescent="0.2">
      <c r="A9" s="165"/>
      <c r="B9" s="43" t="s">
        <v>8</v>
      </c>
      <c r="C9" s="47" t="s">
        <v>9</v>
      </c>
      <c r="D9" s="28" t="s">
        <v>10</v>
      </c>
      <c r="E9" s="48" t="s">
        <v>11</v>
      </c>
      <c r="F9" s="48" t="s">
        <v>12</v>
      </c>
      <c r="G9" s="48" t="s">
        <v>13</v>
      </c>
      <c r="H9" s="34" t="s">
        <v>14</v>
      </c>
      <c r="I9" s="28" t="s">
        <v>15</v>
      </c>
      <c r="J9" s="48" t="s">
        <v>16</v>
      </c>
      <c r="K9" s="34" t="s">
        <v>17</v>
      </c>
      <c r="L9" s="143" t="s">
        <v>18</v>
      </c>
      <c r="M9" s="143" t="s">
        <v>19</v>
      </c>
      <c r="N9" s="144"/>
      <c r="O9" s="14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41" customFormat="1" ht="15.75" customHeight="1" x14ac:dyDescent="0.2">
      <c r="A10" s="21" t="s">
        <v>20</v>
      </c>
      <c r="B10" s="95">
        <f>SUM(B11:B14)</f>
        <v>0</v>
      </c>
      <c r="C10" s="96">
        <f>SUM(C11:C14)</f>
        <v>0</v>
      </c>
      <c r="D10" s="97">
        <f>SUM(D11:D14)</f>
        <v>0</v>
      </c>
      <c r="E10" s="95">
        <f>SUM(E11:E14)</f>
        <v>0</v>
      </c>
      <c r="F10" s="95">
        <f t="shared" ref="F10:K10" si="0">SUM(F11:F14)</f>
        <v>0</v>
      </c>
      <c r="G10" s="95">
        <f t="shared" si="0"/>
        <v>0</v>
      </c>
      <c r="H10" s="96">
        <f t="shared" si="0"/>
        <v>0</v>
      </c>
      <c r="I10" s="98">
        <f t="shared" si="0"/>
        <v>0</v>
      </c>
      <c r="J10" s="95">
        <f t="shared" si="0"/>
        <v>0</v>
      </c>
      <c r="K10" s="96">
        <f t="shared" si="0"/>
        <v>0</v>
      </c>
      <c r="L10" s="99">
        <f>SUM(L11:L14)</f>
        <v>0</v>
      </c>
      <c r="M10" s="99">
        <f>SUM(M11:M14)</f>
        <v>0</v>
      </c>
      <c r="N10" s="146"/>
      <c r="O10" s="147"/>
      <c r="P10" s="13"/>
      <c r="Q10" s="13"/>
      <c r="R10" s="13"/>
      <c r="S10" s="13"/>
      <c r="T10" s="13"/>
      <c r="U10" s="13"/>
      <c r="V10" s="13"/>
      <c r="W10" s="13"/>
      <c r="X10" s="6"/>
      <c r="Y10" s="14"/>
      <c r="Z10" s="14"/>
      <c r="AA10" s="6"/>
      <c r="AB10" s="6"/>
      <c r="AC10" s="6"/>
      <c r="AD10" s="6"/>
      <c r="AE10" s="6"/>
      <c r="AF10" s="6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</row>
    <row r="11" spans="1:71" s="41" customFormat="1" ht="15.75" customHeight="1" x14ac:dyDescent="0.2">
      <c r="A11" s="49" t="s">
        <v>21</v>
      </c>
      <c r="B11" s="89"/>
      <c r="C11" s="100"/>
      <c r="D11" s="101">
        <f>SUM(E11:H11)</f>
        <v>0</v>
      </c>
      <c r="E11" s="90"/>
      <c r="F11" s="90"/>
      <c r="G11" s="90"/>
      <c r="H11" s="91"/>
      <c r="I11" s="101">
        <f>SUM(J11:K11)</f>
        <v>0</v>
      </c>
      <c r="J11" s="90"/>
      <c r="K11" s="91"/>
      <c r="L11" s="100"/>
      <c r="M11" s="100"/>
      <c r="N11" s="148" t="str">
        <f>$BA11&amp;" "&amp;$BB11</f>
        <v xml:space="preserve"> </v>
      </c>
      <c r="O11" s="147"/>
      <c r="P11" s="13"/>
      <c r="Q11" s="13"/>
      <c r="R11" s="13"/>
      <c r="S11" s="13"/>
      <c r="T11" s="13"/>
      <c r="U11" s="13"/>
      <c r="V11" s="13"/>
      <c r="W11" s="13"/>
      <c r="X11" s="6"/>
      <c r="AC11" s="6"/>
      <c r="AD11" s="6"/>
      <c r="AE11" s="6"/>
      <c r="AF11" s="6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9" t="str">
        <f>IF($B11=0,"",IF($C11="",IF($B11="",""," No olvide escribir la columna Beneficiarios."),""))</f>
        <v/>
      </c>
      <c r="BB11" s="29" t="str">
        <f>IF($B11&lt;$C11," El número de Beneficiarias NO puede ser mayor que el Total.","")</f>
        <v/>
      </c>
      <c r="BD11" s="135">
        <f>IF($B11&lt;$C11,1,0)</f>
        <v>0</v>
      </c>
      <c r="BE11" s="135" t="str">
        <f>IF($B11=0,"",IF($C11="",IF($B11="","",1),0))</f>
        <v/>
      </c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</row>
    <row r="12" spans="1:71" s="41" customFormat="1" ht="15.75" customHeight="1" x14ac:dyDescent="0.2">
      <c r="A12" s="50" t="s">
        <v>22</v>
      </c>
      <c r="B12" s="78"/>
      <c r="C12" s="87"/>
      <c r="D12" s="102">
        <f>SUM(E12:H12)</f>
        <v>0</v>
      </c>
      <c r="E12" s="79"/>
      <c r="F12" s="79"/>
      <c r="G12" s="79"/>
      <c r="H12" s="77"/>
      <c r="I12" s="102">
        <f>SUM(J12:K12)</f>
        <v>0</v>
      </c>
      <c r="J12" s="79"/>
      <c r="K12" s="77"/>
      <c r="L12" s="87"/>
      <c r="M12" s="87"/>
      <c r="N12" s="148" t="str">
        <f>$BA12&amp;" "&amp;$BB12</f>
        <v xml:space="preserve"> </v>
      </c>
      <c r="O12" s="147"/>
      <c r="P12" s="13"/>
      <c r="Q12" s="13"/>
      <c r="R12" s="13"/>
      <c r="S12" s="13"/>
      <c r="T12" s="13"/>
      <c r="U12" s="13"/>
      <c r="V12" s="13"/>
      <c r="W12" s="13"/>
      <c r="X12" s="6"/>
      <c r="AC12" s="6"/>
      <c r="AD12" s="6"/>
      <c r="AE12" s="6"/>
      <c r="AF12" s="6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9" t="str">
        <f>IF($B12=0,"",IF($C12="",IF($B12="",""," No olvide escribir la columna Beneficiarios."),""))</f>
        <v/>
      </c>
      <c r="BB12" s="29" t="str">
        <f>IF($B12&lt;$C12," El número de Beneficiarias NO puede ser mayor que el Total.","")</f>
        <v/>
      </c>
      <c r="BD12" s="135">
        <f>IF($B12&lt;$C12,1,0)</f>
        <v>0</v>
      </c>
      <c r="BE12" s="135" t="str">
        <f>IF($B12=0,"",IF($C12="",IF($B12="","",1),0))</f>
        <v/>
      </c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</row>
    <row r="13" spans="1:71" s="41" customFormat="1" ht="15.75" customHeight="1" x14ac:dyDescent="0.2">
      <c r="A13" s="50" t="s">
        <v>23</v>
      </c>
      <c r="B13" s="78"/>
      <c r="C13" s="87"/>
      <c r="D13" s="102">
        <f>SUM(E13:H13)</f>
        <v>0</v>
      </c>
      <c r="E13" s="79"/>
      <c r="F13" s="79"/>
      <c r="G13" s="79"/>
      <c r="H13" s="77"/>
      <c r="I13" s="102">
        <f>SUM(J13:K13)</f>
        <v>0</v>
      </c>
      <c r="J13" s="79"/>
      <c r="K13" s="77"/>
      <c r="L13" s="87"/>
      <c r="M13" s="87"/>
      <c r="N13" s="148" t="str">
        <f>$BA13&amp;" "&amp;$BB13</f>
        <v xml:space="preserve"> </v>
      </c>
      <c r="O13" s="147"/>
      <c r="P13" s="13"/>
      <c r="Q13" s="13"/>
      <c r="R13" s="13"/>
      <c r="S13" s="13"/>
      <c r="T13" s="13"/>
      <c r="U13" s="13"/>
      <c r="V13" s="13"/>
      <c r="W13" s="13"/>
      <c r="X13" s="6"/>
      <c r="AC13" s="6"/>
      <c r="AD13" s="6"/>
      <c r="AE13" s="6"/>
      <c r="AF13" s="6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9" t="str">
        <f>IF($B13=0,"",IF($C13="",IF($B13="",""," No olvide escribir la columna Beneficiarios."),""))</f>
        <v/>
      </c>
      <c r="BB13" s="29" t="str">
        <f>IF($B13&lt;$C13," El número de Beneficiarias NO puede ser mayor que el Total.","")</f>
        <v/>
      </c>
      <c r="BD13" s="135">
        <f>IF($B13&lt;$C13,1,0)</f>
        <v>0</v>
      </c>
      <c r="BE13" s="135" t="str">
        <f>IF($B13=0,"",IF($C13="",IF($B13="","",1),0))</f>
        <v/>
      </c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1" s="41" customFormat="1" ht="15.75" customHeight="1" thickBot="1" x14ac:dyDescent="0.25">
      <c r="A14" s="51" t="s">
        <v>24</v>
      </c>
      <c r="B14" s="103"/>
      <c r="C14" s="104"/>
      <c r="D14" s="105">
        <f>SUM(E14:H14)</f>
        <v>0</v>
      </c>
      <c r="E14" s="106"/>
      <c r="F14" s="106"/>
      <c r="G14" s="106"/>
      <c r="H14" s="107"/>
      <c r="I14" s="105">
        <f>SUM(J14:K14)</f>
        <v>0</v>
      </c>
      <c r="J14" s="106"/>
      <c r="K14" s="107"/>
      <c r="L14" s="104"/>
      <c r="M14" s="104"/>
      <c r="N14" s="148" t="str">
        <f>$BA14&amp;" "&amp;$BB14</f>
        <v xml:space="preserve"> </v>
      </c>
      <c r="O14" s="147"/>
      <c r="P14" s="13"/>
      <c r="Q14" s="13"/>
      <c r="R14" s="13"/>
      <c r="S14" s="13"/>
      <c r="T14" s="13"/>
      <c r="U14" s="13"/>
      <c r="V14" s="13"/>
      <c r="W14" s="13"/>
      <c r="X14" s="6"/>
      <c r="AC14" s="6"/>
      <c r="AD14" s="6"/>
      <c r="AE14" s="6"/>
      <c r="AF14" s="6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9" t="str">
        <f>IF($B14=0,"",IF($C14="",IF($B14="",""," No olvide escribir la columna Beneficiarios."),""))</f>
        <v/>
      </c>
      <c r="BB14" s="29" t="str">
        <f>IF($B14&lt;$C14," El número de Beneficiarias NO puede ser mayor que el Total.","")</f>
        <v/>
      </c>
      <c r="BD14" s="135">
        <f>IF($B14&lt;$C14,1,0)</f>
        <v>0</v>
      </c>
      <c r="BE14" s="135" t="str">
        <f>IF($B14=0,"",IF($C14="",IF($B14="","",1),0))</f>
        <v/>
      </c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pans="1:71" s="41" customFormat="1" ht="15.75" customHeight="1" thickTop="1" thickBot="1" x14ac:dyDescent="0.25">
      <c r="A15" s="52" t="s">
        <v>25</v>
      </c>
      <c r="B15" s="108"/>
      <c r="C15" s="109"/>
      <c r="D15" s="110">
        <f>SUM(E15:H15)</f>
        <v>0</v>
      </c>
      <c r="E15" s="111"/>
      <c r="F15" s="111"/>
      <c r="G15" s="111"/>
      <c r="H15" s="112"/>
      <c r="I15" s="110">
        <f>SUM(J15:K15)</f>
        <v>0</v>
      </c>
      <c r="J15" s="113"/>
      <c r="K15" s="114"/>
      <c r="L15" s="141"/>
      <c r="M15" s="115"/>
      <c r="N15" s="148" t="str">
        <f>$BA15&amp;" "&amp;$BB15</f>
        <v xml:space="preserve"> </v>
      </c>
      <c r="O15" s="147"/>
      <c r="P15" s="13"/>
      <c r="Q15" s="13"/>
      <c r="R15" s="13"/>
      <c r="S15" s="13"/>
      <c r="T15" s="13"/>
      <c r="U15" s="13"/>
      <c r="V15" s="13"/>
      <c r="W15" s="13"/>
      <c r="X15" s="6"/>
      <c r="AC15" s="6"/>
      <c r="AD15" s="6"/>
      <c r="AE15" s="6"/>
      <c r="AF15" s="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9" t="str">
        <f>IF($B15=0,"",IF($C15="",IF($B15="",""," No olvide escribir la columna Beneficiarios."),""))</f>
        <v/>
      </c>
      <c r="BB15" s="29" t="str">
        <f>IF($B15&lt;$C15," El número de Beneficiarias NO puede ser mayor que el Total.","")</f>
        <v/>
      </c>
      <c r="BD15" s="135">
        <f>IF($B15&lt;$C15,1,0)</f>
        <v>0</v>
      </c>
      <c r="BE15" s="135" t="str">
        <f>IF($B15=0,"",IF($C15="",IF($B15="","",1),0))</f>
        <v/>
      </c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1" s="41" customFormat="1" ht="15.75" customHeight="1" thickTop="1" x14ac:dyDescent="0.2">
      <c r="A16" s="52" t="s">
        <v>26</v>
      </c>
      <c r="B16" s="116"/>
      <c r="C16" s="117"/>
      <c r="D16" s="118"/>
      <c r="E16" s="119"/>
      <c r="F16" s="119"/>
      <c r="G16" s="119"/>
      <c r="H16" s="117"/>
      <c r="I16" s="118"/>
      <c r="J16" s="119"/>
      <c r="K16" s="117"/>
      <c r="L16" s="140"/>
      <c r="M16" s="115"/>
      <c r="N16" s="148" t="str">
        <f>$BA16</f>
        <v/>
      </c>
      <c r="O16" s="147"/>
      <c r="P16" s="13"/>
      <c r="Q16" s="13"/>
      <c r="R16" s="13"/>
      <c r="S16" s="13"/>
      <c r="T16" s="13"/>
      <c r="U16" s="13"/>
      <c r="V16" s="13"/>
      <c r="W16" s="13"/>
      <c r="X16" s="6"/>
      <c r="AC16" s="6"/>
      <c r="AD16" s="6"/>
      <c r="AE16" s="6"/>
      <c r="AF16" s="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9" t="str">
        <f>IF(B16&lt;=B11,""," El parto Normal Vertical DEBE estar incluido en el parto Normal. ")</f>
        <v/>
      </c>
      <c r="BB16" s="22"/>
      <c r="BC16" s="20"/>
      <c r="BD16" s="135">
        <f>IF(B16&lt;=B11,0,1)</f>
        <v>0</v>
      </c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1:70" s="41" customFormat="1" ht="24" customHeight="1" x14ac:dyDescent="0.2">
      <c r="A17" s="53" t="s">
        <v>27</v>
      </c>
      <c r="B17" s="120"/>
      <c r="C17" s="121"/>
      <c r="D17" s="122"/>
      <c r="E17" s="123"/>
      <c r="F17" s="123"/>
      <c r="G17" s="123"/>
      <c r="H17" s="121"/>
      <c r="I17" s="122"/>
      <c r="J17" s="123"/>
      <c r="K17" s="121"/>
      <c r="L17" s="130"/>
      <c r="M17" s="124"/>
      <c r="N17" s="148"/>
      <c r="O17" s="147"/>
      <c r="P17" s="13"/>
      <c r="Q17" s="13"/>
      <c r="R17" s="13"/>
      <c r="S17" s="13"/>
      <c r="T17" s="13"/>
      <c r="U17" s="13"/>
      <c r="V17" s="13"/>
      <c r="W17" s="13"/>
      <c r="X17" s="6"/>
      <c r="AC17" s="6"/>
      <c r="AD17" s="6"/>
      <c r="AE17" s="6"/>
      <c r="AF17" s="6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2"/>
      <c r="BB17" s="22"/>
      <c r="BC17" s="20"/>
      <c r="BD17" s="6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1:70" s="41" customFormat="1" ht="15.75" customHeight="1" x14ac:dyDescent="0.2">
      <c r="A18" s="42" t="s">
        <v>28</v>
      </c>
      <c r="B18" s="120"/>
      <c r="C18" s="121"/>
      <c r="D18" s="122"/>
      <c r="E18" s="123"/>
      <c r="F18" s="123"/>
      <c r="G18" s="123"/>
      <c r="H18" s="121"/>
      <c r="I18" s="122"/>
      <c r="J18" s="123"/>
      <c r="K18" s="121"/>
      <c r="L18" s="130"/>
      <c r="M18" s="124"/>
      <c r="N18" s="148"/>
      <c r="O18" s="147"/>
      <c r="P18" s="13"/>
      <c r="Q18" s="13"/>
      <c r="R18" s="13"/>
      <c r="S18" s="13"/>
      <c r="T18" s="13"/>
      <c r="U18" s="13"/>
      <c r="V18" s="13"/>
      <c r="W18" s="13"/>
      <c r="X18" s="6"/>
      <c r="AC18" s="6"/>
      <c r="AD18" s="6"/>
      <c r="AE18" s="6"/>
      <c r="AF18" s="6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2"/>
      <c r="BB18" s="22"/>
      <c r="BC18" s="20"/>
      <c r="BD18" s="6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1:70" s="6" customFormat="1" ht="18" customHeight="1" x14ac:dyDescent="0.15">
      <c r="A19" s="54" t="s">
        <v>29</v>
      </c>
      <c r="B19" s="38"/>
      <c r="C19" s="55"/>
      <c r="D19" s="55"/>
      <c r="E19" s="26"/>
      <c r="F19" s="55"/>
      <c r="G19" s="55"/>
      <c r="H19" s="55"/>
      <c r="I19" s="55"/>
      <c r="J19" s="26"/>
      <c r="K19" s="55"/>
      <c r="L19" s="55"/>
      <c r="M19" s="132"/>
      <c r="N19" s="13"/>
      <c r="O19" s="13"/>
      <c r="P19" s="13"/>
      <c r="Q19" s="13"/>
      <c r="R19" s="13"/>
      <c r="S19" s="13"/>
      <c r="T19" s="13"/>
      <c r="U19" s="13"/>
      <c r="V19" s="13"/>
      <c r="BA19" s="14"/>
      <c r="BB19" s="14"/>
    </row>
    <row r="20" spans="1:70" s="6" customFormat="1" ht="30" customHeight="1" x14ac:dyDescent="0.2">
      <c r="A20" s="16" t="s">
        <v>30</v>
      </c>
      <c r="B20" s="56"/>
      <c r="C20" s="56"/>
      <c r="D20" s="57"/>
      <c r="E20" s="58"/>
      <c r="F20" s="58"/>
      <c r="G20" s="58"/>
      <c r="H20" s="58"/>
      <c r="I20" s="32"/>
      <c r="J20" s="32"/>
      <c r="K20" s="32"/>
      <c r="L20" s="32"/>
      <c r="M20" s="139"/>
      <c r="N20" s="139"/>
    </row>
    <row r="21" spans="1:70" s="41" customFormat="1" ht="29.25" customHeight="1" x14ac:dyDescent="0.15">
      <c r="A21" s="33" t="s">
        <v>31</v>
      </c>
      <c r="B21" s="59" t="s">
        <v>8</v>
      </c>
      <c r="C21" s="59" t="s">
        <v>32</v>
      </c>
      <c r="D21" s="18"/>
      <c r="E21" s="18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AB21" s="6"/>
      <c r="AC21" s="6"/>
      <c r="AD21" s="6"/>
      <c r="AE21" s="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6"/>
      <c r="BB21" s="6"/>
      <c r="BC21" s="6"/>
      <c r="BD21" s="6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</row>
    <row r="22" spans="1:70" s="41" customFormat="1" ht="15.75" customHeight="1" x14ac:dyDescent="0.15">
      <c r="A22" s="74" t="s">
        <v>33</v>
      </c>
      <c r="B22" s="94"/>
      <c r="C22" s="94"/>
      <c r="D22" s="149" t="str">
        <f>$BA22&amp;" "&amp;$BB22</f>
        <v xml:space="preserve"> </v>
      </c>
      <c r="E22" s="133"/>
      <c r="F22" s="5"/>
      <c r="G22" s="17"/>
      <c r="H22" s="17"/>
      <c r="I22" s="3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14"/>
      <c r="W22" s="14"/>
      <c r="AB22" s="6"/>
      <c r="AC22" s="6"/>
      <c r="AD22" s="6"/>
      <c r="AE22" s="6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9" t="str">
        <f>IF($B22=0,"",IF($C22="",IF($B22="",""," No olvide escribir la columna Beneficiarios."),""))</f>
        <v/>
      </c>
      <c r="BB22" s="29" t="str">
        <f>IF($B22&lt;$C22," El número de Beneficiarios NO puede ser mayor que el Total.","")</f>
        <v/>
      </c>
      <c r="BC22" s="6"/>
      <c r="BD22" s="135" t="str">
        <f>IF($B22=0,"",IF($C22="",IF($B22="","",1),0))</f>
        <v/>
      </c>
      <c r="BE22" s="135">
        <f>IF($B22&lt;$C22,1,0)</f>
        <v>0</v>
      </c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</row>
    <row r="23" spans="1:70" s="41" customFormat="1" ht="15.75" customHeight="1" x14ac:dyDescent="0.15">
      <c r="A23" s="60" t="s">
        <v>35</v>
      </c>
      <c r="B23" s="125"/>
      <c r="C23" s="125"/>
      <c r="D23" s="149" t="str">
        <f>$BA23&amp;" "&amp;$BB23&amp;" "&amp;$BC23</f>
        <v xml:space="preserve">  </v>
      </c>
      <c r="E23" s="23"/>
      <c r="F23" s="6"/>
      <c r="G23" s="6"/>
      <c r="H23" s="6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14"/>
      <c r="W23" s="14"/>
      <c r="AB23" s="6"/>
      <c r="AC23" s="6"/>
      <c r="AD23" s="6"/>
      <c r="AE23" s="6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9" t="str">
        <f>IF((B22+B23)&lt;=B10,""," El total de Acompañamientos NO debe ser mayor que el total de Partos")</f>
        <v/>
      </c>
      <c r="BB23" s="29" t="str">
        <f>IF($B23&lt;$C23," El número de Beneficiarios NO puede ser mayor que el Total.","")</f>
        <v/>
      </c>
      <c r="BC23" s="29" t="str">
        <f>IF($B23=0,"",IF($C23="",IF($B23="",""," No olvide escribir la columna Beneficiarios."),""))</f>
        <v/>
      </c>
      <c r="BD23" s="135" t="str">
        <f>IF($B23=0,"",IF($C23="",IF($B23="","",1),0))</f>
        <v/>
      </c>
      <c r="BE23" s="135">
        <f>IF($B23&lt;$C23,1,0)</f>
        <v>0</v>
      </c>
      <c r="BF23" s="135">
        <f>IF((B22+B23)&lt;=B10,0,1)</f>
        <v>0</v>
      </c>
      <c r="BG23" s="20"/>
      <c r="BH23" s="20"/>
      <c r="BI23" s="20"/>
      <c r="BJ23" s="20"/>
      <c r="BK23" s="20"/>
      <c r="BL23" s="20"/>
      <c r="BM23" s="20"/>
      <c r="BN23" s="20"/>
      <c r="BO23" s="20"/>
      <c r="BP23" s="20"/>
    </row>
    <row r="24" spans="1:70" s="6" customFormat="1" ht="30" customHeight="1" x14ac:dyDescent="0.2">
      <c r="A24" s="160" t="s">
        <v>36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2"/>
      <c r="L24" s="9"/>
      <c r="M24" s="39"/>
      <c r="N24" s="39"/>
    </row>
    <row r="25" spans="1:70" s="6" customFormat="1" ht="30" customHeight="1" x14ac:dyDescent="0.2">
      <c r="A25" s="160" t="s">
        <v>37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32"/>
      <c r="L25" s="9"/>
      <c r="M25" s="39"/>
      <c r="N25" s="39"/>
    </row>
    <row r="26" spans="1:70" s="41" customFormat="1" ht="21" customHeight="1" x14ac:dyDescent="0.15">
      <c r="A26" s="162" t="s">
        <v>38</v>
      </c>
      <c r="B26" s="164" t="s">
        <v>8</v>
      </c>
      <c r="C26" s="166" t="s">
        <v>39</v>
      </c>
      <c r="D26" s="167"/>
      <c r="E26" s="167"/>
      <c r="F26" s="167"/>
      <c r="G26" s="167"/>
      <c r="H26" s="167"/>
      <c r="I26" s="168"/>
      <c r="J26" s="6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AB26" s="6"/>
      <c r="AC26" s="6"/>
      <c r="AD26" s="6"/>
      <c r="AE26" s="6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6"/>
      <c r="BB26" s="6"/>
      <c r="BC26" s="6"/>
      <c r="BD26" s="6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1:70" s="41" customFormat="1" ht="26.25" customHeight="1" x14ac:dyDescent="0.15">
      <c r="A27" s="163"/>
      <c r="B27" s="165"/>
      <c r="C27" s="30" t="s">
        <v>40</v>
      </c>
      <c r="D27" s="10" t="s">
        <v>41</v>
      </c>
      <c r="E27" s="48" t="s">
        <v>42</v>
      </c>
      <c r="F27" s="48" t="s">
        <v>43</v>
      </c>
      <c r="G27" s="48" t="s">
        <v>44</v>
      </c>
      <c r="H27" s="10" t="s">
        <v>45</v>
      </c>
      <c r="I27" s="34" t="s">
        <v>46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AB27" s="6"/>
      <c r="AC27" s="6"/>
      <c r="AD27" s="6"/>
      <c r="AE27" s="6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6"/>
      <c r="BB27" s="6"/>
      <c r="BC27" s="6"/>
      <c r="BD27" s="6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1:70" s="41" customFormat="1" ht="15.75" customHeight="1" x14ac:dyDescent="0.15">
      <c r="A28" s="61" t="s">
        <v>47</v>
      </c>
      <c r="B28" s="93">
        <f>SUM(C28:I28)</f>
        <v>0</v>
      </c>
      <c r="C28" s="120"/>
      <c r="D28" s="126"/>
      <c r="E28" s="126"/>
      <c r="F28" s="126"/>
      <c r="G28" s="126"/>
      <c r="H28" s="126"/>
      <c r="I28" s="127"/>
      <c r="J28" s="146" t="str">
        <f>$BA28&amp;" "&amp;$BB28</f>
        <v xml:space="preserve"> </v>
      </c>
      <c r="K28" s="2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AB28" s="6"/>
      <c r="AC28" s="6"/>
      <c r="AD28" s="6"/>
      <c r="AE28" s="6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9" t="str">
        <f>IF(SUM(G28:I28)&gt;=M10,""," Los RN de 2.500 y más gramos NO DEBE ser menor al Total de partos con Apego Precoz de RN del mismo peso Seccion A. ")</f>
        <v/>
      </c>
      <c r="BB28" s="29" t="str">
        <f>IF(SUM(C28:F28)&gt;=L10,""," Los RN de menor o igual a 2.499 gramos NO DEBE ser menor al Total de partos con Apego Precoz de RN del mismo peso. ")</f>
        <v/>
      </c>
      <c r="BC28" s="6"/>
      <c r="BD28" s="135">
        <f>IF(SUM(G28:I28)&gt;=M10,0,1)</f>
        <v>0</v>
      </c>
      <c r="BE28" s="135">
        <f>IF(SUM(C28:F28)&gt;=L10,0,1)</f>
        <v>0</v>
      </c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1:70" s="6" customFormat="1" ht="30" customHeight="1" x14ac:dyDescent="0.2">
      <c r="A29" s="75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9"/>
      <c r="M29" s="39"/>
      <c r="N29" s="39"/>
    </row>
    <row r="30" spans="1:70" s="41" customFormat="1" ht="21" customHeight="1" x14ac:dyDescent="0.15">
      <c r="A30" s="162" t="s">
        <v>38</v>
      </c>
      <c r="B30" s="164" t="s">
        <v>8</v>
      </c>
      <c r="C30" s="6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AB30" s="6"/>
      <c r="AC30" s="6"/>
      <c r="AD30" s="6"/>
      <c r="AE30" s="6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6"/>
      <c r="BB30" s="6"/>
      <c r="BC30" s="6"/>
      <c r="BD30" s="6"/>
      <c r="BE30" s="20"/>
      <c r="BF30" s="20"/>
      <c r="BG30" s="20"/>
      <c r="BH30" s="20"/>
      <c r="BI30" s="20"/>
      <c r="BJ30" s="20"/>
      <c r="BK30" s="20"/>
    </row>
    <row r="31" spans="1:70" s="41" customFormat="1" ht="26.25" customHeight="1" x14ac:dyDescent="0.15">
      <c r="A31" s="163"/>
      <c r="B31" s="16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AB31" s="6"/>
      <c r="AC31" s="6"/>
      <c r="AD31" s="6"/>
      <c r="AE31" s="6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6"/>
      <c r="BB31" s="6"/>
      <c r="BC31" s="6"/>
      <c r="BD31" s="6"/>
      <c r="BE31" s="20"/>
      <c r="BF31" s="20"/>
      <c r="BG31" s="20"/>
      <c r="BH31" s="20"/>
      <c r="BI31" s="20"/>
      <c r="BJ31" s="20"/>
      <c r="BK31" s="20"/>
    </row>
    <row r="32" spans="1:70" s="41" customFormat="1" ht="15.75" customHeight="1" x14ac:dyDescent="0.15">
      <c r="A32" s="76" t="s">
        <v>47</v>
      </c>
      <c r="B32" s="94"/>
      <c r="C32" s="150" t="str">
        <f>$BA32</f>
        <v/>
      </c>
      <c r="D32" s="151"/>
      <c r="E32" s="152"/>
      <c r="F32" s="152"/>
      <c r="G32" s="134"/>
      <c r="H32" s="13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AB32" s="6"/>
      <c r="AC32" s="6"/>
      <c r="AD32" s="6"/>
      <c r="AE32" s="6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9" t="str">
        <f>IF($B32&lt;=$B28,"","Total Nacidos Vivos con malformación congénita no debe ser MAYOR a Nacidos Vivos Según Peso Al Nacer")</f>
        <v/>
      </c>
      <c r="BC32" s="6"/>
      <c r="BD32" s="135">
        <f>IF($B32&lt;=$B28,0,1)</f>
        <v>0</v>
      </c>
      <c r="BE32" s="20"/>
      <c r="BF32" s="20"/>
      <c r="BG32" s="20"/>
      <c r="BH32" s="20"/>
      <c r="BI32" s="20"/>
      <c r="BJ32" s="20"/>
      <c r="BK32" s="20"/>
    </row>
    <row r="33" spans="1:70" s="41" customFormat="1" ht="15.75" customHeight="1" x14ac:dyDescent="0.15">
      <c r="A33" s="73" t="s">
        <v>49</v>
      </c>
      <c r="B33" s="92"/>
      <c r="C33" s="27"/>
      <c r="D33" s="27"/>
      <c r="E33" s="27"/>
      <c r="F33" s="62"/>
      <c r="G33" s="27"/>
      <c r="H33" s="27"/>
      <c r="I33" s="27"/>
      <c r="J33" s="6"/>
      <c r="K33" s="2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AB33" s="6"/>
      <c r="AC33" s="6"/>
      <c r="AD33" s="6"/>
      <c r="AE33" s="6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6"/>
      <c r="BB33" s="6"/>
      <c r="BC33" s="6"/>
      <c r="BD33" s="6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1:70" s="6" customFormat="1" ht="30" customHeight="1" x14ac:dyDescent="0.2">
      <c r="A34" s="45" t="s">
        <v>50</v>
      </c>
      <c r="B34" s="63"/>
      <c r="C34" s="64"/>
      <c r="D34" s="64"/>
      <c r="E34" s="64"/>
      <c r="F34" s="65"/>
      <c r="G34" s="64"/>
      <c r="H34" s="64"/>
      <c r="I34" s="64"/>
      <c r="J34" s="64"/>
      <c r="K34" s="45"/>
      <c r="L34" s="9"/>
      <c r="M34" s="39"/>
      <c r="N34" s="39"/>
    </row>
    <row r="35" spans="1:70" s="41" customFormat="1" ht="42" x14ac:dyDescent="0.15">
      <c r="A35" s="21" t="s">
        <v>38</v>
      </c>
      <c r="B35" s="142" t="s">
        <v>51</v>
      </c>
      <c r="C35" s="143" t="s">
        <v>52</v>
      </c>
      <c r="D35" s="66"/>
      <c r="E35" s="66"/>
      <c r="F35" s="67"/>
      <c r="G35" s="66"/>
      <c r="H35" s="66"/>
      <c r="I35" s="66"/>
      <c r="J35" s="66"/>
      <c r="K35" s="2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B35" s="6"/>
      <c r="AC35" s="6"/>
      <c r="AD35" s="6"/>
      <c r="AE35" s="6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6"/>
      <c r="BB35" s="6"/>
      <c r="BC35" s="6"/>
      <c r="BD35" s="6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1:70" s="41" customFormat="1" ht="15.75" customHeight="1" x14ac:dyDescent="0.15">
      <c r="A36" s="61" t="s">
        <v>47</v>
      </c>
      <c r="B36" s="128"/>
      <c r="C36" s="129"/>
      <c r="D36" s="66"/>
      <c r="E36" s="66"/>
      <c r="F36" s="67"/>
      <c r="G36" s="66"/>
      <c r="H36" s="66"/>
      <c r="I36" s="66"/>
      <c r="J36" s="66"/>
      <c r="K36" s="2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AB36" s="6"/>
      <c r="AC36" s="6"/>
      <c r="AD36" s="6"/>
      <c r="AE36" s="6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6"/>
      <c r="BB36" s="6"/>
      <c r="BC36" s="6"/>
      <c r="BD36" s="6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1:70" s="6" customFormat="1" ht="30" customHeight="1" x14ac:dyDescent="0.2">
      <c r="A37" s="45" t="s">
        <v>53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39" t="s">
        <v>34</v>
      </c>
      <c r="N37" s="39"/>
    </row>
    <row r="38" spans="1:70" s="41" customFormat="1" ht="14.25" customHeight="1" x14ac:dyDescent="0.15">
      <c r="A38" s="169" t="s">
        <v>54</v>
      </c>
      <c r="B38" s="162" t="s">
        <v>55</v>
      </c>
      <c r="C38" s="171" t="s">
        <v>56</v>
      </c>
      <c r="D38" s="172"/>
      <c r="E38" s="173"/>
      <c r="F38" s="17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AB38" s="6"/>
      <c r="AC38" s="6"/>
      <c r="AD38" s="6"/>
      <c r="AE38" s="6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6"/>
      <c r="BB38" s="6"/>
      <c r="BC38" s="6"/>
      <c r="BD38" s="6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1:70" s="41" customFormat="1" ht="21" x14ac:dyDescent="0.15">
      <c r="A39" s="170"/>
      <c r="B39" s="163"/>
      <c r="C39" s="28" t="s">
        <v>57</v>
      </c>
      <c r="D39" s="11" t="s">
        <v>58</v>
      </c>
      <c r="E39" s="12" t="s">
        <v>59</v>
      </c>
      <c r="F39" s="17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AB39" s="6"/>
      <c r="AC39" s="6"/>
      <c r="AD39" s="6"/>
      <c r="AE39" s="6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1:70" s="41" customFormat="1" ht="15.75" customHeight="1" x14ac:dyDescent="0.15">
      <c r="A40" s="68" t="s">
        <v>60</v>
      </c>
      <c r="B40" s="83">
        <f>SUM(C40:E40)</f>
        <v>0</v>
      </c>
      <c r="C40" s="85"/>
      <c r="D40" s="86"/>
      <c r="E40" s="88"/>
      <c r="F40" s="153">
        <f>$BA40</f>
        <v>0</v>
      </c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AB40" s="6"/>
      <c r="AC40" s="6"/>
      <c r="AD40" s="6"/>
      <c r="AE40" s="6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1:70" s="41" customFormat="1" ht="15.75" customHeight="1" x14ac:dyDescent="0.15">
      <c r="A41" s="70" t="s">
        <v>61</v>
      </c>
      <c r="B41" s="84">
        <f>SUM(C41:E41)</f>
        <v>0</v>
      </c>
      <c r="C41" s="80"/>
      <c r="D41" s="81"/>
      <c r="E41" s="82"/>
      <c r="F41" s="153">
        <f>$BA41</f>
        <v>0</v>
      </c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AB41" s="6"/>
      <c r="AC41" s="6"/>
      <c r="AD41" s="6"/>
      <c r="AE41" s="6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1:70" s="6" customFormat="1" ht="30" customHeight="1" x14ac:dyDescent="0.2">
      <c r="A42" s="71" t="s">
        <v>62</v>
      </c>
      <c r="B42" s="3"/>
      <c r="C42" s="3"/>
      <c r="D42" s="72"/>
      <c r="E42" s="3"/>
    </row>
    <row r="43" spans="1:70" s="41" customFormat="1" ht="38.25" customHeight="1" x14ac:dyDescent="0.2">
      <c r="A43" s="37" t="s">
        <v>63</v>
      </c>
      <c r="B43" s="19" t="s">
        <v>64</v>
      </c>
      <c r="C43" s="19" t="s">
        <v>65</v>
      </c>
      <c r="D43" s="3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AB43" s="6"/>
      <c r="AC43" s="6"/>
      <c r="AD43" s="6"/>
      <c r="AE43" s="6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6"/>
      <c r="BB43" s="6"/>
      <c r="BC43" s="6"/>
      <c r="BD43" s="6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1:70" s="41" customFormat="1" ht="15" customHeight="1" x14ac:dyDescent="0.2">
      <c r="A44" s="36" t="s">
        <v>66</v>
      </c>
      <c r="B44" s="94"/>
      <c r="C44" s="94"/>
      <c r="D44" s="3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B44" s="6"/>
      <c r="AC44" s="6"/>
      <c r="AD44" s="6"/>
      <c r="AE44" s="6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6"/>
      <c r="BB44" s="6"/>
      <c r="BC44" s="6"/>
      <c r="BD44" s="6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1:70" s="41" customFormat="1" ht="23.25" customHeight="1" x14ac:dyDescent="0.2">
      <c r="A45" s="24" t="s">
        <v>67</v>
      </c>
      <c r="B45" s="92"/>
      <c r="C45" s="92"/>
      <c r="D45" s="149" t="str">
        <f>$BA45&amp;"   "&amp;$BB45</f>
        <v xml:space="preserve">   </v>
      </c>
      <c r="E45" s="3"/>
      <c r="F45" s="8"/>
      <c r="G45" s="8"/>
      <c r="H45" s="8"/>
      <c r="I45" s="8"/>
      <c r="J45" s="8"/>
      <c r="K45" s="8"/>
      <c r="L45" s="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B45" s="6"/>
      <c r="AC45" s="6"/>
      <c r="AD45" s="6"/>
      <c r="AE45" s="6"/>
      <c r="BA45" s="29" t="str">
        <f>IF($B45&gt;$B44,"Egresos con LME no puede ser mayor que Total de Egresos Maternidad","")</f>
        <v/>
      </c>
      <c r="BB45" s="41" t="str">
        <f>IF($C45&gt;$C44,"Egresos con LME no puede ser mayor que Total de Egresos Neonatología","")</f>
        <v/>
      </c>
      <c r="BC45" s="6"/>
      <c r="BD45" s="135">
        <f>IF($B45&gt;$B44,1,0)</f>
        <v>0</v>
      </c>
      <c r="BE45" s="20">
        <f>IF($C45&gt;$C44,1,0)</f>
        <v>0</v>
      </c>
    </row>
    <row r="46" spans="1:70" s="136" customFormat="1" x14ac:dyDescent="0.2">
      <c r="F46" s="15"/>
      <c r="G46" s="15"/>
      <c r="H46" s="15"/>
      <c r="I46" s="15"/>
      <c r="J46" s="15"/>
      <c r="K46" s="15"/>
      <c r="L46" s="15"/>
    </row>
    <row r="47" spans="1:70" x14ac:dyDescent="0.2">
      <c r="A47" s="136"/>
      <c r="B47" s="136"/>
      <c r="C47" s="136"/>
      <c r="D47" s="136"/>
      <c r="E47" s="136"/>
    </row>
    <row r="48" spans="1:70" x14ac:dyDescent="0.2">
      <c r="A48" s="136"/>
      <c r="B48" s="136"/>
      <c r="C48" s="136"/>
      <c r="D48" s="136"/>
      <c r="E48" s="136"/>
    </row>
    <row r="49" spans="1:5" x14ac:dyDescent="0.2">
      <c r="A49" s="136"/>
      <c r="B49" s="136"/>
      <c r="C49" s="136"/>
      <c r="D49" s="136"/>
      <c r="E49" s="136"/>
    </row>
    <row r="50" spans="1:5" x14ac:dyDescent="0.2">
      <c r="A50" s="136"/>
      <c r="B50" s="136"/>
      <c r="C50" s="136"/>
      <c r="D50" s="136"/>
      <c r="E50" s="136"/>
    </row>
    <row r="51" spans="1:5" x14ac:dyDescent="0.2">
      <c r="A51" s="136"/>
      <c r="B51" s="136"/>
      <c r="C51" s="136"/>
      <c r="D51" s="136"/>
      <c r="E51" s="136"/>
    </row>
    <row r="52" spans="1:5" x14ac:dyDescent="0.2">
      <c r="A52" s="136"/>
      <c r="B52" s="136"/>
      <c r="C52" s="136"/>
      <c r="D52" s="136"/>
      <c r="E52" s="136"/>
    </row>
    <row r="53" spans="1:5" x14ac:dyDescent="0.2">
      <c r="A53" s="136"/>
      <c r="B53" s="136"/>
      <c r="C53" s="136"/>
      <c r="D53" s="136"/>
      <c r="E53" s="136"/>
    </row>
    <row r="199" spans="1:56" ht="15.75" hidden="1" customHeight="1" x14ac:dyDescent="0.2"/>
    <row r="200" spans="1:56" ht="15.75" hidden="1" customHeight="1" x14ac:dyDescent="0.2">
      <c r="A200" s="138">
        <f>SUM(A7:M45)</f>
        <v>0</v>
      </c>
      <c r="BD200" s="137">
        <v>0</v>
      </c>
    </row>
    <row r="201" spans="1:56" ht="15.75" hidden="1" customHeight="1" x14ac:dyDescent="0.2"/>
    <row r="202" spans="1:56" hidden="1" x14ac:dyDescent="0.2"/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2014-04-28T13:24:06Z</dcterms:modified>
</cp:coreProperties>
</file>