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65" yWindow="75" windowWidth="14430" windowHeight="11700" activeTab="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216" i="4" l="1"/>
  <c r="B184" i="4"/>
  <c r="B177" i="4"/>
  <c r="BF170" i="4"/>
  <c r="BE170" i="4"/>
  <c r="BD170" i="4"/>
  <c r="BC170" i="4"/>
  <c r="BB170" i="4"/>
  <c r="BA170" i="4"/>
  <c r="Z170" i="4" s="1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BF169" i="4"/>
  <c r="BE169" i="4"/>
  <c r="BD169" i="4"/>
  <c r="BC169" i="4"/>
  <c r="BB169" i="4"/>
  <c r="BA169" i="4"/>
  <c r="Z169" i="4"/>
  <c r="B169" i="4"/>
  <c r="BF168" i="4"/>
  <c r="BE168" i="4"/>
  <c r="BD168" i="4"/>
  <c r="BC168" i="4"/>
  <c r="BB168" i="4"/>
  <c r="BA168" i="4"/>
  <c r="Z168" i="4"/>
  <c r="B168" i="4"/>
  <c r="BF167" i="4"/>
  <c r="BE167" i="4"/>
  <c r="BD167" i="4"/>
  <c r="BC167" i="4"/>
  <c r="BB167" i="4"/>
  <c r="BA167" i="4"/>
  <c r="Z167" i="4"/>
  <c r="B167" i="4"/>
  <c r="BF166" i="4"/>
  <c r="BE166" i="4"/>
  <c r="BD166" i="4"/>
  <c r="BC166" i="4"/>
  <c r="BB166" i="4"/>
  <c r="BA166" i="4"/>
  <c r="Z166" i="4"/>
  <c r="B166" i="4"/>
  <c r="BF165" i="4"/>
  <c r="BE165" i="4"/>
  <c r="BD165" i="4"/>
  <c r="BC165" i="4"/>
  <c r="BB165" i="4"/>
  <c r="BA165" i="4"/>
  <c r="Z165" i="4"/>
  <c r="B165" i="4"/>
  <c r="D161" i="4"/>
  <c r="C161" i="4"/>
  <c r="B161" i="4"/>
  <c r="B160" i="4"/>
  <c r="B159" i="4"/>
  <c r="B158" i="4"/>
  <c r="BE154" i="4"/>
  <c r="BD154" i="4"/>
  <c r="BB154" i="4"/>
  <c r="BA154" i="4"/>
  <c r="Z154" i="4"/>
  <c r="B154" i="4"/>
  <c r="BE153" i="4"/>
  <c r="BD153" i="4"/>
  <c r="BB153" i="4"/>
  <c r="BA153" i="4"/>
  <c r="Z153" i="4"/>
  <c r="B153" i="4"/>
  <c r="BE152" i="4"/>
  <c r="BD152" i="4"/>
  <c r="BB152" i="4"/>
  <c r="BA152" i="4"/>
  <c r="Z152" i="4"/>
  <c r="B152" i="4"/>
  <c r="BE151" i="4"/>
  <c r="BD151" i="4"/>
  <c r="BB151" i="4"/>
  <c r="BA151" i="4"/>
  <c r="Z151" i="4"/>
  <c r="B151" i="4"/>
  <c r="BE150" i="4"/>
  <c r="BD150" i="4"/>
  <c r="BB150" i="4"/>
  <c r="BA150" i="4"/>
  <c r="Z150" i="4"/>
  <c r="B150" i="4"/>
  <c r="BE149" i="4"/>
  <c r="BD149" i="4"/>
  <c r="BB149" i="4"/>
  <c r="BA149" i="4"/>
  <c r="Z149" i="4"/>
  <c r="B149" i="4"/>
  <c r="BE148" i="4"/>
  <c r="BD148" i="4"/>
  <c r="BB148" i="4"/>
  <c r="BA148" i="4"/>
  <c r="Z148" i="4"/>
  <c r="B148" i="4"/>
  <c r="BE147" i="4"/>
  <c r="BD147" i="4"/>
  <c r="BB147" i="4"/>
  <c r="BA147" i="4"/>
  <c r="Z147" i="4"/>
  <c r="B147" i="4"/>
  <c r="BE146" i="4"/>
  <c r="BD146" i="4"/>
  <c r="BB146" i="4"/>
  <c r="BA146" i="4"/>
  <c r="Z146" i="4"/>
  <c r="B146" i="4"/>
  <c r="BE145" i="4"/>
  <c r="BD145" i="4"/>
  <c r="BB145" i="4"/>
  <c r="BA145" i="4"/>
  <c r="Z145" i="4"/>
  <c r="B145" i="4"/>
  <c r="BE144" i="4"/>
  <c r="BD144" i="4"/>
  <c r="BB144" i="4"/>
  <c r="BA144" i="4"/>
  <c r="Z144" i="4"/>
  <c r="B144" i="4"/>
  <c r="BE143" i="4"/>
  <c r="BD143" i="4"/>
  <c r="BB143" i="4"/>
  <c r="BA143" i="4"/>
  <c r="Z143" i="4"/>
  <c r="B143" i="4"/>
  <c r="BE142" i="4"/>
  <c r="BD142" i="4"/>
  <c r="BB142" i="4"/>
  <c r="BA142" i="4"/>
  <c r="Z142" i="4"/>
  <c r="B142" i="4"/>
  <c r="BE141" i="4"/>
  <c r="BD141" i="4"/>
  <c r="BB141" i="4"/>
  <c r="BA141" i="4"/>
  <c r="Z141" i="4"/>
  <c r="B141" i="4"/>
  <c r="BE140" i="4"/>
  <c r="BD140" i="4"/>
  <c r="BB140" i="4"/>
  <c r="BA140" i="4"/>
  <c r="Z140" i="4"/>
  <c r="B140" i="4"/>
  <c r="BE139" i="4"/>
  <c r="BD139" i="4"/>
  <c r="BB139" i="4"/>
  <c r="BA139" i="4"/>
  <c r="Z139" i="4"/>
  <c r="B139" i="4"/>
  <c r="BE138" i="4"/>
  <c r="BD138" i="4"/>
  <c r="BB138" i="4"/>
  <c r="BA138" i="4"/>
  <c r="Z138" i="4"/>
  <c r="B138" i="4"/>
  <c r="BD114" i="4"/>
  <c r="BA114" i="4"/>
  <c r="K114" i="4"/>
  <c r="B114" i="4"/>
  <c r="BD113" i="4"/>
  <c r="BA113" i="4"/>
  <c r="K113" i="4"/>
  <c r="B113" i="4"/>
  <c r="BD112" i="4"/>
  <c r="BA112" i="4"/>
  <c r="K112" i="4"/>
  <c r="B112" i="4"/>
  <c r="D108" i="4"/>
  <c r="C101" i="4"/>
  <c r="B97" i="4"/>
  <c r="B89" i="4"/>
  <c r="B81" i="4"/>
  <c r="B66" i="4"/>
  <c r="B59" i="4"/>
  <c r="BD52" i="4"/>
  <c r="BC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BE52" i="4" s="1"/>
  <c r="BF51" i="4"/>
  <c r="BE51" i="4"/>
  <c r="BD51" i="4"/>
  <c r="BC51" i="4"/>
  <c r="BB51" i="4"/>
  <c r="Y51" i="4" s="1"/>
  <c r="BA51" i="4"/>
  <c r="B51" i="4"/>
  <c r="BF50" i="4"/>
  <c r="BE50" i="4"/>
  <c r="BD50" i="4"/>
  <c r="BC50" i="4"/>
  <c r="BB50" i="4"/>
  <c r="Y50" i="4" s="1"/>
  <c r="BA50" i="4"/>
  <c r="B50" i="4"/>
  <c r="BF49" i="4"/>
  <c r="BE49" i="4"/>
  <c r="BD49" i="4"/>
  <c r="BC49" i="4"/>
  <c r="BB49" i="4"/>
  <c r="Y49" i="4" s="1"/>
  <c r="BA49" i="4"/>
  <c r="B49" i="4"/>
  <c r="BF48" i="4"/>
  <c r="BE48" i="4"/>
  <c r="BD48" i="4"/>
  <c r="BC48" i="4"/>
  <c r="BB48" i="4"/>
  <c r="Y48" i="4" s="1"/>
  <c r="BA48" i="4"/>
  <c r="B48" i="4"/>
  <c r="BF47" i="4"/>
  <c r="BE47" i="4"/>
  <c r="BD47" i="4"/>
  <c r="BC47" i="4"/>
  <c r="BB47" i="4"/>
  <c r="Y47" i="4" s="1"/>
  <c r="BA47" i="4"/>
  <c r="AZ47" i="4"/>
  <c r="B47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BG26" i="4"/>
  <c r="BF26" i="4"/>
  <c r="BE26" i="4"/>
  <c r="BD26" i="4"/>
  <c r="BC26" i="4"/>
  <c r="BB26" i="4"/>
  <c r="BA26" i="4"/>
  <c r="AZ26" i="4"/>
  <c r="I26" i="4"/>
  <c r="D26" i="4"/>
  <c r="BG25" i="4"/>
  <c r="BF25" i="4"/>
  <c r="BE25" i="4"/>
  <c r="BD25" i="4"/>
  <c r="BC25" i="4"/>
  <c r="BB25" i="4"/>
  <c r="BA25" i="4"/>
  <c r="AZ25" i="4"/>
  <c r="I25" i="4"/>
  <c r="D25" i="4"/>
  <c r="F21" i="4"/>
  <c r="E21" i="4"/>
  <c r="D21" i="4"/>
  <c r="C21" i="4"/>
  <c r="B21" i="4"/>
  <c r="B20" i="4"/>
  <c r="B19" i="4"/>
  <c r="B18" i="4"/>
  <c r="BD14" i="4"/>
  <c r="BA14" i="4"/>
  <c r="Z14" i="4"/>
  <c r="B14" i="4"/>
  <c r="BE14" i="4" s="1"/>
  <c r="BE13" i="4"/>
  <c r="BD13" i="4"/>
  <c r="BA13" i="4"/>
  <c r="Z13" i="4"/>
  <c r="B13" i="4"/>
  <c r="BE12" i="4"/>
  <c r="BD12" i="4"/>
  <c r="BB12" i="4"/>
  <c r="BA12" i="4"/>
  <c r="Z12" i="4"/>
  <c r="B12" i="4"/>
  <c r="A5" i="4"/>
  <c r="A4" i="4"/>
  <c r="A3" i="4"/>
  <c r="A2" i="4"/>
  <c r="BB52" i="4" l="1"/>
  <c r="BF52" i="4"/>
  <c r="BE230" i="4" s="1"/>
  <c r="BA52" i="4"/>
  <c r="B216" i="3"/>
  <c r="B184" i="3"/>
  <c r="B177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 s="1"/>
  <c r="BF169" i="3"/>
  <c r="BE169" i="3"/>
  <c r="BD169" i="3"/>
  <c r="BB169" i="3"/>
  <c r="BA169" i="3"/>
  <c r="B169" i="3"/>
  <c r="BC169" i="3" s="1"/>
  <c r="Z169" i="3" s="1"/>
  <c r="BF168" i="3"/>
  <c r="BE168" i="3"/>
  <c r="BD168" i="3"/>
  <c r="BB168" i="3"/>
  <c r="BA168" i="3"/>
  <c r="B168" i="3"/>
  <c r="BC168" i="3" s="1"/>
  <c r="Z168" i="3" s="1"/>
  <c r="BF167" i="3"/>
  <c r="BE167" i="3"/>
  <c r="BD167" i="3"/>
  <c r="BB167" i="3"/>
  <c r="BA167" i="3"/>
  <c r="B167" i="3"/>
  <c r="BC167" i="3" s="1"/>
  <c r="Z167" i="3" s="1"/>
  <c r="BF166" i="3"/>
  <c r="BE166" i="3"/>
  <c r="BD166" i="3"/>
  <c r="BB166" i="3"/>
  <c r="BA166" i="3"/>
  <c r="B166" i="3"/>
  <c r="BC166" i="3" s="1"/>
  <c r="Z166" i="3" s="1"/>
  <c r="BF165" i="3"/>
  <c r="BE165" i="3"/>
  <c r="BD165" i="3"/>
  <c r="BB165" i="3"/>
  <c r="BA165" i="3"/>
  <c r="B165" i="3"/>
  <c r="BC165" i="3" s="1"/>
  <c r="Z165" i="3" s="1"/>
  <c r="D161" i="3"/>
  <c r="C161" i="3"/>
  <c r="B161" i="3"/>
  <c r="B160" i="3"/>
  <c r="B159" i="3"/>
  <c r="B158" i="3"/>
  <c r="BE154" i="3"/>
  <c r="BB154" i="3"/>
  <c r="BA154" i="3"/>
  <c r="Z154" i="3"/>
  <c r="B154" i="3"/>
  <c r="BD154" i="3" s="1"/>
  <c r="BB153" i="3"/>
  <c r="B153" i="3"/>
  <c r="BE153" i="3" s="1"/>
  <c r="BE152" i="3"/>
  <c r="BB152" i="3"/>
  <c r="BA152" i="3"/>
  <c r="Z152" i="3"/>
  <c r="B152" i="3"/>
  <c r="BD152" i="3" s="1"/>
  <c r="BB151" i="3"/>
  <c r="B151" i="3"/>
  <c r="BE151" i="3" s="1"/>
  <c r="BE150" i="3"/>
  <c r="BB150" i="3"/>
  <c r="BA150" i="3"/>
  <c r="Z150" i="3"/>
  <c r="B150" i="3"/>
  <c r="BD150" i="3" s="1"/>
  <c r="BB149" i="3"/>
  <c r="B149" i="3"/>
  <c r="BE149" i="3" s="1"/>
  <c r="BE148" i="3"/>
  <c r="BB148" i="3"/>
  <c r="BA148" i="3"/>
  <c r="Z148" i="3"/>
  <c r="B148" i="3"/>
  <c r="BD148" i="3" s="1"/>
  <c r="BB147" i="3"/>
  <c r="B147" i="3"/>
  <c r="BE147" i="3" s="1"/>
  <c r="BE146" i="3"/>
  <c r="BB146" i="3"/>
  <c r="BA146" i="3"/>
  <c r="Z146" i="3"/>
  <c r="B146" i="3"/>
  <c r="BD146" i="3" s="1"/>
  <c r="BB145" i="3"/>
  <c r="B145" i="3"/>
  <c r="BE145" i="3" s="1"/>
  <c r="BE144" i="3"/>
  <c r="BB144" i="3"/>
  <c r="BA144" i="3"/>
  <c r="Z144" i="3"/>
  <c r="B144" i="3"/>
  <c r="BD144" i="3" s="1"/>
  <c r="BB143" i="3"/>
  <c r="B143" i="3"/>
  <c r="BE143" i="3" s="1"/>
  <c r="BE142" i="3"/>
  <c r="BB142" i="3"/>
  <c r="BA142" i="3"/>
  <c r="Z142" i="3"/>
  <c r="B142" i="3"/>
  <c r="BD142" i="3" s="1"/>
  <c r="BB141" i="3"/>
  <c r="B141" i="3"/>
  <c r="BE141" i="3" s="1"/>
  <c r="BE140" i="3"/>
  <c r="BB140" i="3"/>
  <c r="BA140" i="3"/>
  <c r="Z140" i="3"/>
  <c r="B140" i="3"/>
  <c r="BD140" i="3" s="1"/>
  <c r="BB139" i="3"/>
  <c r="B139" i="3"/>
  <c r="BE139" i="3" s="1"/>
  <c r="BE138" i="3"/>
  <c r="BB138" i="3"/>
  <c r="BA138" i="3"/>
  <c r="Z138" i="3"/>
  <c r="B138" i="3"/>
  <c r="BD138" i="3" s="1"/>
  <c r="BD114" i="3"/>
  <c r="BA114" i="3"/>
  <c r="K114" i="3"/>
  <c r="B114" i="3"/>
  <c r="BD113" i="3"/>
  <c r="BA113" i="3"/>
  <c r="K113" i="3"/>
  <c r="B113" i="3"/>
  <c r="BD112" i="3"/>
  <c r="BA112" i="3"/>
  <c r="K112" i="3"/>
  <c r="B112" i="3"/>
  <c r="D108" i="3"/>
  <c r="C101" i="3"/>
  <c r="B97" i="3"/>
  <c r="B89" i="3"/>
  <c r="B81" i="3"/>
  <c r="B66" i="3"/>
  <c r="B59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 s="1"/>
  <c r="C52" i="3"/>
  <c r="BF51" i="3"/>
  <c r="BE51" i="3"/>
  <c r="BB51" i="3"/>
  <c r="BA51" i="3"/>
  <c r="B51" i="3"/>
  <c r="BC51" i="3" s="1"/>
  <c r="BF50" i="3"/>
  <c r="BE50" i="3"/>
  <c r="BB50" i="3"/>
  <c r="BA50" i="3"/>
  <c r="B50" i="3"/>
  <c r="BC50" i="3" s="1"/>
  <c r="BF49" i="3"/>
  <c r="BE49" i="3"/>
  <c r="BB49" i="3"/>
  <c r="BA49" i="3"/>
  <c r="B49" i="3"/>
  <c r="BC49" i="3" s="1"/>
  <c r="BF48" i="3"/>
  <c r="BE48" i="3"/>
  <c r="BB48" i="3"/>
  <c r="BA48" i="3"/>
  <c r="Y48" i="3" s="1"/>
  <c r="B48" i="3"/>
  <c r="BC48" i="3" s="1"/>
  <c r="BE47" i="3"/>
  <c r="BA47" i="3"/>
  <c r="B47" i="3"/>
  <c r="BC47" i="3" s="1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BG26" i="3"/>
  <c r="BF26" i="3"/>
  <c r="BE26" i="3"/>
  <c r="BD26" i="3"/>
  <c r="BC26" i="3"/>
  <c r="BB26" i="3"/>
  <c r="BA26" i="3"/>
  <c r="AZ26" i="3"/>
  <c r="I26" i="3" s="1"/>
  <c r="D26" i="3"/>
  <c r="BG25" i="3"/>
  <c r="BF25" i="3"/>
  <c r="BE25" i="3"/>
  <c r="BD25" i="3"/>
  <c r="BC25" i="3"/>
  <c r="BB25" i="3"/>
  <c r="I25" i="3" s="1"/>
  <c r="BA25" i="3"/>
  <c r="AZ25" i="3"/>
  <c r="D25" i="3"/>
  <c r="F21" i="3"/>
  <c r="E21" i="3"/>
  <c r="D21" i="3"/>
  <c r="C21" i="3"/>
  <c r="B21" i="3" s="1"/>
  <c r="B20" i="3"/>
  <c r="B19" i="3"/>
  <c r="B18" i="3"/>
  <c r="BD14" i="3"/>
  <c r="BA14" i="3"/>
  <c r="Z14" i="3"/>
  <c r="B14" i="3"/>
  <c r="BE14" i="3" s="1"/>
  <c r="BD13" i="3"/>
  <c r="BA13" i="3"/>
  <c r="Z13" i="3" s="1"/>
  <c r="B13" i="3"/>
  <c r="BE13" i="3" s="1"/>
  <c r="B12" i="3"/>
  <c r="BA12" i="3" s="1"/>
  <c r="A5" i="3"/>
  <c r="A4" i="3"/>
  <c r="A3" i="3"/>
  <c r="A2" i="3"/>
  <c r="B216" i="2"/>
  <c r="B184" i="2"/>
  <c r="B177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BC170" i="2" s="1"/>
  <c r="B169" i="2"/>
  <c r="BF169" i="2" s="1"/>
  <c r="B168" i="2"/>
  <c r="BF168" i="2" s="1"/>
  <c r="B167" i="2"/>
  <c r="BF167" i="2" s="1"/>
  <c r="B166" i="2"/>
  <c r="BF166" i="2" s="1"/>
  <c r="B165" i="2"/>
  <c r="BF165" i="2" s="1"/>
  <c r="D161" i="2"/>
  <c r="C161" i="2"/>
  <c r="B161" i="2"/>
  <c r="B160" i="2"/>
  <c r="B159" i="2"/>
  <c r="B158" i="2"/>
  <c r="B154" i="2"/>
  <c r="BB154" i="2" s="1"/>
  <c r="BE153" i="2"/>
  <c r="BB153" i="2"/>
  <c r="BA153" i="2"/>
  <c r="Z153" i="2" s="1"/>
  <c r="B153" i="2"/>
  <c r="BD153" i="2" s="1"/>
  <c r="B152" i="2"/>
  <c r="BB152" i="2" s="1"/>
  <c r="BE151" i="2"/>
  <c r="BB151" i="2"/>
  <c r="BA151" i="2"/>
  <c r="Z151" i="2" s="1"/>
  <c r="B151" i="2"/>
  <c r="BD151" i="2" s="1"/>
  <c r="B150" i="2"/>
  <c r="BB150" i="2" s="1"/>
  <c r="BE149" i="2"/>
  <c r="BB149" i="2"/>
  <c r="BA149" i="2"/>
  <c r="Z149" i="2" s="1"/>
  <c r="B149" i="2"/>
  <c r="BD149" i="2" s="1"/>
  <c r="B148" i="2"/>
  <c r="BB148" i="2" s="1"/>
  <c r="BE147" i="2"/>
  <c r="BB147" i="2"/>
  <c r="BA147" i="2"/>
  <c r="Z147" i="2" s="1"/>
  <c r="B147" i="2"/>
  <c r="BD147" i="2" s="1"/>
  <c r="B146" i="2"/>
  <c r="BB146" i="2" s="1"/>
  <c r="BE145" i="2"/>
  <c r="BB145" i="2"/>
  <c r="BA145" i="2"/>
  <c r="Z145" i="2" s="1"/>
  <c r="B145" i="2"/>
  <c r="BD145" i="2" s="1"/>
  <c r="BA144" i="2"/>
  <c r="B144" i="2"/>
  <c r="BB144" i="2" s="1"/>
  <c r="BA143" i="2"/>
  <c r="B143" i="2"/>
  <c r="BE143" i="2" s="1"/>
  <c r="B142" i="2"/>
  <c r="BB142" i="2" s="1"/>
  <c r="BA141" i="2"/>
  <c r="B141" i="2"/>
  <c r="BE141" i="2" s="1"/>
  <c r="B140" i="2"/>
  <c r="BB140" i="2" s="1"/>
  <c r="BA139" i="2"/>
  <c r="B139" i="2"/>
  <c r="BE139" i="2" s="1"/>
  <c r="B138" i="2"/>
  <c r="BB138" i="2" s="1"/>
  <c r="B114" i="2"/>
  <c r="BD114" i="2" s="1"/>
  <c r="B113" i="2"/>
  <c r="BD113" i="2" s="1"/>
  <c r="B112" i="2"/>
  <c r="BD112" i="2" s="1"/>
  <c r="D108" i="2"/>
  <c r="C101" i="2"/>
  <c r="B97" i="2"/>
  <c r="B89" i="2"/>
  <c r="B81" i="2"/>
  <c r="B66" i="2"/>
  <c r="B59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 s="1"/>
  <c r="BF51" i="2"/>
  <c r="BE51" i="2"/>
  <c r="BD51" i="2"/>
  <c r="BB51" i="2"/>
  <c r="BA51" i="2"/>
  <c r="B51" i="2"/>
  <c r="BC51" i="2" s="1"/>
  <c r="Y51" i="2" s="1"/>
  <c r="BF50" i="2"/>
  <c r="BE50" i="2"/>
  <c r="BD50" i="2"/>
  <c r="BB50" i="2"/>
  <c r="BA50" i="2"/>
  <c r="B50" i="2"/>
  <c r="BC50" i="2" s="1"/>
  <c r="Y50" i="2" s="1"/>
  <c r="BF49" i="2"/>
  <c r="BE49" i="2"/>
  <c r="BD49" i="2"/>
  <c r="BB49" i="2"/>
  <c r="BA49" i="2"/>
  <c r="B49" i="2"/>
  <c r="BC49" i="2" s="1"/>
  <c r="Y49" i="2" s="1"/>
  <c r="BF48" i="2"/>
  <c r="BE48" i="2"/>
  <c r="BD48" i="2"/>
  <c r="BB48" i="2"/>
  <c r="BA48" i="2"/>
  <c r="B48" i="2"/>
  <c r="BC48" i="2" s="1"/>
  <c r="Y48" i="2" s="1"/>
  <c r="BD47" i="2"/>
  <c r="AZ47" i="2"/>
  <c r="B47" i="2"/>
  <c r="BC47" i="2" s="1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BG26" i="2"/>
  <c r="BF26" i="2"/>
  <c r="BE26" i="2"/>
  <c r="BD26" i="2"/>
  <c r="BC26" i="2"/>
  <c r="I26" i="2" s="1"/>
  <c r="BB26" i="2"/>
  <c r="BA26" i="2"/>
  <c r="AZ26" i="2"/>
  <c r="D26" i="2"/>
  <c r="BG25" i="2"/>
  <c r="BF25" i="2"/>
  <c r="BE25" i="2"/>
  <c r="BD25" i="2"/>
  <c r="BC25" i="2"/>
  <c r="BB25" i="2"/>
  <c r="BA25" i="2"/>
  <c r="I25" i="2" s="1"/>
  <c r="AZ25" i="2"/>
  <c r="D25" i="2"/>
  <c r="F21" i="2"/>
  <c r="E21" i="2"/>
  <c r="D21" i="2"/>
  <c r="C21" i="2"/>
  <c r="B21" i="2"/>
  <c r="B20" i="2"/>
  <c r="B19" i="2"/>
  <c r="B18" i="2"/>
  <c r="B14" i="2"/>
  <c r="BD14" i="2" s="1"/>
  <c r="BD13" i="2"/>
  <c r="BA13" i="2"/>
  <c r="Z13" i="2"/>
  <c r="B13" i="2"/>
  <c r="BE13" i="2" s="1"/>
  <c r="BE12" i="2"/>
  <c r="BB12" i="2"/>
  <c r="B12" i="2"/>
  <c r="BA12" i="2" s="1"/>
  <c r="Z12" i="2" s="1"/>
  <c r="A5" i="2"/>
  <c r="A4" i="2"/>
  <c r="A3" i="2"/>
  <c r="A2" i="2"/>
  <c r="Y52" i="4" l="1"/>
  <c r="A230" i="4" s="1"/>
  <c r="BE52" i="3"/>
  <c r="BA52" i="3"/>
  <c r="BC52" i="3"/>
  <c r="BF52" i="3"/>
  <c r="BB52" i="3"/>
  <c r="BD52" i="3"/>
  <c r="BC170" i="3"/>
  <c r="BF170" i="3"/>
  <c r="BB170" i="3"/>
  <c r="BE170" i="3"/>
  <c r="BA170" i="3"/>
  <c r="Z170" i="3" s="1"/>
  <c r="BD170" i="3"/>
  <c r="Y51" i="3"/>
  <c r="Y49" i="3"/>
  <c r="Z12" i="3"/>
  <c r="Y50" i="3"/>
  <c r="BF47" i="3"/>
  <c r="BD141" i="3"/>
  <c r="BB12" i="3"/>
  <c r="AZ47" i="3"/>
  <c r="BD47" i="3"/>
  <c r="BD48" i="3"/>
  <c r="BD49" i="3"/>
  <c r="BD50" i="3"/>
  <c r="BD51" i="3"/>
  <c r="BA139" i="3"/>
  <c r="Z139" i="3" s="1"/>
  <c r="BA141" i="3"/>
  <c r="Z141" i="3" s="1"/>
  <c r="BA143" i="3"/>
  <c r="Z143" i="3" s="1"/>
  <c r="BA145" i="3"/>
  <c r="Z145" i="3" s="1"/>
  <c r="BA147" i="3"/>
  <c r="Z147" i="3" s="1"/>
  <c r="BA149" i="3"/>
  <c r="Z149" i="3" s="1"/>
  <c r="BA151" i="3"/>
  <c r="Z151" i="3" s="1"/>
  <c r="BA153" i="3"/>
  <c r="Z153" i="3" s="1"/>
  <c r="BD12" i="3"/>
  <c r="BE230" i="3" s="1"/>
  <c r="BE12" i="3"/>
  <c r="BB47" i="3"/>
  <c r="Y47" i="3" s="1"/>
  <c r="BD139" i="3"/>
  <c r="BD143" i="3"/>
  <c r="BD145" i="3"/>
  <c r="BD147" i="3"/>
  <c r="BD149" i="3"/>
  <c r="BD151" i="3"/>
  <c r="BD153" i="3"/>
  <c r="Z144" i="2"/>
  <c r="BE52" i="2"/>
  <c r="BA52" i="2"/>
  <c r="Y52" i="2" s="1"/>
  <c r="BD52" i="2"/>
  <c r="BB52" i="2"/>
  <c r="BC52" i="2"/>
  <c r="BF52" i="2"/>
  <c r="Z141" i="2"/>
  <c r="BE14" i="2"/>
  <c r="BD138" i="2"/>
  <c r="BD140" i="2"/>
  <c r="BD142" i="2"/>
  <c r="BD144" i="2"/>
  <c r="BD146" i="2"/>
  <c r="BD148" i="2"/>
  <c r="BD150" i="2"/>
  <c r="BD152" i="2"/>
  <c r="BD154" i="2"/>
  <c r="BC165" i="2"/>
  <c r="BC166" i="2"/>
  <c r="BC167" i="2"/>
  <c r="BC168" i="2"/>
  <c r="BC169" i="2"/>
  <c r="BD170" i="2"/>
  <c r="BD12" i="2"/>
  <c r="BA47" i="2"/>
  <c r="BE47" i="2"/>
  <c r="BE138" i="2"/>
  <c r="BB139" i="2"/>
  <c r="Z139" i="2" s="1"/>
  <c r="BE140" i="2"/>
  <c r="BB141" i="2"/>
  <c r="BE142" i="2"/>
  <c r="BB143" i="2"/>
  <c r="Z143" i="2" s="1"/>
  <c r="BE144" i="2"/>
  <c r="BE146" i="2"/>
  <c r="BE148" i="2"/>
  <c r="BE150" i="2"/>
  <c r="BE152" i="2"/>
  <c r="BE154" i="2"/>
  <c r="BD165" i="2"/>
  <c r="BD166" i="2"/>
  <c r="BD167" i="2"/>
  <c r="BD168" i="2"/>
  <c r="BD169" i="2"/>
  <c r="BA170" i="2"/>
  <c r="BE170" i="2"/>
  <c r="BA146" i="2"/>
  <c r="Z146" i="2" s="1"/>
  <c r="BA148" i="2"/>
  <c r="Z148" i="2" s="1"/>
  <c r="BA150" i="2"/>
  <c r="Z150" i="2" s="1"/>
  <c r="BA152" i="2"/>
  <c r="Z152" i="2" s="1"/>
  <c r="BA154" i="2"/>
  <c r="Z154" i="2" s="1"/>
  <c r="BA165" i="2"/>
  <c r="BE165" i="2"/>
  <c r="BA166" i="2"/>
  <c r="BE166" i="2"/>
  <c r="BA167" i="2"/>
  <c r="BE167" i="2"/>
  <c r="BA168" i="2"/>
  <c r="Z168" i="2" s="1"/>
  <c r="BE168" i="2"/>
  <c r="BA169" i="2"/>
  <c r="BE169" i="2"/>
  <c r="BB170" i="2"/>
  <c r="BF170" i="2"/>
  <c r="BA14" i="2"/>
  <c r="Z14" i="2" s="1"/>
  <c r="BB47" i="2"/>
  <c r="BF47" i="2"/>
  <c r="BA112" i="2"/>
  <c r="K112" i="2" s="1"/>
  <c r="BA113" i="2"/>
  <c r="K113" i="2" s="1"/>
  <c r="BA114" i="2"/>
  <c r="K114" i="2" s="1"/>
  <c r="BA138" i="2"/>
  <c r="Z138" i="2" s="1"/>
  <c r="BD139" i="2"/>
  <c r="BA140" i="2"/>
  <c r="Z140" i="2" s="1"/>
  <c r="BD141" i="2"/>
  <c r="BA142" i="2"/>
  <c r="Z142" i="2" s="1"/>
  <c r="BD143" i="2"/>
  <c r="BB165" i="2"/>
  <c r="BB166" i="2"/>
  <c r="BB167" i="2"/>
  <c r="BB168" i="2"/>
  <c r="BB169" i="2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89" i="1"/>
  <c r="B188" i="1"/>
  <c r="B187" i="1"/>
  <c r="B183" i="1"/>
  <c r="B182" i="1"/>
  <c r="B181" i="1"/>
  <c r="B180" i="1"/>
  <c r="B176" i="1"/>
  <c r="B175" i="1"/>
  <c r="B174" i="1"/>
  <c r="B173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D160" i="1"/>
  <c r="C160" i="1"/>
  <c r="D159" i="1"/>
  <c r="C159" i="1"/>
  <c r="D158" i="1"/>
  <c r="C15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C138" i="1"/>
  <c r="B216" i="13"/>
  <c r="B184" i="13"/>
  <c r="B177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BC170" i="13" s="1"/>
  <c r="B169" i="13"/>
  <c r="BF169" i="13" s="1"/>
  <c r="B168" i="13"/>
  <c r="BF168" i="13" s="1"/>
  <c r="B167" i="13"/>
  <c r="BF167" i="13" s="1"/>
  <c r="B166" i="13"/>
  <c r="BF166" i="13" s="1"/>
  <c r="B165" i="13"/>
  <c r="BF165" i="13" s="1"/>
  <c r="D161" i="13"/>
  <c r="C161" i="13"/>
  <c r="B161" i="13"/>
  <c r="B160" i="13"/>
  <c r="B159" i="13"/>
  <c r="B158" i="13"/>
  <c r="B154" i="13"/>
  <c r="BB154" i="13" s="1"/>
  <c r="BE153" i="13"/>
  <c r="BB153" i="13"/>
  <c r="BA153" i="13"/>
  <c r="Z153" i="13" s="1"/>
  <c r="B153" i="13"/>
  <c r="BD153" i="13" s="1"/>
  <c r="B152" i="13"/>
  <c r="BB152" i="13" s="1"/>
  <c r="BE151" i="13"/>
  <c r="BB151" i="13"/>
  <c r="BA151" i="13"/>
  <c r="Z151" i="13" s="1"/>
  <c r="B151" i="13"/>
  <c r="BD151" i="13" s="1"/>
  <c r="B150" i="13"/>
  <c r="BB150" i="13" s="1"/>
  <c r="BE149" i="13"/>
  <c r="BB149" i="13"/>
  <c r="BA149" i="13"/>
  <c r="Z149" i="13" s="1"/>
  <c r="B149" i="13"/>
  <c r="BD149" i="13" s="1"/>
  <c r="B148" i="13"/>
  <c r="BB148" i="13" s="1"/>
  <c r="BE147" i="13"/>
  <c r="BB147" i="13"/>
  <c r="BA147" i="13"/>
  <c r="Z147" i="13" s="1"/>
  <c r="B147" i="13"/>
  <c r="BD147" i="13" s="1"/>
  <c r="B146" i="13"/>
  <c r="BB146" i="13" s="1"/>
  <c r="BE145" i="13"/>
  <c r="BB145" i="13"/>
  <c r="BA145" i="13"/>
  <c r="Z145" i="13" s="1"/>
  <c r="B145" i="13"/>
  <c r="BD145" i="13" s="1"/>
  <c r="B144" i="13"/>
  <c r="BB144" i="13" s="1"/>
  <c r="BE143" i="13"/>
  <c r="BB143" i="13"/>
  <c r="BA143" i="13"/>
  <c r="Z143" i="13" s="1"/>
  <c r="B143" i="13"/>
  <c r="BD143" i="13" s="1"/>
  <c r="B142" i="13"/>
  <c r="BB142" i="13" s="1"/>
  <c r="BE141" i="13"/>
  <c r="BB141" i="13"/>
  <c r="BA141" i="13"/>
  <c r="Z141" i="13" s="1"/>
  <c r="B141" i="13"/>
  <c r="BD141" i="13" s="1"/>
  <c r="B140" i="13"/>
  <c r="BB140" i="13" s="1"/>
  <c r="BE139" i="13"/>
  <c r="BB139" i="13"/>
  <c r="BA139" i="13"/>
  <c r="Z139" i="13" s="1"/>
  <c r="B139" i="13"/>
  <c r="BD139" i="13" s="1"/>
  <c r="B138" i="13"/>
  <c r="BB138" i="13" s="1"/>
  <c r="B114" i="13"/>
  <c r="BD114" i="13" s="1"/>
  <c r="B113" i="13"/>
  <c r="BD113" i="13" s="1"/>
  <c r="B112" i="13"/>
  <c r="BD112" i="13" s="1"/>
  <c r="D108" i="13"/>
  <c r="C101" i="13"/>
  <c r="B97" i="13"/>
  <c r="B89" i="13"/>
  <c r="B81" i="13"/>
  <c r="B66" i="13"/>
  <c r="B59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 s="1"/>
  <c r="BE51" i="13"/>
  <c r="BD51" i="13"/>
  <c r="BA51" i="13"/>
  <c r="B51" i="13"/>
  <c r="BC51" i="13" s="1"/>
  <c r="BE50" i="13"/>
  <c r="BD50" i="13"/>
  <c r="BA50" i="13"/>
  <c r="B50" i="13"/>
  <c r="BC50" i="13" s="1"/>
  <c r="BE49" i="13"/>
  <c r="BD49" i="13"/>
  <c r="BA49" i="13"/>
  <c r="B49" i="13"/>
  <c r="BC49" i="13" s="1"/>
  <c r="BE48" i="13"/>
  <c r="BD48" i="13"/>
  <c r="BA48" i="13"/>
  <c r="B48" i="13"/>
  <c r="BC48" i="13" s="1"/>
  <c r="BE47" i="13"/>
  <c r="BD47" i="13"/>
  <c r="BC47" i="13"/>
  <c r="BA47" i="13"/>
  <c r="AZ47" i="13"/>
  <c r="B47" i="13"/>
  <c r="BF47" i="13" s="1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BG26" i="13"/>
  <c r="BF26" i="13"/>
  <c r="BE26" i="13"/>
  <c r="BD26" i="13"/>
  <c r="BC26" i="13"/>
  <c r="BB26" i="13"/>
  <c r="BA26" i="13"/>
  <c r="AZ26" i="13"/>
  <c r="I26" i="13"/>
  <c r="D26" i="13"/>
  <c r="BG25" i="13"/>
  <c r="BF25" i="13"/>
  <c r="BE25" i="13"/>
  <c r="BD25" i="13"/>
  <c r="BC25" i="13"/>
  <c r="BB25" i="13"/>
  <c r="BA25" i="13"/>
  <c r="AZ25" i="13"/>
  <c r="I25" i="13" s="1"/>
  <c r="D25" i="13"/>
  <c r="F21" i="13"/>
  <c r="E21" i="13"/>
  <c r="D21" i="13"/>
  <c r="C21" i="13"/>
  <c r="B21" i="13"/>
  <c r="B20" i="13"/>
  <c r="B19" i="13"/>
  <c r="B18" i="13"/>
  <c r="B14" i="13"/>
  <c r="BD14" i="13" s="1"/>
  <c r="BA13" i="13"/>
  <c r="Z13" i="13"/>
  <c r="B13" i="13"/>
  <c r="BE13" i="13" s="1"/>
  <c r="BB12" i="13"/>
  <c r="B12" i="13"/>
  <c r="BA12" i="13" s="1"/>
  <c r="Z12" i="13" s="1"/>
  <c r="A5" i="13"/>
  <c r="A4" i="13"/>
  <c r="A3" i="13"/>
  <c r="A2" i="13"/>
  <c r="B216" i="12"/>
  <c r="B184" i="12"/>
  <c r="B177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B170" i="12"/>
  <c r="BC170" i="12" s="1"/>
  <c r="B169" i="12"/>
  <c r="BF169" i="12" s="1"/>
  <c r="B168" i="12"/>
  <c r="BF168" i="12" s="1"/>
  <c r="B167" i="12"/>
  <c r="BF167" i="12" s="1"/>
  <c r="B166" i="12"/>
  <c r="BC165" i="12"/>
  <c r="B165" i="12"/>
  <c r="D161" i="12"/>
  <c r="C161" i="12"/>
  <c r="B161" i="12"/>
  <c r="B160" i="12"/>
  <c r="B159" i="12"/>
  <c r="B158" i="12"/>
  <c r="BD154" i="12"/>
  <c r="B154" i="12"/>
  <c r="BE153" i="12"/>
  <c r="BB153" i="12"/>
  <c r="BA153" i="12"/>
  <c r="Z153" i="12" s="1"/>
  <c r="B153" i="12"/>
  <c r="BD153" i="12" s="1"/>
  <c r="B152" i="12"/>
  <c r="BE151" i="12"/>
  <c r="BB151" i="12"/>
  <c r="BA151" i="12"/>
  <c r="Z151" i="12" s="1"/>
  <c r="B151" i="12"/>
  <c r="BD151" i="12" s="1"/>
  <c r="BD150" i="12"/>
  <c r="B150" i="12"/>
  <c r="BE149" i="12"/>
  <c r="BB149" i="12"/>
  <c r="BA149" i="12"/>
  <c r="Z149" i="12" s="1"/>
  <c r="B149" i="12"/>
  <c r="BD149" i="12" s="1"/>
  <c r="B148" i="12"/>
  <c r="BE147" i="12"/>
  <c r="BB147" i="12"/>
  <c r="BA147" i="12"/>
  <c r="Z147" i="12" s="1"/>
  <c r="B147" i="12"/>
  <c r="BD147" i="12" s="1"/>
  <c r="BD146" i="12"/>
  <c r="B146" i="12"/>
  <c r="BE145" i="12"/>
  <c r="BB145" i="12"/>
  <c r="BA145" i="12"/>
  <c r="Z145" i="12" s="1"/>
  <c r="B145" i="12"/>
  <c r="BD145" i="12" s="1"/>
  <c r="B144" i="12"/>
  <c r="BD144" i="12" s="1"/>
  <c r="BE143" i="12"/>
  <c r="BB143" i="12"/>
  <c r="BA143" i="12"/>
  <c r="Z143" i="12" s="1"/>
  <c r="B143" i="12"/>
  <c r="BD143" i="12" s="1"/>
  <c r="BD142" i="12"/>
  <c r="B142" i="12"/>
  <c r="BE141" i="12"/>
  <c r="BB141" i="12"/>
  <c r="BA141" i="12"/>
  <c r="Z141" i="12" s="1"/>
  <c r="B141" i="12"/>
  <c r="BD141" i="12" s="1"/>
  <c r="B140" i="12"/>
  <c r="BD140" i="12" s="1"/>
  <c r="BE139" i="12"/>
  <c r="BB139" i="12"/>
  <c r="BA139" i="12"/>
  <c r="Z139" i="12" s="1"/>
  <c r="B139" i="12"/>
  <c r="BD139" i="12" s="1"/>
  <c r="BD138" i="12"/>
  <c r="B138" i="12"/>
  <c r="B114" i="12"/>
  <c r="B113" i="12"/>
  <c r="B112" i="12"/>
  <c r="D108" i="12"/>
  <c r="C101" i="12"/>
  <c r="B97" i="12"/>
  <c r="B89" i="12"/>
  <c r="B81" i="12"/>
  <c r="B66" i="12"/>
  <c r="B59" i="12"/>
  <c r="BF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 s="1"/>
  <c r="BE51" i="12"/>
  <c r="BD51" i="12"/>
  <c r="BA51" i="12"/>
  <c r="B51" i="12"/>
  <c r="BC51" i="12" s="1"/>
  <c r="BE50" i="12"/>
  <c r="BD50" i="12"/>
  <c r="BA50" i="12"/>
  <c r="B50" i="12"/>
  <c r="BC50" i="12" s="1"/>
  <c r="BE49" i="12"/>
  <c r="BD49" i="12"/>
  <c r="BA49" i="12"/>
  <c r="B49" i="12"/>
  <c r="BC49" i="12" s="1"/>
  <c r="BE48" i="12"/>
  <c r="BD48" i="12"/>
  <c r="BA48" i="12"/>
  <c r="B48" i="12"/>
  <c r="BC48" i="12" s="1"/>
  <c r="BE47" i="12"/>
  <c r="BD47" i="12"/>
  <c r="BC47" i="12"/>
  <c r="BA47" i="12"/>
  <c r="AZ47" i="12"/>
  <c r="B47" i="12"/>
  <c r="BF47" i="12" s="1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BG26" i="12"/>
  <c r="BF26" i="12"/>
  <c r="BE26" i="12"/>
  <c r="BD26" i="12"/>
  <c r="BC26" i="12"/>
  <c r="BB26" i="12"/>
  <c r="BA26" i="12"/>
  <c r="AZ26" i="12"/>
  <c r="I26" i="12"/>
  <c r="D26" i="12"/>
  <c r="BG25" i="12"/>
  <c r="BF25" i="12"/>
  <c r="BE25" i="12"/>
  <c r="BD25" i="12"/>
  <c r="BC25" i="12"/>
  <c r="BB25" i="12"/>
  <c r="BA25" i="12"/>
  <c r="AZ25" i="12"/>
  <c r="I25" i="12" s="1"/>
  <c r="D25" i="12"/>
  <c r="F21" i="12"/>
  <c r="E21" i="12"/>
  <c r="D21" i="12"/>
  <c r="C21" i="12"/>
  <c r="B21" i="12"/>
  <c r="B20" i="12"/>
  <c r="B19" i="12"/>
  <c r="B18" i="12"/>
  <c r="B14" i="12"/>
  <c r="BE14" i="12" s="1"/>
  <c r="BA13" i="12"/>
  <c r="Z13" i="12"/>
  <c r="B13" i="12"/>
  <c r="BE13" i="12" s="1"/>
  <c r="BB12" i="12"/>
  <c r="B12" i="12"/>
  <c r="BA12" i="12" s="1"/>
  <c r="Z12" i="12" s="1"/>
  <c r="A5" i="12"/>
  <c r="A4" i="12"/>
  <c r="A3" i="12"/>
  <c r="A2" i="12"/>
  <c r="B216" i="11"/>
  <c r="B184" i="11"/>
  <c r="B177" i="11"/>
  <c r="BD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B170" i="11"/>
  <c r="BC170" i="11" s="1"/>
  <c r="B169" i="11"/>
  <c r="BF169" i="11" s="1"/>
  <c r="B168" i="11"/>
  <c r="BF168" i="11" s="1"/>
  <c r="B167" i="11"/>
  <c r="BF167" i="11" s="1"/>
  <c r="B166" i="11"/>
  <c r="BF166" i="11" s="1"/>
  <c r="B165" i="11"/>
  <c r="BF165" i="11" s="1"/>
  <c r="D161" i="11"/>
  <c r="C161" i="11"/>
  <c r="B161" i="11" s="1"/>
  <c r="B160" i="11"/>
  <c r="B159" i="11"/>
  <c r="B158" i="11"/>
  <c r="B154" i="11"/>
  <c r="BB154" i="11" s="1"/>
  <c r="BA153" i="11"/>
  <c r="B153" i="11"/>
  <c r="BE153" i="11" s="1"/>
  <c r="B152" i="11"/>
  <c r="BB152" i="11" s="1"/>
  <c r="BA151" i="11"/>
  <c r="B151" i="11"/>
  <c r="BE151" i="11" s="1"/>
  <c r="B150" i="11"/>
  <c r="BB150" i="11" s="1"/>
  <c r="BA149" i="11"/>
  <c r="B149" i="11"/>
  <c r="BE149" i="11" s="1"/>
  <c r="B148" i="11"/>
  <c r="BB148" i="11" s="1"/>
  <c r="BA147" i="11"/>
  <c r="B147" i="11"/>
  <c r="BE147" i="11" s="1"/>
  <c r="B146" i="11"/>
  <c r="BB146" i="11" s="1"/>
  <c r="BA145" i="11"/>
  <c r="B145" i="11"/>
  <c r="BE145" i="11" s="1"/>
  <c r="B144" i="11"/>
  <c r="BB144" i="11" s="1"/>
  <c r="BA143" i="11"/>
  <c r="B143" i="11"/>
  <c r="BE143" i="11" s="1"/>
  <c r="B142" i="11"/>
  <c r="BB142" i="11" s="1"/>
  <c r="BA141" i="11"/>
  <c r="B141" i="11"/>
  <c r="BE141" i="11" s="1"/>
  <c r="B140" i="11"/>
  <c r="BB140" i="11" s="1"/>
  <c r="BA139" i="11"/>
  <c r="B139" i="11"/>
  <c r="BE139" i="11" s="1"/>
  <c r="B138" i="11"/>
  <c r="BB138" i="11" s="1"/>
  <c r="B114" i="11"/>
  <c r="BD114" i="11" s="1"/>
  <c r="B113" i="11"/>
  <c r="BD113" i="11" s="1"/>
  <c r="B112" i="11"/>
  <c r="BD112" i="11" s="1"/>
  <c r="D108" i="11"/>
  <c r="C101" i="11"/>
  <c r="B97" i="11"/>
  <c r="B89" i="11"/>
  <c r="B81" i="11"/>
  <c r="B66" i="11"/>
  <c r="B59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 s="1"/>
  <c r="BD51" i="11"/>
  <c r="B51" i="11"/>
  <c r="BC51" i="11" s="1"/>
  <c r="BD50" i="11"/>
  <c r="B50" i="11"/>
  <c r="BC50" i="11" s="1"/>
  <c r="BD49" i="11"/>
  <c r="B49" i="11"/>
  <c r="BC49" i="11" s="1"/>
  <c r="BD48" i="11"/>
  <c r="B48" i="11"/>
  <c r="BC48" i="11" s="1"/>
  <c r="BD47" i="11"/>
  <c r="BC47" i="11"/>
  <c r="AZ47" i="11"/>
  <c r="B47" i="11"/>
  <c r="BF47" i="11" s="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BG26" i="11"/>
  <c r="BF26" i="11"/>
  <c r="BE26" i="11"/>
  <c r="BD26" i="11"/>
  <c r="BC26" i="11"/>
  <c r="I26" i="11" s="1"/>
  <c r="BB26" i="11"/>
  <c r="BA26" i="11"/>
  <c r="AZ26" i="11"/>
  <c r="D26" i="11"/>
  <c r="BG25" i="11"/>
  <c r="BF25" i="11"/>
  <c r="BE25" i="11"/>
  <c r="BD25" i="11"/>
  <c r="BC25" i="11"/>
  <c r="BB25" i="11"/>
  <c r="BA25" i="11"/>
  <c r="AZ25" i="11"/>
  <c r="I25" i="11" s="1"/>
  <c r="D25" i="11"/>
  <c r="F21" i="11"/>
  <c r="E21" i="11"/>
  <c r="D21" i="11"/>
  <c r="C21" i="11"/>
  <c r="B21" i="11"/>
  <c r="B20" i="11"/>
  <c r="B19" i="11"/>
  <c r="B18" i="11"/>
  <c r="B14" i="11"/>
  <c r="BD14" i="11" s="1"/>
  <c r="B13" i="11"/>
  <c r="BE13" i="11" s="1"/>
  <c r="BE12" i="11"/>
  <c r="BB12" i="11"/>
  <c r="BA12" i="11"/>
  <c r="Z12" i="11" s="1"/>
  <c r="B12" i="11"/>
  <c r="A5" i="11"/>
  <c r="A4" i="11"/>
  <c r="A3" i="11"/>
  <c r="A2" i="11"/>
  <c r="B216" i="10"/>
  <c r="B184" i="10"/>
  <c r="B177" i="10"/>
  <c r="Y170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BC170" i="10" s="1"/>
  <c r="B169" i="10"/>
  <c r="BF169" i="10" s="1"/>
  <c r="B168" i="10"/>
  <c r="BF168" i="10" s="1"/>
  <c r="B167" i="10"/>
  <c r="BF167" i="10" s="1"/>
  <c r="B166" i="10"/>
  <c r="BF166" i="10" s="1"/>
  <c r="B165" i="10"/>
  <c r="BF165" i="10" s="1"/>
  <c r="D161" i="10"/>
  <c r="B161" i="10" s="1"/>
  <c r="C161" i="10"/>
  <c r="B160" i="10"/>
  <c r="B159" i="10"/>
  <c r="B158" i="10"/>
  <c r="B154" i="10"/>
  <c r="BB154" i="10" s="1"/>
  <c r="BE153" i="10"/>
  <c r="BB153" i="10"/>
  <c r="BA153" i="10"/>
  <c r="Z153" i="10" s="1"/>
  <c r="B153" i="10"/>
  <c r="BD153" i="10" s="1"/>
  <c r="B152" i="10"/>
  <c r="BB152" i="10" s="1"/>
  <c r="BE151" i="10"/>
  <c r="BB151" i="10"/>
  <c r="BA151" i="10"/>
  <c r="Z151" i="10" s="1"/>
  <c r="B151" i="10"/>
  <c r="BD151" i="10" s="1"/>
  <c r="B150" i="10"/>
  <c r="BB150" i="10" s="1"/>
  <c r="BE149" i="10"/>
  <c r="BB149" i="10"/>
  <c r="BA149" i="10"/>
  <c r="Z149" i="10" s="1"/>
  <c r="B149" i="10"/>
  <c r="BD149" i="10" s="1"/>
  <c r="B148" i="10"/>
  <c r="BB148" i="10" s="1"/>
  <c r="BE147" i="10"/>
  <c r="BB147" i="10"/>
  <c r="BA147" i="10"/>
  <c r="Z147" i="10" s="1"/>
  <c r="B147" i="10"/>
  <c r="BD147" i="10" s="1"/>
  <c r="B146" i="10"/>
  <c r="BB146" i="10" s="1"/>
  <c r="BE145" i="10"/>
  <c r="BB145" i="10"/>
  <c r="BA145" i="10"/>
  <c r="Z145" i="10" s="1"/>
  <c r="B145" i="10"/>
  <c r="BD145" i="10" s="1"/>
  <c r="B144" i="10"/>
  <c r="BB144" i="10" s="1"/>
  <c r="BE143" i="10"/>
  <c r="BB143" i="10"/>
  <c r="BA143" i="10"/>
  <c r="Z143" i="10" s="1"/>
  <c r="B143" i="10"/>
  <c r="BD143" i="10" s="1"/>
  <c r="B142" i="10"/>
  <c r="BB142" i="10" s="1"/>
  <c r="BE141" i="10"/>
  <c r="BB141" i="10"/>
  <c r="BA141" i="10"/>
  <c r="Z141" i="10" s="1"/>
  <c r="B141" i="10"/>
  <c r="BD141" i="10" s="1"/>
  <c r="B140" i="10"/>
  <c r="BB140" i="10" s="1"/>
  <c r="BE139" i="10"/>
  <c r="BB139" i="10"/>
  <c r="BA139" i="10"/>
  <c r="Z139" i="10" s="1"/>
  <c r="B139" i="10"/>
  <c r="BD139" i="10" s="1"/>
  <c r="B138" i="10"/>
  <c r="BB138" i="10" s="1"/>
  <c r="B114" i="10"/>
  <c r="BD114" i="10" s="1"/>
  <c r="B113" i="10"/>
  <c r="BD113" i="10" s="1"/>
  <c r="B112" i="10"/>
  <c r="BD112" i="10" s="1"/>
  <c r="D108" i="10"/>
  <c r="C101" i="10"/>
  <c r="B97" i="10"/>
  <c r="B89" i="10"/>
  <c r="B81" i="10"/>
  <c r="B66" i="10"/>
  <c r="B59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 s="1"/>
  <c r="BE51" i="10"/>
  <c r="BD51" i="10"/>
  <c r="BA51" i="10"/>
  <c r="B51" i="10"/>
  <c r="BC51" i="10" s="1"/>
  <c r="BE50" i="10"/>
  <c r="BD50" i="10"/>
  <c r="BA50" i="10"/>
  <c r="B50" i="10"/>
  <c r="BC50" i="10" s="1"/>
  <c r="BE49" i="10"/>
  <c r="BD49" i="10"/>
  <c r="BA49" i="10"/>
  <c r="B49" i="10"/>
  <c r="BC49" i="10" s="1"/>
  <c r="BE48" i="10"/>
  <c r="BD48" i="10"/>
  <c r="BA48" i="10"/>
  <c r="B48" i="10"/>
  <c r="BC48" i="10" s="1"/>
  <c r="BE47" i="10"/>
  <c r="BD47" i="10"/>
  <c r="BC47" i="10"/>
  <c r="BA47" i="10"/>
  <c r="AZ47" i="10"/>
  <c r="B47" i="10"/>
  <c r="BF47" i="10" s="1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BG26" i="10"/>
  <c r="BF26" i="10"/>
  <c r="BE26" i="10"/>
  <c r="BD26" i="10"/>
  <c r="BC26" i="10"/>
  <c r="I26" i="10" s="1"/>
  <c r="BB26" i="10"/>
  <c r="BA26" i="10"/>
  <c r="AZ26" i="10"/>
  <c r="D26" i="10"/>
  <c r="BG25" i="10"/>
  <c r="BF25" i="10"/>
  <c r="BE25" i="10"/>
  <c r="BD25" i="10"/>
  <c r="BC25" i="10"/>
  <c r="BB25" i="10"/>
  <c r="BA25" i="10"/>
  <c r="AZ25" i="10"/>
  <c r="I25" i="10" s="1"/>
  <c r="D25" i="10"/>
  <c r="F21" i="10"/>
  <c r="E21" i="10"/>
  <c r="D21" i="10"/>
  <c r="C21" i="10"/>
  <c r="B21" i="10"/>
  <c r="B20" i="10"/>
  <c r="B19" i="10"/>
  <c r="B18" i="10"/>
  <c r="B14" i="10"/>
  <c r="BD14" i="10" s="1"/>
  <c r="BA13" i="10"/>
  <c r="Z13" i="10"/>
  <c r="B13" i="10"/>
  <c r="BE13" i="10" s="1"/>
  <c r="BB12" i="10"/>
  <c r="B12" i="10"/>
  <c r="BA12" i="10" s="1"/>
  <c r="Z12" i="10" s="1"/>
  <c r="A5" i="10"/>
  <c r="A4" i="10"/>
  <c r="A3" i="10"/>
  <c r="A2" i="10"/>
  <c r="B216" i="9"/>
  <c r="B184" i="9"/>
  <c r="B177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B170" i="9"/>
  <c r="BC170" i="9" s="1"/>
  <c r="B169" i="9"/>
  <c r="BF169" i="9" s="1"/>
  <c r="B168" i="9"/>
  <c r="BF168" i="9" s="1"/>
  <c r="B167" i="9"/>
  <c r="BF167" i="9" s="1"/>
  <c r="B166" i="9"/>
  <c r="BF166" i="9" s="1"/>
  <c r="B165" i="9"/>
  <c r="BF165" i="9" s="1"/>
  <c r="D161" i="9"/>
  <c r="C161" i="9"/>
  <c r="B161" i="9"/>
  <c r="B160" i="9"/>
  <c r="B159" i="9"/>
  <c r="B158" i="9"/>
  <c r="B154" i="9"/>
  <c r="BB154" i="9" s="1"/>
  <c r="BE153" i="9"/>
  <c r="BB153" i="9"/>
  <c r="BA153" i="9"/>
  <c r="Z153" i="9" s="1"/>
  <c r="B153" i="9"/>
  <c r="BD153" i="9" s="1"/>
  <c r="B152" i="9"/>
  <c r="BB152" i="9" s="1"/>
  <c r="BE151" i="9"/>
  <c r="BB151" i="9"/>
  <c r="BA151" i="9"/>
  <c r="Z151" i="9" s="1"/>
  <c r="B151" i="9"/>
  <c r="BD151" i="9" s="1"/>
  <c r="B150" i="9"/>
  <c r="BB150" i="9" s="1"/>
  <c r="BE149" i="9"/>
  <c r="BB149" i="9"/>
  <c r="BA149" i="9"/>
  <c r="Z149" i="9" s="1"/>
  <c r="B149" i="9"/>
  <c r="BD149" i="9" s="1"/>
  <c r="B148" i="9"/>
  <c r="BB148" i="9" s="1"/>
  <c r="BE147" i="9"/>
  <c r="BB147" i="9"/>
  <c r="BA147" i="9"/>
  <c r="Z147" i="9" s="1"/>
  <c r="B147" i="9"/>
  <c r="BD147" i="9" s="1"/>
  <c r="B146" i="9"/>
  <c r="BB146" i="9" s="1"/>
  <c r="BE145" i="9"/>
  <c r="BB145" i="9"/>
  <c r="BA145" i="9"/>
  <c r="Z145" i="9" s="1"/>
  <c r="B145" i="9"/>
  <c r="BD145" i="9" s="1"/>
  <c r="B144" i="9"/>
  <c r="BB144" i="9" s="1"/>
  <c r="BE143" i="9"/>
  <c r="BB143" i="9"/>
  <c r="BA143" i="9"/>
  <c r="Z143" i="9" s="1"/>
  <c r="B143" i="9"/>
  <c r="BD143" i="9" s="1"/>
  <c r="B142" i="9"/>
  <c r="BB142" i="9" s="1"/>
  <c r="BE141" i="9"/>
  <c r="BB141" i="9"/>
  <c r="BA141" i="9"/>
  <c r="Z141" i="9" s="1"/>
  <c r="B141" i="9"/>
  <c r="BD141" i="9" s="1"/>
  <c r="B140" i="9"/>
  <c r="BB140" i="9" s="1"/>
  <c r="BE139" i="9"/>
  <c r="BB139" i="9"/>
  <c r="BA139" i="9"/>
  <c r="Z139" i="9" s="1"/>
  <c r="B139" i="9"/>
  <c r="BD139" i="9" s="1"/>
  <c r="B138" i="9"/>
  <c r="BB138" i="9" s="1"/>
  <c r="B114" i="9"/>
  <c r="BD114" i="9" s="1"/>
  <c r="B113" i="9"/>
  <c r="BD113" i="9" s="1"/>
  <c r="B112" i="9"/>
  <c r="BD112" i="9" s="1"/>
  <c r="D108" i="9"/>
  <c r="C101" i="9"/>
  <c r="B97" i="9"/>
  <c r="B89" i="9"/>
  <c r="B81" i="9"/>
  <c r="B66" i="9"/>
  <c r="B59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 s="1"/>
  <c r="BE51" i="9"/>
  <c r="BD51" i="9"/>
  <c r="BA51" i="9"/>
  <c r="B51" i="9"/>
  <c r="BC51" i="9" s="1"/>
  <c r="BE50" i="9"/>
  <c r="BD50" i="9"/>
  <c r="BA50" i="9"/>
  <c r="B50" i="9"/>
  <c r="BC50" i="9" s="1"/>
  <c r="BE49" i="9"/>
  <c r="BD49" i="9"/>
  <c r="BA49" i="9"/>
  <c r="B49" i="9"/>
  <c r="BC49" i="9" s="1"/>
  <c r="BE48" i="9"/>
  <c r="BD48" i="9"/>
  <c r="BA48" i="9"/>
  <c r="B48" i="9"/>
  <c r="BC48" i="9" s="1"/>
  <c r="BE47" i="9"/>
  <c r="BD47" i="9"/>
  <c r="BC47" i="9"/>
  <c r="BA47" i="9"/>
  <c r="AZ47" i="9"/>
  <c r="B47" i="9"/>
  <c r="BF47" i="9" s="1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BG26" i="9"/>
  <c r="BF26" i="9"/>
  <c r="BE26" i="9"/>
  <c r="BD26" i="9"/>
  <c r="BC26" i="9"/>
  <c r="I26" i="9" s="1"/>
  <c r="BB26" i="9"/>
  <c r="BA26" i="9"/>
  <c r="AZ26" i="9"/>
  <c r="D26" i="9"/>
  <c r="BG25" i="9"/>
  <c r="BF25" i="9"/>
  <c r="BE25" i="9"/>
  <c r="BD25" i="9"/>
  <c r="BC25" i="9"/>
  <c r="BB25" i="9"/>
  <c r="BA25" i="9"/>
  <c r="AZ25" i="9"/>
  <c r="I25" i="9" s="1"/>
  <c r="D25" i="9"/>
  <c r="F21" i="9"/>
  <c r="E21" i="9"/>
  <c r="D21" i="9"/>
  <c r="C21" i="9"/>
  <c r="B21" i="9"/>
  <c r="B20" i="9"/>
  <c r="B19" i="9"/>
  <c r="B18" i="9"/>
  <c r="B14" i="9"/>
  <c r="BD14" i="9" s="1"/>
  <c r="BA13" i="9"/>
  <c r="Z13" i="9"/>
  <c r="B13" i="9"/>
  <c r="BE13" i="9" s="1"/>
  <c r="BB12" i="9"/>
  <c r="B12" i="9"/>
  <c r="BA12" i="9" s="1"/>
  <c r="Z12" i="9" s="1"/>
  <c r="A5" i="9"/>
  <c r="A4" i="9"/>
  <c r="A3" i="9"/>
  <c r="A2" i="9"/>
  <c r="B216" i="8"/>
  <c r="B184" i="8"/>
  <c r="B177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BC170" i="8" s="1"/>
  <c r="B169" i="8"/>
  <c r="BF169" i="8" s="1"/>
  <c r="B168" i="8"/>
  <c r="BF168" i="8" s="1"/>
  <c r="B167" i="8"/>
  <c r="BF167" i="8" s="1"/>
  <c r="B166" i="8"/>
  <c r="BF166" i="8" s="1"/>
  <c r="B165" i="8"/>
  <c r="BF165" i="8" s="1"/>
  <c r="D161" i="8"/>
  <c r="C161" i="8"/>
  <c r="B161" i="8"/>
  <c r="B160" i="8"/>
  <c r="B159" i="8"/>
  <c r="B158" i="8"/>
  <c r="B154" i="8"/>
  <c r="BB154" i="8" s="1"/>
  <c r="BB153" i="8"/>
  <c r="BA153" i="8"/>
  <c r="Z153" i="8" s="1"/>
  <c r="B153" i="8"/>
  <c r="BE153" i="8" s="1"/>
  <c r="B152" i="8"/>
  <c r="BB152" i="8" s="1"/>
  <c r="BB151" i="8"/>
  <c r="BA151" i="8"/>
  <c r="Z151" i="8" s="1"/>
  <c r="B151" i="8"/>
  <c r="BE151" i="8" s="1"/>
  <c r="B150" i="8"/>
  <c r="BB150" i="8" s="1"/>
  <c r="BB149" i="8"/>
  <c r="BA149" i="8"/>
  <c r="Z149" i="8" s="1"/>
  <c r="B149" i="8"/>
  <c r="BE149" i="8" s="1"/>
  <c r="B148" i="8"/>
  <c r="BB148" i="8" s="1"/>
  <c r="BB147" i="8"/>
  <c r="BA147" i="8"/>
  <c r="Z147" i="8" s="1"/>
  <c r="B147" i="8"/>
  <c r="BE147" i="8" s="1"/>
  <c r="B146" i="8"/>
  <c r="BB146" i="8" s="1"/>
  <c r="BB145" i="8"/>
  <c r="BA145" i="8"/>
  <c r="Z145" i="8" s="1"/>
  <c r="B145" i="8"/>
  <c r="BE145" i="8" s="1"/>
  <c r="B144" i="8"/>
  <c r="BB144" i="8" s="1"/>
  <c r="BB143" i="8"/>
  <c r="BA143" i="8"/>
  <c r="Z143" i="8" s="1"/>
  <c r="B143" i="8"/>
  <c r="BE143" i="8" s="1"/>
  <c r="B142" i="8"/>
  <c r="BB142" i="8" s="1"/>
  <c r="BB141" i="8"/>
  <c r="BA141" i="8"/>
  <c r="Z141" i="8" s="1"/>
  <c r="B141" i="8"/>
  <c r="BE141" i="8" s="1"/>
  <c r="B140" i="8"/>
  <c r="BB140" i="8" s="1"/>
  <c r="BB139" i="8"/>
  <c r="BA139" i="8"/>
  <c r="Z139" i="8" s="1"/>
  <c r="B139" i="8"/>
  <c r="BE139" i="8" s="1"/>
  <c r="B138" i="8"/>
  <c r="BB138" i="8" s="1"/>
  <c r="B114" i="8"/>
  <c r="BD114" i="8" s="1"/>
  <c r="B113" i="8"/>
  <c r="BD113" i="8" s="1"/>
  <c r="B112" i="8"/>
  <c r="BD112" i="8" s="1"/>
  <c r="D108" i="8"/>
  <c r="C101" i="8"/>
  <c r="B97" i="8"/>
  <c r="B89" i="8"/>
  <c r="B81" i="8"/>
  <c r="B66" i="8"/>
  <c r="B59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 s="1"/>
  <c r="BE51" i="8"/>
  <c r="BD51" i="8"/>
  <c r="BB51" i="8"/>
  <c r="BA51" i="8"/>
  <c r="B51" i="8"/>
  <c r="BC51" i="8" s="1"/>
  <c r="Y51" i="8" s="1"/>
  <c r="BF50" i="8"/>
  <c r="BE50" i="8"/>
  <c r="BD50" i="8"/>
  <c r="BB50" i="8"/>
  <c r="BA50" i="8"/>
  <c r="B50" i="8"/>
  <c r="BC50" i="8" s="1"/>
  <c r="Y50" i="8" s="1"/>
  <c r="BF49" i="8"/>
  <c r="BE49" i="8"/>
  <c r="BD49" i="8"/>
  <c r="BB49" i="8"/>
  <c r="BA49" i="8"/>
  <c r="B49" i="8"/>
  <c r="BC49" i="8" s="1"/>
  <c r="Y49" i="8" s="1"/>
  <c r="BF48" i="8"/>
  <c r="BE48" i="8"/>
  <c r="BD48" i="8"/>
  <c r="BB48" i="8"/>
  <c r="BA48" i="8"/>
  <c r="B48" i="8"/>
  <c r="BC48" i="8" s="1"/>
  <c r="Y48" i="8" s="1"/>
  <c r="BE47" i="8"/>
  <c r="BD47" i="8"/>
  <c r="BA47" i="8"/>
  <c r="AZ47" i="8"/>
  <c r="B47" i="8"/>
  <c r="BC47" i="8" s="1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BG26" i="8"/>
  <c r="BF26" i="8"/>
  <c r="BE26" i="8"/>
  <c r="BD26" i="8"/>
  <c r="BC26" i="8"/>
  <c r="I26" i="8" s="1"/>
  <c r="BB26" i="8"/>
  <c r="BA26" i="8"/>
  <c r="AZ26" i="8"/>
  <c r="D26" i="8"/>
  <c r="BG25" i="8"/>
  <c r="BF25" i="8"/>
  <c r="BE25" i="8"/>
  <c r="BD25" i="8"/>
  <c r="BC25" i="8"/>
  <c r="BB25" i="8"/>
  <c r="BA25" i="8"/>
  <c r="I25" i="8" s="1"/>
  <c r="AZ25" i="8"/>
  <c r="D25" i="8"/>
  <c r="F21" i="8"/>
  <c r="E21" i="8"/>
  <c r="D21" i="8"/>
  <c r="C21" i="8"/>
  <c r="B21" i="8"/>
  <c r="B20" i="8"/>
  <c r="B19" i="8"/>
  <c r="B18" i="8"/>
  <c r="B14" i="8"/>
  <c r="BD14" i="8" s="1"/>
  <c r="BD13" i="8"/>
  <c r="BA13" i="8"/>
  <c r="Z13" i="8"/>
  <c r="B13" i="8"/>
  <c r="BE13" i="8" s="1"/>
  <c r="BB12" i="8"/>
  <c r="B12" i="8"/>
  <c r="BA12" i="8" s="1"/>
  <c r="Z12" i="8" s="1"/>
  <c r="A5" i="8"/>
  <c r="A4" i="8"/>
  <c r="A3" i="8"/>
  <c r="A2" i="8"/>
  <c r="B216" i="7"/>
  <c r="B184" i="7"/>
  <c r="B177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BC170" i="7" s="1"/>
  <c r="B169" i="7"/>
  <c r="BF169" i="7" s="1"/>
  <c r="B168" i="7"/>
  <c r="BF168" i="7" s="1"/>
  <c r="B167" i="7"/>
  <c r="BF167" i="7" s="1"/>
  <c r="B166" i="7"/>
  <c r="BF166" i="7" s="1"/>
  <c r="B165" i="7"/>
  <c r="BF165" i="7" s="1"/>
  <c r="D161" i="7"/>
  <c r="B161" i="7" s="1"/>
  <c r="C161" i="7"/>
  <c r="B160" i="7"/>
  <c r="B159" i="7"/>
  <c r="B158" i="7"/>
  <c r="B154" i="7"/>
  <c r="BB154" i="7" s="1"/>
  <c r="BE153" i="7"/>
  <c r="BA153" i="7"/>
  <c r="B153" i="7"/>
  <c r="BD153" i="7" s="1"/>
  <c r="B152" i="7"/>
  <c r="BB152" i="7" s="1"/>
  <c r="BE151" i="7"/>
  <c r="BA151" i="7"/>
  <c r="B151" i="7"/>
  <c r="BD151" i="7" s="1"/>
  <c r="B150" i="7"/>
  <c r="BB150" i="7" s="1"/>
  <c r="BE149" i="7"/>
  <c r="BA149" i="7"/>
  <c r="B149" i="7"/>
  <c r="BD149" i="7" s="1"/>
  <c r="B148" i="7"/>
  <c r="BB148" i="7" s="1"/>
  <c r="BE147" i="7"/>
  <c r="BA147" i="7"/>
  <c r="B147" i="7"/>
  <c r="BD147" i="7" s="1"/>
  <c r="B146" i="7"/>
  <c r="BB146" i="7" s="1"/>
  <c r="BE145" i="7"/>
  <c r="BA145" i="7"/>
  <c r="B145" i="7"/>
  <c r="BD145" i="7" s="1"/>
  <c r="B144" i="7"/>
  <c r="BB144" i="7" s="1"/>
  <c r="BE143" i="7"/>
  <c r="BA143" i="7"/>
  <c r="B143" i="7"/>
  <c r="BD143" i="7" s="1"/>
  <c r="B142" i="7"/>
  <c r="BB142" i="7" s="1"/>
  <c r="BE141" i="7"/>
  <c r="BA141" i="7"/>
  <c r="B141" i="7"/>
  <c r="BD141" i="7" s="1"/>
  <c r="B140" i="7"/>
  <c r="BB140" i="7" s="1"/>
  <c r="BE139" i="7"/>
  <c r="BA139" i="7"/>
  <c r="B139" i="7"/>
  <c r="BD139" i="7" s="1"/>
  <c r="B138" i="7"/>
  <c r="BB138" i="7" s="1"/>
  <c r="B114" i="7"/>
  <c r="BD114" i="7" s="1"/>
  <c r="B113" i="7"/>
  <c r="BD113" i="7" s="1"/>
  <c r="B112" i="7"/>
  <c r="BD112" i="7" s="1"/>
  <c r="D108" i="7"/>
  <c r="C101" i="7"/>
  <c r="B97" i="7"/>
  <c r="B89" i="7"/>
  <c r="B81" i="7"/>
  <c r="B66" i="7"/>
  <c r="B59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 s="1"/>
  <c r="BD51" i="7"/>
  <c r="B51" i="7"/>
  <c r="BC51" i="7" s="1"/>
  <c r="BD50" i="7"/>
  <c r="B50" i="7"/>
  <c r="BC50" i="7" s="1"/>
  <c r="BD49" i="7"/>
  <c r="B49" i="7"/>
  <c r="BC49" i="7" s="1"/>
  <c r="BD48" i="7"/>
  <c r="B48" i="7"/>
  <c r="BC48" i="7" s="1"/>
  <c r="BD47" i="7"/>
  <c r="BC47" i="7"/>
  <c r="AZ47" i="7"/>
  <c r="B47" i="7"/>
  <c r="BF47" i="7" s="1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BG26" i="7"/>
  <c r="BF26" i="7"/>
  <c r="BE26" i="7"/>
  <c r="BD26" i="7"/>
  <c r="BC26" i="7"/>
  <c r="I26" i="7" s="1"/>
  <c r="BB26" i="7"/>
  <c r="BA26" i="7"/>
  <c r="AZ26" i="7"/>
  <c r="D26" i="7"/>
  <c r="BG25" i="7"/>
  <c r="BF25" i="7"/>
  <c r="BE25" i="7"/>
  <c r="BD25" i="7"/>
  <c r="BC25" i="7"/>
  <c r="BB25" i="7"/>
  <c r="BA25" i="7"/>
  <c r="AZ25" i="7"/>
  <c r="I25" i="7" s="1"/>
  <c r="D25" i="7"/>
  <c r="F21" i="7"/>
  <c r="E21" i="7"/>
  <c r="D21" i="7"/>
  <c r="C21" i="7"/>
  <c r="B21" i="7"/>
  <c r="B20" i="7"/>
  <c r="B19" i="7"/>
  <c r="B18" i="7"/>
  <c r="B14" i="7"/>
  <c r="BD14" i="7" s="1"/>
  <c r="B13" i="7"/>
  <c r="BE13" i="7" s="1"/>
  <c r="BB12" i="7"/>
  <c r="BA12" i="7"/>
  <c r="Z12" i="7" s="1"/>
  <c r="B12" i="7"/>
  <c r="A5" i="7"/>
  <c r="A4" i="7"/>
  <c r="A3" i="7"/>
  <c r="A2" i="7"/>
  <c r="B216" i="6"/>
  <c r="B184" i="6"/>
  <c r="B177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B170" i="6" s="1"/>
  <c r="C170" i="6"/>
  <c r="BA169" i="6"/>
  <c r="B169" i="6"/>
  <c r="BF169" i="6" s="1"/>
  <c r="BE168" i="6"/>
  <c r="BA168" i="6"/>
  <c r="B168" i="6"/>
  <c r="BF168" i="6" s="1"/>
  <c r="BE167" i="6"/>
  <c r="BA167" i="6"/>
  <c r="B167" i="6"/>
  <c r="BF167" i="6" s="1"/>
  <c r="BE166" i="6"/>
  <c r="BA166" i="6"/>
  <c r="B166" i="6"/>
  <c r="BF166" i="6" s="1"/>
  <c r="BE165" i="6"/>
  <c r="BA165" i="6"/>
  <c r="B165" i="6"/>
  <c r="BF165" i="6" s="1"/>
  <c r="D161" i="6"/>
  <c r="C161" i="6"/>
  <c r="B161" i="6" s="1"/>
  <c r="B160" i="6"/>
  <c r="B159" i="6"/>
  <c r="B158" i="6"/>
  <c r="BA154" i="6"/>
  <c r="B154" i="6"/>
  <c r="BB154" i="6" s="1"/>
  <c r="B153" i="6"/>
  <c r="BE153" i="6" s="1"/>
  <c r="BA152" i="6"/>
  <c r="Z152" i="6" s="1"/>
  <c r="B152" i="6"/>
  <c r="BB152" i="6" s="1"/>
  <c r="B151" i="6"/>
  <c r="BE151" i="6" s="1"/>
  <c r="BA150" i="6"/>
  <c r="Z150" i="6" s="1"/>
  <c r="B150" i="6"/>
  <c r="BB150" i="6" s="1"/>
  <c r="B149" i="6"/>
  <c r="BE149" i="6" s="1"/>
  <c r="BA148" i="6"/>
  <c r="B148" i="6"/>
  <c r="BB148" i="6" s="1"/>
  <c r="B147" i="6"/>
  <c r="BE147" i="6" s="1"/>
  <c r="BA146" i="6"/>
  <c r="B146" i="6"/>
  <c r="BB146" i="6" s="1"/>
  <c r="B145" i="6"/>
  <c r="BE145" i="6" s="1"/>
  <c r="BA144" i="6"/>
  <c r="Z144" i="6" s="1"/>
  <c r="B144" i="6"/>
  <c r="BB144" i="6" s="1"/>
  <c r="B143" i="6"/>
  <c r="BA142" i="6"/>
  <c r="Z142" i="6" s="1"/>
  <c r="B142" i="6"/>
  <c r="BB142" i="6" s="1"/>
  <c r="B141" i="6"/>
  <c r="BA140" i="6"/>
  <c r="Z140" i="6" s="1"/>
  <c r="B140" i="6"/>
  <c r="BB140" i="6" s="1"/>
  <c r="B139" i="6"/>
  <c r="BD139" i="6" s="1"/>
  <c r="BA138" i="6"/>
  <c r="Z138" i="6" s="1"/>
  <c r="B138" i="6"/>
  <c r="BB138" i="6" s="1"/>
  <c r="BA114" i="6"/>
  <c r="K114" i="6" s="1"/>
  <c r="B114" i="6"/>
  <c r="BD114" i="6" s="1"/>
  <c r="BA113" i="6"/>
  <c r="K113" i="6" s="1"/>
  <c r="B113" i="6"/>
  <c r="BD113" i="6" s="1"/>
  <c r="BA112" i="6"/>
  <c r="K112" i="6" s="1"/>
  <c r="B112" i="6"/>
  <c r="BD112" i="6" s="1"/>
  <c r="D108" i="6"/>
  <c r="C101" i="6"/>
  <c r="B97" i="6"/>
  <c r="B89" i="6"/>
  <c r="B81" i="6"/>
  <c r="B66" i="6"/>
  <c r="B59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F51" i="6"/>
  <c r="BD51" i="6"/>
  <c r="BB51" i="6"/>
  <c r="B51" i="6"/>
  <c r="BC51" i="6" s="1"/>
  <c r="BF50" i="6"/>
  <c r="BD50" i="6"/>
  <c r="BB50" i="6"/>
  <c r="B50" i="6"/>
  <c r="BC50" i="6" s="1"/>
  <c r="BF49" i="6"/>
  <c r="BD49" i="6"/>
  <c r="BB49" i="6"/>
  <c r="B49" i="6"/>
  <c r="BC49" i="6" s="1"/>
  <c r="BF48" i="6"/>
  <c r="BD48" i="6"/>
  <c r="BB48" i="6"/>
  <c r="B48" i="6"/>
  <c r="BC48" i="6" s="1"/>
  <c r="BD47" i="6"/>
  <c r="BB47" i="6"/>
  <c r="AZ47" i="6"/>
  <c r="B47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BG26" i="6"/>
  <c r="BF26" i="6"/>
  <c r="BE26" i="6"/>
  <c r="BD26" i="6"/>
  <c r="BC26" i="6"/>
  <c r="BB26" i="6"/>
  <c r="BA26" i="6"/>
  <c r="AZ26" i="6"/>
  <c r="I26" i="6"/>
  <c r="D26" i="6"/>
  <c r="BG25" i="6"/>
  <c r="BF25" i="6"/>
  <c r="BE25" i="6"/>
  <c r="BD25" i="6"/>
  <c r="BC25" i="6"/>
  <c r="BB25" i="6"/>
  <c r="BA25" i="6"/>
  <c r="I25" i="6" s="1"/>
  <c r="AZ25" i="6"/>
  <c r="D25" i="6"/>
  <c r="F21" i="6"/>
  <c r="E21" i="6"/>
  <c r="D21" i="6"/>
  <c r="C21" i="6"/>
  <c r="B21" i="6"/>
  <c r="B20" i="6"/>
  <c r="B19" i="6"/>
  <c r="B18" i="6"/>
  <c r="BE14" i="6"/>
  <c r="BA14" i="6"/>
  <c r="Z14" i="6" s="1"/>
  <c r="B14" i="6"/>
  <c r="BD13" i="6"/>
  <c r="B13" i="6"/>
  <c r="BE13" i="6" s="1"/>
  <c r="BE12" i="6"/>
  <c r="BB12" i="6"/>
  <c r="Z12" i="6"/>
  <c r="B12" i="6"/>
  <c r="BA12" i="6" s="1"/>
  <c r="A5" i="6"/>
  <c r="A4" i="6"/>
  <c r="A3" i="6"/>
  <c r="A2" i="6"/>
  <c r="B216" i="5"/>
  <c r="B184" i="5"/>
  <c r="B177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B170" i="5" s="1"/>
  <c r="C170" i="5"/>
  <c r="BE169" i="5"/>
  <c r="BA169" i="5"/>
  <c r="B169" i="5"/>
  <c r="BF169" i="5" s="1"/>
  <c r="BE168" i="5"/>
  <c r="BA168" i="5"/>
  <c r="B168" i="5"/>
  <c r="BF168" i="5" s="1"/>
  <c r="BE167" i="5"/>
  <c r="BA167" i="5"/>
  <c r="B167" i="5"/>
  <c r="BF167" i="5" s="1"/>
  <c r="BE166" i="5"/>
  <c r="BA166" i="5"/>
  <c r="B166" i="5"/>
  <c r="BF166" i="5" s="1"/>
  <c r="BE165" i="5"/>
  <c r="BA165" i="5"/>
  <c r="B165" i="5"/>
  <c r="BF165" i="5" s="1"/>
  <c r="D161" i="5"/>
  <c r="C161" i="5"/>
  <c r="B161" i="5" s="1"/>
  <c r="B160" i="5"/>
  <c r="B159" i="5"/>
  <c r="B158" i="5"/>
  <c r="BA154" i="5"/>
  <c r="B154" i="5"/>
  <c r="BB154" i="5" s="1"/>
  <c r="B153" i="5"/>
  <c r="BE153" i="5" s="1"/>
  <c r="BA152" i="5"/>
  <c r="Z152" i="5" s="1"/>
  <c r="B152" i="5"/>
  <c r="BB152" i="5" s="1"/>
  <c r="B151" i="5"/>
  <c r="BE151" i="5" s="1"/>
  <c r="BA150" i="5"/>
  <c r="B150" i="5"/>
  <c r="BB150" i="5" s="1"/>
  <c r="B149" i="5"/>
  <c r="BE149" i="5" s="1"/>
  <c r="BA148" i="5"/>
  <c r="Z148" i="5" s="1"/>
  <c r="B148" i="5"/>
  <c r="BB148" i="5" s="1"/>
  <c r="B147" i="5"/>
  <c r="BE147" i="5" s="1"/>
  <c r="BA146" i="5"/>
  <c r="B146" i="5"/>
  <c r="BB146" i="5" s="1"/>
  <c r="B145" i="5"/>
  <c r="BA144" i="5"/>
  <c r="Z144" i="5" s="1"/>
  <c r="B144" i="5"/>
  <c r="BB144" i="5" s="1"/>
  <c r="BD143" i="5"/>
  <c r="B143" i="5"/>
  <c r="BA142" i="5"/>
  <c r="Z142" i="5" s="1"/>
  <c r="B142" i="5"/>
  <c r="BB142" i="5" s="1"/>
  <c r="BD141" i="5"/>
  <c r="B141" i="5"/>
  <c r="BA140" i="5"/>
  <c r="Z140" i="5" s="1"/>
  <c r="B140" i="5"/>
  <c r="BB140" i="5" s="1"/>
  <c r="BD139" i="5"/>
  <c r="B139" i="5"/>
  <c r="BA138" i="5"/>
  <c r="Z138" i="5" s="1"/>
  <c r="B138" i="5"/>
  <c r="BB138" i="5" s="1"/>
  <c r="BA114" i="5"/>
  <c r="K114" i="5" s="1"/>
  <c r="B114" i="5"/>
  <c r="BD114" i="5" s="1"/>
  <c r="BA113" i="5"/>
  <c r="K113" i="5" s="1"/>
  <c r="B113" i="5"/>
  <c r="BD113" i="5" s="1"/>
  <c r="BA112" i="5"/>
  <c r="K112" i="5" s="1"/>
  <c r="B112" i="5"/>
  <c r="BD112" i="5" s="1"/>
  <c r="D108" i="5"/>
  <c r="C101" i="5"/>
  <c r="B97" i="5"/>
  <c r="B89" i="5"/>
  <c r="B81" i="5"/>
  <c r="B66" i="5"/>
  <c r="B59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 s="1"/>
  <c r="BF51" i="5"/>
  <c r="BD51" i="5"/>
  <c r="BB51" i="5"/>
  <c r="B51" i="5"/>
  <c r="BC51" i="5" s="1"/>
  <c r="BF50" i="5"/>
  <c r="BD50" i="5"/>
  <c r="BB50" i="5"/>
  <c r="B50" i="5"/>
  <c r="BC50" i="5" s="1"/>
  <c r="BF49" i="5"/>
  <c r="BD49" i="5"/>
  <c r="BB49" i="5"/>
  <c r="B49" i="5"/>
  <c r="BC49" i="5" s="1"/>
  <c r="BF48" i="5"/>
  <c r="BD48" i="5"/>
  <c r="BB48" i="5"/>
  <c r="B48" i="5"/>
  <c r="BC48" i="5" s="1"/>
  <c r="BD47" i="5"/>
  <c r="AZ47" i="5"/>
  <c r="B47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BG26" i="5"/>
  <c r="BF26" i="5"/>
  <c r="BE26" i="5"/>
  <c r="BD26" i="5"/>
  <c r="BC26" i="5"/>
  <c r="BB26" i="5"/>
  <c r="BA26" i="5"/>
  <c r="I26" i="5" s="1"/>
  <c r="AZ26" i="5"/>
  <c r="D26" i="5"/>
  <c r="BG25" i="5"/>
  <c r="BF25" i="5"/>
  <c r="BE25" i="5"/>
  <c r="BD25" i="5"/>
  <c r="BC25" i="5"/>
  <c r="BB25" i="5"/>
  <c r="BA25" i="5"/>
  <c r="AZ25" i="5"/>
  <c r="I25" i="5"/>
  <c r="D25" i="5"/>
  <c r="F21" i="5"/>
  <c r="E21" i="5"/>
  <c r="D21" i="5"/>
  <c r="B21" i="5" s="1"/>
  <c r="C21" i="5"/>
  <c r="B20" i="5"/>
  <c r="B19" i="5"/>
  <c r="B18" i="5"/>
  <c r="BA14" i="5"/>
  <c r="Z14" i="5" s="1"/>
  <c r="B14" i="5"/>
  <c r="BD13" i="5"/>
  <c r="B13" i="5"/>
  <c r="BE13" i="5" s="1"/>
  <c r="BE12" i="5"/>
  <c r="BB12" i="5"/>
  <c r="B12" i="5"/>
  <c r="BA12" i="5" s="1"/>
  <c r="Z12" i="5" s="1"/>
  <c r="A5" i="5"/>
  <c r="A4" i="5"/>
  <c r="A3" i="5"/>
  <c r="A2" i="5"/>
  <c r="BA114" i="1"/>
  <c r="K114" i="1" s="1"/>
  <c r="B114" i="1"/>
  <c r="BD114" i="1" s="1"/>
  <c r="BA113" i="1"/>
  <c r="K113" i="1" s="1"/>
  <c r="B113" i="1"/>
  <c r="BD113" i="1" s="1"/>
  <c r="BA112" i="1"/>
  <c r="K112" i="1" s="1"/>
  <c r="B112" i="1"/>
  <c r="BD112" i="1" s="1"/>
  <c r="D108" i="1"/>
  <c r="C101" i="1"/>
  <c r="B97" i="1"/>
  <c r="B89" i="1"/>
  <c r="B81" i="1"/>
  <c r="B66" i="1"/>
  <c r="B59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 s="1"/>
  <c r="BF51" i="1"/>
  <c r="BD51" i="1"/>
  <c r="BB51" i="1"/>
  <c r="B51" i="1"/>
  <c r="BC51" i="1" s="1"/>
  <c r="BF50" i="1"/>
  <c r="BD50" i="1"/>
  <c r="BB50" i="1"/>
  <c r="B50" i="1"/>
  <c r="BC50" i="1" s="1"/>
  <c r="BF49" i="1"/>
  <c r="BD49" i="1"/>
  <c r="BB49" i="1"/>
  <c r="B49" i="1"/>
  <c r="BC49" i="1" s="1"/>
  <c r="BF48" i="1"/>
  <c r="BD48" i="1"/>
  <c r="BB48" i="1"/>
  <c r="B48" i="1"/>
  <c r="BC48" i="1" s="1"/>
  <c r="BD47" i="1"/>
  <c r="B47" i="1"/>
  <c r="AZ47" i="1" s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BG26" i="1"/>
  <c r="BF26" i="1"/>
  <c r="BE26" i="1"/>
  <c r="BD26" i="1"/>
  <c r="BC26" i="1"/>
  <c r="BB26" i="1"/>
  <c r="BA26" i="1"/>
  <c r="I26" i="1" s="1"/>
  <c r="AZ26" i="1"/>
  <c r="D26" i="1"/>
  <c r="BG25" i="1"/>
  <c r="BF25" i="1"/>
  <c r="BE25" i="1"/>
  <c r="BD25" i="1"/>
  <c r="BC25" i="1"/>
  <c r="I25" i="1" s="1"/>
  <c r="BB25" i="1"/>
  <c r="BA25" i="1"/>
  <c r="AZ25" i="1"/>
  <c r="D25" i="1"/>
  <c r="F21" i="1"/>
  <c r="E21" i="1"/>
  <c r="D21" i="1"/>
  <c r="B21" i="1" s="1"/>
  <c r="C21" i="1"/>
  <c r="B20" i="1"/>
  <c r="B19" i="1"/>
  <c r="B18" i="1"/>
  <c r="B14" i="1"/>
  <c r="BD13" i="1"/>
  <c r="B13" i="1"/>
  <c r="BE13" i="1" s="1"/>
  <c r="BE12" i="1"/>
  <c r="BB12" i="1"/>
  <c r="Z12" i="1" s="1"/>
  <c r="BA12" i="1"/>
  <c r="B12" i="1"/>
  <c r="BD12" i="1" s="1"/>
  <c r="A5" i="1"/>
  <c r="A4" i="1"/>
  <c r="A3" i="1"/>
  <c r="A2" i="1"/>
  <c r="B160" i="1" l="1"/>
  <c r="B184" i="1"/>
  <c r="B149" i="1"/>
  <c r="BE149" i="1" s="1"/>
  <c r="K170" i="1"/>
  <c r="B152" i="1"/>
  <c r="BB152" i="1" s="1"/>
  <c r="B140" i="1"/>
  <c r="BB140" i="1" s="1"/>
  <c r="D161" i="1"/>
  <c r="B166" i="1"/>
  <c r="BF166" i="1" s="1"/>
  <c r="O170" i="1"/>
  <c r="Y52" i="3"/>
  <c r="A230" i="3" s="1"/>
  <c r="B144" i="1"/>
  <c r="BB144" i="1" s="1"/>
  <c r="B142" i="1"/>
  <c r="BB142" i="1" s="1"/>
  <c r="B158" i="1"/>
  <c r="C170" i="1"/>
  <c r="G170" i="1"/>
  <c r="S170" i="1"/>
  <c r="W170" i="1"/>
  <c r="Z170" i="2"/>
  <c r="B154" i="1"/>
  <c r="BA154" i="1" s="1"/>
  <c r="B153" i="1"/>
  <c r="BE153" i="1" s="1"/>
  <c r="B151" i="1"/>
  <c r="BE151" i="1" s="1"/>
  <c r="B146" i="1"/>
  <c r="BB146" i="1" s="1"/>
  <c r="B145" i="1"/>
  <c r="BA145" i="1" s="1"/>
  <c r="B143" i="1"/>
  <c r="BD143" i="1" s="1"/>
  <c r="B141" i="1"/>
  <c r="BD141" i="1" s="1"/>
  <c r="B139" i="1"/>
  <c r="BD139" i="1" s="1"/>
  <c r="F170" i="1"/>
  <c r="J170" i="1"/>
  <c r="N170" i="1"/>
  <c r="R170" i="1"/>
  <c r="V170" i="1"/>
  <c r="B167" i="1"/>
  <c r="BA167" i="1" s="1"/>
  <c r="H170" i="1"/>
  <c r="L170" i="1"/>
  <c r="P170" i="1"/>
  <c r="T170" i="1"/>
  <c r="X170" i="1"/>
  <c r="B168" i="1"/>
  <c r="BF168" i="1" s="1"/>
  <c r="B169" i="1"/>
  <c r="BF169" i="1" s="1"/>
  <c r="B177" i="1"/>
  <c r="Z169" i="2"/>
  <c r="Z167" i="2"/>
  <c r="Z165" i="2"/>
  <c r="Z166" i="2"/>
  <c r="Y47" i="2"/>
  <c r="A230" i="2" s="1"/>
  <c r="B138" i="1"/>
  <c r="BB138" i="1" s="1"/>
  <c r="B150" i="1"/>
  <c r="BA150" i="1" s="1"/>
  <c r="B148" i="1"/>
  <c r="BA148" i="1" s="1"/>
  <c r="B147" i="1"/>
  <c r="BE147" i="1" s="1"/>
  <c r="B216" i="1"/>
  <c r="BE230" i="2"/>
  <c r="B159" i="1"/>
  <c r="C161" i="1"/>
  <c r="E170" i="1"/>
  <c r="I170" i="1"/>
  <c r="M170" i="1"/>
  <c r="Q170" i="1"/>
  <c r="U170" i="1"/>
  <c r="Y170" i="1"/>
  <c r="BF167" i="1"/>
  <c r="BA168" i="1"/>
  <c r="BE168" i="1"/>
  <c r="B165" i="1"/>
  <c r="BC165" i="1" s="1"/>
  <c r="BE166" i="1"/>
  <c r="D170" i="1"/>
  <c r="BB150" i="1"/>
  <c r="BA146" i="1"/>
  <c r="BA140" i="1"/>
  <c r="Z140" i="1" s="1"/>
  <c r="BA138" i="1"/>
  <c r="Z138" i="1" s="1"/>
  <c r="BE52" i="13"/>
  <c r="BA52" i="13"/>
  <c r="BD52" i="13"/>
  <c r="BC52" i="13"/>
  <c r="BF52" i="13"/>
  <c r="BB52" i="13"/>
  <c r="BE14" i="13"/>
  <c r="BD138" i="13"/>
  <c r="BD142" i="13"/>
  <c r="BD144" i="13"/>
  <c r="BD148" i="13"/>
  <c r="BD152" i="13"/>
  <c r="BC169" i="13"/>
  <c r="BE138" i="13"/>
  <c r="BE142" i="13"/>
  <c r="BE146" i="13"/>
  <c r="BE148" i="13"/>
  <c r="BE152" i="13"/>
  <c r="BD166" i="13"/>
  <c r="BD167" i="13"/>
  <c r="BD168" i="13"/>
  <c r="BD169" i="13"/>
  <c r="BE12" i="13"/>
  <c r="BD13" i="13"/>
  <c r="BA14" i="13"/>
  <c r="Z14" i="13" s="1"/>
  <c r="BB47" i="13"/>
  <c r="Y47" i="13" s="1"/>
  <c r="BB48" i="13"/>
  <c r="Y48" i="13" s="1"/>
  <c r="BF48" i="13"/>
  <c r="BB49" i="13"/>
  <c r="Y49" i="13" s="1"/>
  <c r="BF49" i="13"/>
  <c r="BB50" i="13"/>
  <c r="Y50" i="13" s="1"/>
  <c r="BF50" i="13"/>
  <c r="BB51" i="13"/>
  <c r="Y51" i="13" s="1"/>
  <c r="BF51" i="13"/>
  <c r="BA112" i="13"/>
  <c r="K112" i="13" s="1"/>
  <c r="BA113" i="13"/>
  <c r="K113" i="13" s="1"/>
  <c r="BA114" i="13"/>
  <c r="K114" i="13" s="1"/>
  <c r="BA138" i="13"/>
  <c r="Z138" i="13" s="1"/>
  <c r="BA140" i="13"/>
  <c r="Z140" i="13" s="1"/>
  <c r="BA142" i="13"/>
  <c r="Z142" i="13" s="1"/>
  <c r="BA144" i="13"/>
  <c r="Z144" i="13" s="1"/>
  <c r="BA146" i="13"/>
  <c r="Z146" i="13" s="1"/>
  <c r="BA148" i="13"/>
  <c r="Z148" i="13" s="1"/>
  <c r="BA150" i="13"/>
  <c r="Z150" i="13" s="1"/>
  <c r="BA152" i="13"/>
  <c r="Z152" i="13" s="1"/>
  <c r="BA154" i="13"/>
  <c r="Z154" i="13" s="1"/>
  <c r="BA165" i="13"/>
  <c r="Z165" i="13" s="1"/>
  <c r="BE165" i="13"/>
  <c r="BA166" i="13"/>
  <c r="BE166" i="13"/>
  <c r="BA167" i="13"/>
  <c r="BE167" i="13"/>
  <c r="BA168" i="13"/>
  <c r="BE168" i="13"/>
  <c r="BA169" i="13"/>
  <c r="Z169" i="13" s="1"/>
  <c r="BE169" i="13"/>
  <c r="BB170" i="13"/>
  <c r="BF170" i="13"/>
  <c r="BD140" i="13"/>
  <c r="BD146" i="13"/>
  <c r="BD150" i="13"/>
  <c r="BD154" i="13"/>
  <c r="BC165" i="13"/>
  <c r="BC166" i="13"/>
  <c r="BC167" i="13"/>
  <c r="BC168" i="13"/>
  <c r="BD170" i="13"/>
  <c r="BD12" i="13"/>
  <c r="BE140" i="13"/>
  <c r="BE144" i="13"/>
  <c r="BE150" i="13"/>
  <c r="BE154" i="13"/>
  <c r="BD165" i="13"/>
  <c r="BA170" i="13"/>
  <c r="Z170" i="13" s="1"/>
  <c r="BE170" i="13"/>
  <c r="BB165" i="13"/>
  <c r="BB166" i="13"/>
  <c r="BB167" i="13"/>
  <c r="BB168" i="13"/>
  <c r="BB169" i="13"/>
  <c r="BD112" i="12"/>
  <c r="BA112" i="12"/>
  <c r="K112" i="12" s="1"/>
  <c r="BE52" i="12"/>
  <c r="BA52" i="12"/>
  <c r="Y52" i="12" s="1"/>
  <c r="BC52" i="12"/>
  <c r="BD52" i="12"/>
  <c r="BB148" i="12"/>
  <c r="BE148" i="12"/>
  <c r="BA148" i="12"/>
  <c r="BB152" i="12"/>
  <c r="BE152" i="12"/>
  <c r="BA152" i="12"/>
  <c r="Z152" i="12" s="1"/>
  <c r="BF166" i="12"/>
  <c r="BB166" i="12"/>
  <c r="BD166" i="12"/>
  <c r="BC166" i="12"/>
  <c r="BE166" i="12"/>
  <c r="BA166" i="12"/>
  <c r="BD114" i="12"/>
  <c r="BA114" i="12"/>
  <c r="K114" i="12" s="1"/>
  <c r="BD148" i="12"/>
  <c r="BD152" i="12"/>
  <c r="BD14" i="12"/>
  <c r="BA14" i="12"/>
  <c r="Z14" i="12" s="1"/>
  <c r="BD113" i="12"/>
  <c r="BA113" i="12"/>
  <c r="K113" i="12" s="1"/>
  <c r="BB140" i="12"/>
  <c r="BE140" i="12"/>
  <c r="BA140" i="12"/>
  <c r="BB144" i="12"/>
  <c r="BE144" i="12"/>
  <c r="BA144" i="12"/>
  <c r="BB52" i="12"/>
  <c r="BB138" i="12"/>
  <c r="BE138" i="12"/>
  <c r="BA138" i="12"/>
  <c r="BB142" i="12"/>
  <c r="BE142" i="12"/>
  <c r="BA142" i="12"/>
  <c r="Z142" i="12" s="1"/>
  <c r="BB146" i="12"/>
  <c r="BE146" i="12"/>
  <c r="BA146" i="12"/>
  <c r="Z146" i="12" s="1"/>
  <c r="BB150" i="12"/>
  <c r="BE150" i="12"/>
  <c r="BA150" i="12"/>
  <c r="BB154" i="12"/>
  <c r="BE154" i="12"/>
  <c r="BA154" i="12"/>
  <c r="BF165" i="12"/>
  <c r="BB165" i="12"/>
  <c r="BD165" i="12"/>
  <c r="BE165" i="12"/>
  <c r="BA165" i="12"/>
  <c r="BE12" i="12"/>
  <c r="BD13" i="12"/>
  <c r="BB47" i="12"/>
  <c r="Y47" i="12" s="1"/>
  <c r="A230" i="12" s="1"/>
  <c r="BB48" i="12"/>
  <c r="Y48" i="12" s="1"/>
  <c r="BF48" i="12"/>
  <c r="BB49" i="12"/>
  <c r="Y49" i="12" s="1"/>
  <c r="BF49" i="12"/>
  <c r="BB50" i="12"/>
  <c r="Y50" i="12" s="1"/>
  <c r="BF50" i="12"/>
  <c r="BB51" i="12"/>
  <c r="Y51" i="12" s="1"/>
  <c r="BF51" i="12"/>
  <c r="BA167" i="12"/>
  <c r="BE167" i="12"/>
  <c r="BA168" i="12"/>
  <c r="BE168" i="12"/>
  <c r="BA169" i="12"/>
  <c r="BE169" i="12"/>
  <c r="BB170" i="12"/>
  <c r="BF170" i="12"/>
  <c r="BC167" i="12"/>
  <c r="BC168" i="12"/>
  <c r="BC169" i="12"/>
  <c r="BD170" i="12"/>
  <c r="BD12" i="12"/>
  <c r="BD167" i="12"/>
  <c r="BD168" i="12"/>
  <c r="BD169" i="12"/>
  <c r="BA170" i="12"/>
  <c r="BE170" i="12"/>
  <c r="BB167" i="12"/>
  <c r="BB168" i="12"/>
  <c r="BB169" i="12"/>
  <c r="BE52" i="11"/>
  <c r="BA52" i="11"/>
  <c r="BF52" i="11"/>
  <c r="BD52" i="11"/>
  <c r="BB52" i="11"/>
  <c r="BC52" i="11"/>
  <c r="Z141" i="11"/>
  <c r="BE14" i="11"/>
  <c r="BD142" i="11"/>
  <c r="BD146" i="11"/>
  <c r="BD148" i="11"/>
  <c r="BD152" i="11"/>
  <c r="BD154" i="11"/>
  <c r="BC165" i="11"/>
  <c r="BC166" i="11"/>
  <c r="BC167" i="11"/>
  <c r="BC168" i="11"/>
  <c r="BC169" i="11"/>
  <c r="BD12" i="11"/>
  <c r="BA13" i="11"/>
  <c r="Z13" i="11" s="1"/>
  <c r="BA47" i="11"/>
  <c r="BE47" i="11"/>
  <c r="BA48" i="11"/>
  <c r="BE48" i="11"/>
  <c r="BA49" i="11"/>
  <c r="BE49" i="11"/>
  <c r="BA50" i="11"/>
  <c r="BE50" i="11"/>
  <c r="BA51" i="11"/>
  <c r="BE51" i="11"/>
  <c r="BE138" i="11"/>
  <c r="BB139" i="11"/>
  <c r="Z139" i="11" s="1"/>
  <c r="BE140" i="11"/>
  <c r="BB141" i="11"/>
  <c r="BE142" i="11"/>
  <c r="BB143" i="11"/>
  <c r="Z143" i="11" s="1"/>
  <c r="BE144" i="11"/>
  <c r="BB145" i="11"/>
  <c r="Z145" i="11" s="1"/>
  <c r="BE146" i="11"/>
  <c r="BB147" i="11"/>
  <c r="Z147" i="11" s="1"/>
  <c r="BE148" i="11"/>
  <c r="BB149" i="11"/>
  <c r="Z149" i="11" s="1"/>
  <c r="BE150" i="11"/>
  <c r="BB151" i="11"/>
  <c r="Z151" i="11" s="1"/>
  <c r="BE152" i="11"/>
  <c r="BB153" i="11"/>
  <c r="Z153" i="11" s="1"/>
  <c r="BE154" i="11"/>
  <c r="BD165" i="11"/>
  <c r="BD166" i="11"/>
  <c r="BD167" i="11"/>
  <c r="BD168" i="11"/>
  <c r="BD169" i="11"/>
  <c r="BA170" i="11"/>
  <c r="BE170" i="11"/>
  <c r="BD144" i="11"/>
  <c r="BD13" i="11"/>
  <c r="BA14" i="11"/>
  <c r="Z14" i="11" s="1"/>
  <c r="BB47" i="11"/>
  <c r="BB48" i="11"/>
  <c r="BF48" i="11"/>
  <c r="BB49" i="11"/>
  <c r="BF49" i="11"/>
  <c r="BB50" i="11"/>
  <c r="BF50" i="11"/>
  <c r="BB51" i="11"/>
  <c r="BF51" i="11"/>
  <c r="BA112" i="11"/>
  <c r="K112" i="11" s="1"/>
  <c r="BA113" i="11"/>
  <c r="K113" i="11" s="1"/>
  <c r="BA114" i="11"/>
  <c r="K114" i="11" s="1"/>
  <c r="BA138" i="11"/>
  <c r="Z138" i="11" s="1"/>
  <c r="BD139" i="11"/>
  <c r="BA140" i="11"/>
  <c r="Z140" i="11" s="1"/>
  <c r="BD141" i="11"/>
  <c r="BA142" i="11"/>
  <c r="Z142" i="11" s="1"/>
  <c r="BD143" i="11"/>
  <c r="BA144" i="11"/>
  <c r="Z144" i="11" s="1"/>
  <c r="BD145" i="11"/>
  <c r="BA146" i="11"/>
  <c r="Z146" i="11" s="1"/>
  <c r="BD147" i="11"/>
  <c r="BA148" i="11"/>
  <c r="Z148" i="11" s="1"/>
  <c r="BD149" i="11"/>
  <c r="BA150" i="11"/>
  <c r="Z150" i="11" s="1"/>
  <c r="BD151" i="11"/>
  <c r="BA152" i="11"/>
  <c r="Z152" i="11" s="1"/>
  <c r="BD153" i="11"/>
  <c r="BA154" i="11"/>
  <c r="Z154" i="11" s="1"/>
  <c r="BA165" i="11"/>
  <c r="BE165" i="11"/>
  <c r="BA166" i="11"/>
  <c r="Z166" i="11" s="1"/>
  <c r="BE166" i="11"/>
  <c r="BA167" i="11"/>
  <c r="BE167" i="11"/>
  <c r="BA168" i="11"/>
  <c r="BE168" i="11"/>
  <c r="BA169" i="11"/>
  <c r="BE169" i="11"/>
  <c r="BB170" i="11"/>
  <c r="BF170" i="11"/>
  <c r="BD138" i="11"/>
  <c r="BD140" i="11"/>
  <c r="BD150" i="11"/>
  <c r="BB165" i="11"/>
  <c r="BB166" i="11"/>
  <c r="BB167" i="11"/>
  <c r="BB168" i="11"/>
  <c r="BB169" i="11"/>
  <c r="BE52" i="10"/>
  <c r="BA52" i="10"/>
  <c r="BD52" i="10"/>
  <c r="BF52" i="10"/>
  <c r="BC52" i="10"/>
  <c r="BB52" i="10"/>
  <c r="BD148" i="10"/>
  <c r="BC165" i="10"/>
  <c r="BC166" i="10"/>
  <c r="BC167" i="10"/>
  <c r="BC169" i="10"/>
  <c r="BD12" i="10"/>
  <c r="BE138" i="10"/>
  <c r="BE140" i="10"/>
  <c r="BE142" i="10"/>
  <c r="BE144" i="10"/>
  <c r="BE146" i="10"/>
  <c r="BE148" i="10"/>
  <c r="BE150" i="10"/>
  <c r="BE152" i="10"/>
  <c r="BE154" i="10"/>
  <c r="BD165" i="10"/>
  <c r="BD166" i="10"/>
  <c r="BD167" i="10"/>
  <c r="BD168" i="10"/>
  <c r="BD169" i="10"/>
  <c r="BA170" i="10"/>
  <c r="BE170" i="10"/>
  <c r="BD146" i="10"/>
  <c r="BD152" i="10"/>
  <c r="BD154" i="10"/>
  <c r="BD170" i="10"/>
  <c r="BE12" i="10"/>
  <c r="BD13" i="10"/>
  <c r="BA14" i="10"/>
  <c r="Z14" i="10" s="1"/>
  <c r="BB47" i="10"/>
  <c r="Y47" i="10" s="1"/>
  <c r="BB48" i="10"/>
  <c r="Y48" i="10" s="1"/>
  <c r="BF48" i="10"/>
  <c r="BB49" i="10"/>
  <c r="Y49" i="10" s="1"/>
  <c r="BF49" i="10"/>
  <c r="BB50" i="10"/>
  <c r="Y50" i="10" s="1"/>
  <c r="BF50" i="10"/>
  <c r="BB51" i="10"/>
  <c r="Y51" i="10" s="1"/>
  <c r="BF51" i="10"/>
  <c r="BA112" i="10"/>
  <c r="K112" i="10" s="1"/>
  <c r="BA113" i="10"/>
  <c r="K113" i="10" s="1"/>
  <c r="BA114" i="10"/>
  <c r="K114" i="10" s="1"/>
  <c r="BA138" i="10"/>
  <c r="Z138" i="10" s="1"/>
  <c r="BA140" i="10"/>
  <c r="Z140" i="10" s="1"/>
  <c r="BA142" i="10"/>
  <c r="Z142" i="10" s="1"/>
  <c r="BA144" i="10"/>
  <c r="Z144" i="10" s="1"/>
  <c r="BA146" i="10"/>
  <c r="Z146" i="10" s="1"/>
  <c r="BA148" i="10"/>
  <c r="Z148" i="10" s="1"/>
  <c r="BA150" i="10"/>
  <c r="Z150" i="10" s="1"/>
  <c r="BA152" i="10"/>
  <c r="Z152" i="10" s="1"/>
  <c r="BA154" i="10"/>
  <c r="Z154" i="10" s="1"/>
  <c r="BA165" i="10"/>
  <c r="BE165" i="10"/>
  <c r="BA166" i="10"/>
  <c r="Z166" i="10" s="1"/>
  <c r="BE166" i="10"/>
  <c r="BA167" i="10"/>
  <c r="BE167" i="10"/>
  <c r="BA168" i="10"/>
  <c r="Z168" i="10" s="1"/>
  <c r="BE168" i="10"/>
  <c r="BA169" i="10"/>
  <c r="BE169" i="10"/>
  <c r="BB170" i="10"/>
  <c r="BF170" i="10"/>
  <c r="BE14" i="10"/>
  <c r="BD138" i="10"/>
  <c r="BD140" i="10"/>
  <c r="BD142" i="10"/>
  <c r="BD144" i="10"/>
  <c r="BD150" i="10"/>
  <c r="BC168" i="10"/>
  <c r="BB165" i="10"/>
  <c r="BB166" i="10"/>
  <c r="BB167" i="10"/>
  <c r="BB168" i="10"/>
  <c r="BB169" i="10"/>
  <c r="BE52" i="9"/>
  <c r="BA52" i="9"/>
  <c r="Y52" i="9" s="1"/>
  <c r="BF52" i="9"/>
  <c r="BB52" i="9"/>
  <c r="BD52" i="9"/>
  <c r="BC52" i="9"/>
  <c r="BE14" i="9"/>
  <c r="BD138" i="9"/>
  <c r="BD12" i="9"/>
  <c r="BE138" i="9"/>
  <c r="BE142" i="9"/>
  <c r="BE146" i="9"/>
  <c r="BE150" i="9"/>
  <c r="BE154" i="9"/>
  <c r="BD165" i="9"/>
  <c r="BA170" i="9"/>
  <c r="BE12" i="9"/>
  <c r="BD13" i="9"/>
  <c r="BA14" i="9"/>
  <c r="Z14" i="9" s="1"/>
  <c r="BB47" i="9"/>
  <c r="Y47" i="9" s="1"/>
  <c r="A230" i="9" s="1"/>
  <c r="BB48" i="9"/>
  <c r="Y48" i="9" s="1"/>
  <c r="BF48" i="9"/>
  <c r="BB49" i="9"/>
  <c r="Y49" i="9" s="1"/>
  <c r="BF49" i="9"/>
  <c r="BB50" i="9"/>
  <c r="Y50" i="9" s="1"/>
  <c r="BF50" i="9"/>
  <c r="BB51" i="9"/>
  <c r="Y51" i="9" s="1"/>
  <c r="BF51" i="9"/>
  <c r="BA112" i="9"/>
  <c r="K112" i="9" s="1"/>
  <c r="BA113" i="9"/>
  <c r="K113" i="9" s="1"/>
  <c r="BA114" i="9"/>
  <c r="K114" i="9" s="1"/>
  <c r="BA138" i="9"/>
  <c r="Z138" i="9" s="1"/>
  <c r="BA140" i="9"/>
  <c r="Z140" i="9" s="1"/>
  <c r="BA142" i="9"/>
  <c r="Z142" i="9" s="1"/>
  <c r="BA144" i="9"/>
  <c r="Z144" i="9" s="1"/>
  <c r="BA146" i="9"/>
  <c r="Z146" i="9" s="1"/>
  <c r="BA148" i="9"/>
  <c r="Z148" i="9" s="1"/>
  <c r="BA150" i="9"/>
  <c r="Z150" i="9" s="1"/>
  <c r="BA152" i="9"/>
  <c r="Z152" i="9" s="1"/>
  <c r="BA154" i="9"/>
  <c r="Z154" i="9" s="1"/>
  <c r="BA165" i="9"/>
  <c r="BE165" i="9"/>
  <c r="BA166" i="9"/>
  <c r="BE166" i="9"/>
  <c r="BA167" i="9"/>
  <c r="BE167" i="9"/>
  <c r="BA168" i="9"/>
  <c r="Z168" i="9" s="1"/>
  <c r="BE168" i="9"/>
  <c r="BA169" i="9"/>
  <c r="BE169" i="9"/>
  <c r="BB170" i="9"/>
  <c r="BF170" i="9"/>
  <c r="BD140" i="9"/>
  <c r="BD142" i="9"/>
  <c r="BD144" i="9"/>
  <c r="BD146" i="9"/>
  <c r="BD148" i="9"/>
  <c r="BD150" i="9"/>
  <c r="BD152" i="9"/>
  <c r="BD154" i="9"/>
  <c r="BC165" i="9"/>
  <c r="BC166" i="9"/>
  <c r="BC167" i="9"/>
  <c r="BC168" i="9"/>
  <c r="BC169" i="9"/>
  <c r="BD170" i="9"/>
  <c r="BE140" i="9"/>
  <c r="BE144" i="9"/>
  <c r="BE148" i="9"/>
  <c r="BE152" i="9"/>
  <c r="BD166" i="9"/>
  <c r="BD167" i="9"/>
  <c r="BD168" i="9"/>
  <c r="BD169" i="9"/>
  <c r="BE170" i="9"/>
  <c r="BB165" i="9"/>
  <c r="BB166" i="9"/>
  <c r="BB167" i="9"/>
  <c r="BB168" i="9"/>
  <c r="BB169" i="9"/>
  <c r="BE52" i="8"/>
  <c r="BA52" i="8"/>
  <c r="BF52" i="8"/>
  <c r="BD52" i="8"/>
  <c r="BC52" i="8"/>
  <c r="BB52" i="8"/>
  <c r="BD138" i="8"/>
  <c r="BD146" i="8"/>
  <c r="BD12" i="8"/>
  <c r="BE138" i="8"/>
  <c r="BE140" i="8"/>
  <c r="BE142" i="8"/>
  <c r="BE144" i="8"/>
  <c r="BE146" i="8"/>
  <c r="BE148" i="8"/>
  <c r="BE150" i="8"/>
  <c r="BE152" i="8"/>
  <c r="BE154" i="8"/>
  <c r="BD165" i="8"/>
  <c r="BD166" i="8"/>
  <c r="BD167" i="8"/>
  <c r="BD168" i="8"/>
  <c r="BD169" i="8"/>
  <c r="BA170" i="8"/>
  <c r="BE170" i="8"/>
  <c r="BD142" i="8"/>
  <c r="BD148" i="8"/>
  <c r="BC166" i="8"/>
  <c r="BC167" i="8"/>
  <c r="BC168" i="8"/>
  <c r="BC169" i="8"/>
  <c r="BE12" i="8"/>
  <c r="BA14" i="8"/>
  <c r="Z14" i="8" s="1"/>
  <c r="BB47" i="8"/>
  <c r="Y47" i="8" s="1"/>
  <c r="BF47" i="8"/>
  <c r="BF51" i="8"/>
  <c r="BA112" i="8"/>
  <c r="K112" i="8" s="1"/>
  <c r="BA113" i="8"/>
  <c r="K113" i="8" s="1"/>
  <c r="BA114" i="8"/>
  <c r="K114" i="8" s="1"/>
  <c r="BA138" i="8"/>
  <c r="Z138" i="8" s="1"/>
  <c r="BD139" i="8"/>
  <c r="BA140" i="8"/>
  <c r="Z140" i="8" s="1"/>
  <c r="BD141" i="8"/>
  <c r="BA142" i="8"/>
  <c r="Z142" i="8" s="1"/>
  <c r="BD143" i="8"/>
  <c r="BA144" i="8"/>
  <c r="Z144" i="8" s="1"/>
  <c r="BD145" i="8"/>
  <c r="BA146" i="8"/>
  <c r="Z146" i="8" s="1"/>
  <c r="BD147" i="8"/>
  <c r="BA148" i="8"/>
  <c r="Z148" i="8" s="1"/>
  <c r="BD149" i="8"/>
  <c r="BA150" i="8"/>
  <c r="Z150" i="8" s="1"/>
  <c r="BD151" i="8"/>
  <c r="BA152" i="8"/>
  <c r="Z152" i="8" s="1"/>
  <c r="BD153" i="8"/>
  <c r="BA154" i="8"/>
  <c r="Z154" i="8" s="1"/>
  <c r="BA165" i="8"/>
  <c r="BE165" i="8"/>
  <c r="BA166" i="8"/>
  <c r="BE166" i="8"/>
  <c r="BA167" i="8"/>
  <c r="Z167" i="8" s="1"/>
  <c r="BE167" i="8"/>
  <c r="BA168" i="8"/>
  <c r="Z168" i="8" s="1"/>
  <c r="BE168" i="8"/>
  <c r="BA169" i="8"/>
  <c r="BE169" i="8"/>
  <c r="BB170" i="8"/>
  <c r="BF170" i="8"/>
  <c r="BE14" i="8"/>
  <c r="BD140" i="8"/>
  <c r="BD144" i="8"/>
  <c r="BD150" i="8"/>
  <c r="BD152" i="8"/>
  <c r="BD154" i="8"/>
  <c r="BC165" i="8"/>
  <c r="BD170" i="8"/>
  <c r="BB165" i="8"/>
  <c r="BB166" i="8"/>
  <c r="BB167" i="8"/>
  <c r="BB168" i="8"/>
  <c r="BB169" i="8"/>
  <c r="Z145" i="7"/>
  <c r="Z153" i="7"/>
  <c r="BE52" i="7"/>
  <c r="BA52" i="7"/>
  <c r="BD52" i="7"/>
  <c r="BF52" i="7"/>
  <c r="BC52" i="7"/>
  <c r="BB52" i="7"/>
  <c r="BD144" i="7"/>
  <c r="BD154" i="7"/>
  <c r="BD12" i="7"/>
  <c r="BA13" i="7"/>
  <c r="Z13" i="7" s="1"/>
  <c r="BA47" i="7"/>
  <c r="Y47" i="7" s="1"/>
  <c r="BE47" i="7"/>
  <c r="BA48" i="7"/>
  <c r="BE48" i="7"/>
  <c r="BA49" i="7"/>
  <c r="BE49" i="7"/>
  <c r="BA50" i="7"/>
  <c r="BE50" i="7"/>
  <c r="BA51" i="7"/>
  <c r="BE51" i="7"/>
  <c r="BE138" i="7"/>
  <c r="BB139" i="7"/>
  <c r="Z139" i="7" s="1"/>
  <c r="BE140" i="7"/>
  <c r="BB141" i="7"/>
  <c r="Z141" i="7" s="1"/>
  <c r="BE142" i="7"/>
  <c r="BB143" i="7"/>
  <c r="Z143" i="7" s="1"/>
  <c r="BE144" i="7"/>
  <c r="BB145" i="7"/>
  <c r="BE146" i="7"/>
  <c r="BB147" i="7"/>
  <c r="Z147" i="7" s="1"/>
  <c r="BE148" i="7"/>
  <c r="BB149" i="7"/>
  <c r="Z149" i="7" s="1"/>
  <c r="BE150" i="7"/>
  <c r="BB151" i="7"/>
  <c r="Z151" i="7" s="1"/>
  <c r="BE152" i="7"/>
  <c r="BB153" i="7"/>
  <c r="BE154" i="7"/>
  <c r="BD165" i="7"/>
  <c r="BD166" i="7"/>
  <c r="BD167" i="7"/>
  <c r="BD168" i="7"/>
  <c r="BD169" i="7"/>
  <c r="BA170" i="7"/>
  <c r="BE170" i="7"/>
  <c r="BD142" i="7"/>
  <c r="BD148" i="7"/>
  <c r="BC165" i="7"/>
  <c r="BC166" i="7"/>
  <c r="BC167" i="7"/>
  <c r="BC168" i="7"/>
  <c r="BC169" i="7"/>
  <c r="BD170" i="7"/>
  <c r="BE12" i="7"/>
  <c r="BD13" i="7"/>
  <c r="BA14" i="7"/>
  <c r="Z14" i="7" s="1"/>
  <c r="BB47" i="7"/>
  <c r="BB48" i="7"/>
  <c r="BF48" i="7"/>
  <c r="BB49" i="7"/>
  <c r="BF49" i="7"/>
  <c r="BB50" i="7"/>
  <c r="BF50" i="7"/>
  <c r="BB51" i="7"/>
  <c r="BF51" i="7"/>
  <c r="BA112" i="7"/>
  <c r="K112" i="7" s="1"/>
  <c r="BA113" i="7"/>
  <c r="K113" i="7" s="1"/>
  <c r="BA114" i="7"/>
  <c r="K114" i="7" s="1"/>
  <c r="BA138" i="7"/>
  <c r="Z138" i="7" s="1"/>
  <c r="BA140" i="7"/>
  <c r="Z140" i="7" s="1"/>
  <c r="BA142" i="7"/>
  <c r="Z142" i="7" s="1"/>
  <c r="BA144" i="7"/>
  <c r="Z144" i="7" s="1"/>
  <c r="BA146" i="7"/>
  <c r="Z146" i="7" s="1"/>
  <c r="BA148" i="7"/>
  <c r="Z148" i="7" s="1"/>
  <c r="BA150" i="7"/>
  <c r="Z150" i="7" s="1"/>
  <c r="BA152" i="7"/>
  <c r="Z152" i="7" s="1"/>
  <c r="BA154" i="7"/>
  <c r="Z154" i="7" s="1"/>
  <c r="BA165" i="7"/>
  <c r="BE165" i="7"/>
  <c r="BA166" i="7"/>
  <c r="Z166" i="7" s="1"/>
  <c r="BE166" i="7"/>
  <c r="BA167" i="7"/>
  <c r="BE167" i="7"/>
  <c r="BA168" i="7"/>
  <c r="Z168" i="7" s="1"/>
  <c r="BE168" i="7"/>
  <c r="BA169" i="7"/>
  <c r="BE169" i="7"/>
  <c r="BB170" i="7"/>
  <c r="BF170" i="7"/>
  <c r="BE14" i="7"/>
  <c r="BD138" i="7"/>
  <c r="BD140" i="7"/>
  <c r="BD146" i="7"/>
  <c r="BD150" i="7"/>
  <c r="BD152" i="7"/>
  <c r="BB165" i="7"/>
  <c r="BB166" i="7"/>
  <c r="BB167" i="7"/>
  <c r="BB168" i="7"/>
  <c r="BB169" i="7"/>
  <c r="BE141" i="6"/>
  <c r="BB141" i="6"/>
  <c r="BA141" i="6"/>
  <c r="Z141" i="6" s="1"/>
  <c r="BE143" i="6"/>
  <c r="BB143" i="6"/>
  <c r="BA143" i="6"/>
  <c r="B52" i="6"/>
  <c r="BD141" i="6"/>
  <c r="BD143" i="6"/>
  <c r="Z148" i="6"/>
  <c r="Z165" i="6"/>
  <c r="BD14" i="6"/>
  <c r="BC47" i="6"/>
  <c r="BE47" i="6"/>
  <c r="BA47" i="6"/>
  <c r="BF47" i="6"/>
  <c r="Z146" i="6"/>
  <c r="Z154" i="6"/>
  <c r="BE139" i="6"/>
  <c r="BB139" i="6"/>
  <c r="BA139" i="6"/>
  <c r="BC170" i="6"/>
  <c r="BF170" i="6"/>
  <c r="BB170" i="6"/>
  <c r="BE170" i="6"/>
  <c r="BA170" i="6"/>
  <c r="Z170" i="6" s="1"/>
  <c r="BD170" i="6"/>
  <c r="BD138" i="6"/>
  <c r="BD140" i="6"/>
  <c r="BD142" i="6"/>
  <c r="BD144" i="6"/>
  <c r="BA145" i="6"/>
  <c r="BD146" i="6"/>
  <c r="BA147" i="6"/>
  <c r="BD148" i="6"/>
  <c r="BA149" i="6"/>
  <c r="BD150" i="6"/>
  <c r="BA151" i="6"/>
  <c r="BD152" i="6"/>
  <c r="BA153" i="6"/>
  <c r="BD154" i="6"/>
  <c r="BC165" i="6"/>
  <c r="BC166" i="6"/>
  <c r="BC167" i="6"/>
  <c r="BC168" i="6"/>
  <c r="BC169" i="6"/>
  <c r="BD12" i="6"/>
  <c r="BA13" i="6"/>
  <c r="Z13" i="6" s="1"/>
  <c r="BA48" i="6"/>
  <c r="Y48" i="6" s="1"/>
  <c r="BE48" i="6"/>
  <c r="BA49" i="6"/>
  <c r="Y49" i="6" s="1"/>
  <c r="BE49" i="6"/>
  <c r="BA50" i="6"/>
  <c r="Y50" i="6" s="1"/>
  <c r="BE50" i="6"/>
  <c r="BA51" i="6"/>
  <c r="Y51" i="6" s="1"/>
  <c r="BE51" i="6"/>
  <c r="BE138" i="6"/>
  <c r="BE140" i="6"/>
  <c r="BE142" i="6"/>
  <c r="BE144" i="6"/>
  <c r="BB145" i="6"/>
  <c r="BE146" i="6"/>
  <c r="BB147" i="6"/>
  <c r="BE148" i="6"/>
  <c r="BB149" i="6"/>
  <c r="BE150" i="6"/>
  <c r="BB151" i="6"/>
  <c r="BE152" i="6"/>
  <c r="BB153" i="6"/>
  <c r="BE154" i="6"/>
  <c r="BD165" i="6"/>
  <c r="BD166" i="6"/>
  <c r="BD167" i="6"/>
  <c r="BD168" i="6"/>
  <c r="BD169" i="6"/>
  <c r="BD145" i="6"/>
  <c r="BD147" i="6"/>
  <c r="BD149" i="6"/>
  <c r="BD151" i="6"/>
  <c r="BD153" i="6"/>
  <c r="BE169" i="6"/>
  <c r="BB165" i="6"/>
  <c r="BB166" i="6"/>
  <c r="Z166" i="6" s="1"/>
  <c r="BB167" i="6"/>
  <c r="Z167" i="6" s="1"/>
  <c r="BB168" i="6"/>
  <c r="Z168" i="6" s="1"/>
  <c r="BB169" i="6"/>
  <c r="Z169" i="6" s="1"/>
  <c r="BE52" i="5"/>
  <c r="BA52" i="5"/>
  <c r="BC52" i="5"/>
  <c r="BF52" i="5"/>
  <c r="BB52" i="5"/>
  <c r="BD14" i="5"/>
  <c r="BC47" i="5"/>
  <c r="BE47" i="5"/>
  <c r="BA47" i="5"/>
  <c r="Y47" i="5" s="1"/>
  <c r="BF47" i="5"/>
  <c r="Z146" i="5"/>
  <c r="Z154" i="5"/>
  <c r="Z168" i="5"/>
  <c r="BE14" i="5"/>
  <c r="BB47" i="5"/>
  <c r="BD52" i="5"/>
  <c r="BE139" i="5"/>
  <c r="BB139" i="5"/>
  <c r="BA139" i="5"/>
  <c r="Z139" i="5" s="1"/>
  <c r="BE141" i="5"/>
  <c r="BB141" i="5"/>
  <c r="BA141" i="5"/>
  <c r="BE143" i="5"/>
  <c r="BB143" i="5"/>
  <c r="BA143" i="5"/>
  <c r="BE145" i="5"/>
  <c r="BD145" i="5"/>
  <c r="BB145" i="5"/>
  <c r="BA145" i="5"/>
  <c r="Z150" i="5"/>
  <c r="BC170" i="5"/>
  <c r="BF170" i="5"/>
  <c r="BB170" i="5"/>
  <c r="BE170" i="5"/>
  <c r="BA170" i="5"/>
  <c r="Z170" i="5" s="1"/>
  <c r="BD170" i="5"/>
  <c r="BD138" i="5"/>
  <c r="BD140" i="5"/>
  <c r="BD142" i="5"/>
  <c r="BD144" i="5"/>
  <c r="BD146" i="5"/>
  <c r="BA147" i="5"/>
  <c r="BD148" i="5"/>
  <c r="BA149" i="5"/>
  <c r="BD150" i="5"/>
  <c r="BA151" i="5"/>
  <c r="BD152" i="5"/>
  <c r="BA153" i="5"/>
  <c r="BD154" i="5"/>
  <c r="BC165" i="5"/>
  <c r="BC166" i="5"/>
  <c r="BC167" i="5"/>
  <c r="Z167" i="5" s="1"/>
  <c r="BC168" i="5"/>
  <c r="BC169" i="5"/>
  <c r="BD12" i="5"/>
  <c r="BE230" i="5" s="1"/>
  <c r="BA13" i="5"/>
  <c r="Z13" i="5" s="1"/>
  <c r="BA48" i="5"/>
  <c r="Y48" i="5" s="1"/>
  <c r="BE48" i="5"/>
  <c r="BA49" i="5"/>
  <c r="Y49" i="5" s="1"/>
  <c r="BE49" i="5"/>
  <c r="BA50" i="5"/>
  <c r="Y50" i="5" s="1"/>
  <c r="BE50" i="5"/>
  <c r="BA51" i="5"/>
  <c r="Y51" i="5" s="1"/>
  <c r="BE51" i="5"/>
  <c r="BE138" i="5"/>
  <c r="BE140" i="5"/>
  <c r="BE142" i="5"/>
  <c r="BE144" i="5"/>
  <c r="BE146" i="5"/>
  <c r="BB147" i="5"/>
  <c r="BE148" i="5"/>
  <c r="BB149" i="5"/>
  <c r="BE150" i="5"/>
  <c r="BB151" i="5"/>
  <c r="BE152" i="5"/>
  <c r="BB153" i="5"/>
  <c r="BE154" i="5"/>
  <c r="BD165" i="5"/>
  <c r="BD166" i="5"/>
  <c r="BD167" i="5"/>
  <c r="BD168" i="5"/>
  <c r="BD169" i="5"/>
  <c r="BD147" i="5"/>
  <c r="BD149" i="5"/>
  <c r="BD151" i="5"/>
  <c r="BD153" i="5"/>
  <c r="BB165" i="5"/>
  <c r="Z165" i="5" s="1"/>
  <c r="BB166" i="5"/>
  <c r="Z166" i="5" s="1"/>
  <c r="BB167" i="5"/>
  <c r="BB168" i="5"/>
  <c r="BB169" i="5"/>
  <c r="Z169" i="5" s="1"/>
  <c r="BE52" i="1"/>
  <c r="BA52" i="1"/>
  <c r="Y52" i="1" s="1"/>
  <c r="BC52" i="1"/>
  <c r="BF52" i="1"/>
  <c r="BB52" i="1"/>
  <c r="BD14" i="1"/>
  <c r="BF47" i="1"/>
  <c r="BA14" i="1"/>
  <c r="Z14" i="1" s="1"/>
  <c r="BC47" i="1"/>
  <c r="BE47" i="1"/>
  <c r="BA47" i="1"/>
  <c r="BE14" i="1"/>
  <c r="BB47" i="1"/>
  <c r="BD52" i="1"/>
  <c r="BE139" i="1"/>
  <c r="BE143" i="1"/>
  <c r="BD145" i="1"/>
  <c r="BD138" i="1"/>
  <c r="BD140" i="1"/>
  <c r="BD142" i="1"/>
  <c r="BD146" i="1"/>
  <c r="BA151" i="1"/>
  <c r="BC168" i="1"/>
  <c r="BA13" i="1"/>
  <c r="Z13" i="1" s="1"/>
  <c r="BA48" i="1"/>
  <c r="Y48" i="1" s="1"/>
  <c r="BE48" i="1"/>
  <c r="BA49" i="1"/>
  <c r="Y49" i="1" s="1"/>
  <c r="BE49" i="1"/>
  <c r="BA50" i="1"/>
  <c r="Y50" i="1" s="1"/>
  <c r="BE50" i="1"/>
  <c r="BA51" i="1"/>
  <c r="Y51" i="1" s="1"/>
  <c r="BE51" i="1"/>
  <c r="BE138" i="1"/>
  <c r="BE140" i="1"/>
  <c r="BE142" i="1"/>
  <c r="BE146" i="1"/>
  <c r="BE152" i="1"/>
  <c r="BD168" i="1"/>
  <c r="BD149" i="1"/>
  <c r="BB168" i="1"/>
  <c r="Z168" i="1" l="1"/>
  <c r="BB166" i="1"/>
  <c r="BB149" i="1"/>
  <c r="BA149" i="1"/>
  <c r="BA166" i="1"/>
  <c r="BD151" i="1"/>
  <c r="BD166" i="1"/>
  <c r="BB147" i="1"/>
  <c r="BD152" i="1"/>
  <c r="BE141" i="1"/>
  <c r="BA152" i="1"/>
  <c r="Z152" i="1" s="1"/>
  <c r="BD147" i="1"/>
  <c r="BB151" i="1"/>
  <c r="Z151" i="1" s="1"/>
  <c r="BA141" i="1"/>
  <c r="BD153" i="1"/>
  <c r="BC166" i="1"/>
  <c r="BA147" i="1"/>
  <c r="Z147" i="1" s="1"/>
  <c r="BB141" i="1"/>
  <c r="Z150" i="1"/>
  <c r="BE145" i="1"/>
  <c r="Z146" i="1"/>
  <c r="BB154" i="1"/>
  <c r="Z154" i="1" s="1"/>
  <c r="BB165" i="1"/>
  <c r="BD165" i="1"/>
  <c r="BE150" i="1"/>
  <c r="BE144" i="1"/>
  <c r="BD150" i="1"/>
  <c r="BD144" i="1"/>
  <c r="BA139" i="1"/>
  <c r="Z139" i="1" s="1"/>
  <c r="BA142" i="1"/>
  <c r="Z142" i="1" s="1"/>
  <c r="B170" i="1"/>
  <c r="BC170" i="1" s="1"/>
  <c r="BA169" i="1"/>
  <c r="B161" i="1"/>
  <c r="BB169" i="1"/>
  <c r="BD169" i="1"/>
  <c r="BE154" i="1"/>
  <c r="BC169" i="1"/>
  <c r="BD154" i="1"/>
  <c r="BB145" i="1"/>
  <c r="Z145" i="1" s="1"/>
  <c r="BB139" i="1"/>
  <c r="BA144" i="1"/>
  <c r="Z144" i="1" s="1"/>
  <c r="BE169" i="1"/>
  <c r="BB167" i="1"/>
  <c r="BC167" i="1"/>
  <c r="BA153" i="1"/>
  <c r="Z153" i="1" s="1"/>
  <c r="BE148" i="1"/>
  <c r="BB143" i="1"/>
  <c r="BB148" i="1"/>
  <c r="Z148" i="1" s="1"/>
  <c r="BE167" i="1"/>
  <c r="BD167" i="1"/>
  <c r="BB153" i="1"/>
  <c r="BD148" i="1"/>
  <c r="BA143" i="1"/>
  <c r="BF165" i="1"/>
  <c r="BE165" i="1"/>
  <c r="BA165" i="1"/>
  <c r="Z149" i="1"/>
  <c r="A230" i="13"/>
  <c r="Z167" i="13"/>
  <c r="Y52" i="13"/>
  <c r="BE230" i="13"/>
  <c r="Z168" i="13"/>
  <c r="Z166" i="13"/>
  <c r="Z168" i="12"/>
  <c r="BE230" i="12"/>
  <c r="Z169" i="12"/>
  <c r="Z167" i="12"/>
  <c r="Z165" i="12"/>
  <c r="Z150" i="12"/>
  <c r="Z140" i="12"/>
  <c r="Z166" i="12"/>
  <c r="Z170" i="12"/>
  <c r="Z154" i="12"/>
  <c r="Z138" i="12"/>
  <c r="Z144" i="12"/>
  <c r="Z148" i="12"/>
  <c r="Z169" i="11"/>
  <c r="Z167" i="11"/>
  <c r="Z165" i="11"/>
  <c r="Y50" i="11"/>
  <c r="Y48" i="11"/>
  <c r="BE230" i="11"/>
  <c r="Z168" i="11"/>
  <c r="Z170" i="11"/>
  <c r="Y51" i="11"/>
  <c r="Y49" i="11"/>
  <c r="Y47" i="11"/>
  <c r="Y52" i="11"/>
  <c r="A230" i="10"/>
  <c r="Z170" i="10"/>
  <c r="Y52" i="10"/>
  <c r="Z169" i="10"/>
  <c r="Z167" i="10"/>
  <c r="Z165" i="10"/>
  <c r="BE230" i="10"/>
  <c r="Z169" i="9"/>
  <c r="Z167" i="9"/>
  <c r="Z165" i="9"/>
  <c r="BE230" i="9"/>
  <c r="Z166" i="9"/>
  <c r="Z170" i="9"/>
  <c r="A230" i="8"/>
  <c r="Z166" i="8"/>
  <c r="Z169" i="8"/>
  <c r="Z165" i="8"/>
  <c r="BE230" i="8"/>
  <c r="Y52" i="8"/>
  <c r="Z170" i="8"/>
  <c r="Z170" i="7"/>
  <c r="Y52" i="7"/>
  <c r="Y49" i="7"/>
  <c r="Z169" i="7"/>
  <c r="Z167" i="7"/>
  <c r="Z165" i="7"/>
  <c r="Y50" i="7"/>
  <c r="Y48" i="7"/>
  <c r="A230" i="7" s="1"/>
  <c r="BE230" i="7"/>
  <c r="Y51" i="7"/>
  <c r="Y47" i="6"/>
  <c r="Z143" i="6"/>
  <c r="BE52" i="6"/>
  <c r="BA52" i="6"/>
  <c r="Y52" i="6" s="1"/>
  <c r="BC52" i="6"/>
  <c r="BF52" i="6"/>
  <c r="BB52" i="6"/>
  <c r="BD52" i="6"/>
  <c r="BE230" i="6" s="1"/>
  <c r="Z151" i="6"/>
  <c r="Z147" i="6"/>
  <c r="Z153" i="6"/>
  <c r="Z149" i="6"/>
  <c r="Z145" i="6"/>
  <c r="Z139" i="6"/>
  <c r="Z151" i="5"/>
  <c r="Z147" i="5"/>
  <c r="Z141" i="5"/>
  <c r="Y52" i="5"/>
  <c r="A230" i="5" s="1"/>
  <c r="Z153" i="5"/>
  <c r="Z149" i="5"/>
  <c r="Z145" i="5"/>
  <c r="Z143" i="5"/>
  <c r="Z141" i="1"/>
  <c r="Y47" i="1"/>
  <c r="A230" i="1" s="1"/>
  <c r="Z166" i="1" l="1"/>
  <c r="BD170" i="1"/>
  <c r="Z143" i="1"/>
  <c r="Z169" i="1"/>
  <c r="BB170" i="1"/>
  <c r="Z165" i="1"/>
  <c r="BA170" i="1"/>
  <c r="BE170" i="1"/>
  <c r="BF170" i="1"/>
  <c r="Z167" i="1"/>
  <c r="A230" i="11"/>
  <c r="A230" i="6"/>
  <c r="BE230" i="1" l="1"/>
  <c r="Z170" i="1"/>
</calcChain>
</file>

<file path=xl/sharedStrings.xml><?xml version="1.0" encoding="utf-8"?>
<sst xmlns="http://schemas.openxmlformats.org/spreadsheetml/2006/main" count="4745" uniqueCount="186">
  <si>
    <t>TOTAL</t>
  </si>
  <si>
    <t>SERVICIO DE SALUD</t>
  </si>
  <si>
    <t>REM-28.  REHABILITACIÓN</t>
  </si>
  <si>
    <t xml:space="preserve">A. NIVEL PRIMARIO </t>
  </si>
  <si>
    <t>SECCIÓN A.1: INGRESOS  AL PROGRAMA</t>
  </si>
  <si>
    <t>TIPO DE INGRESO</t>
  </si>
  <si>
    <t>POR EDAD (en años)</t>
  </si>
  <si>
    <t>POR SEXO</t>
  </si>
  <si>
    <t>TOTAL DE REINGRESOS</t>
  </si>
  <si>
    <t>INGRESOS CON PTI CUIDADOR</t>
  </si>
  <si>
    <t>6-11 meses</t>
  </si>
  <si>
    <t>12 a 23 meses</t>
  </si>
  <si>
    <t>2 - 4</t>
  </si>
  <si>
    <t>5 - 9</t>
  </si>
  <si>
    <t>10 - 14</t>
  </si>
  <si>
    <t xml:space="preserve">15 - 19 </t>
  </si>
  <si>
    <t xml:space="preserve">20 - 24 </t>
  </si>
  <si>
    <t>25-29</t>
  </si>
  <si>
    <t>30-34</t>
  </si>
  <si>
    <t>35 - 39</t>
  </si>
  <si>
    <t>40 - 44</t>
  </si>
  <si>
    <t>45- 49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</si>
  <si>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</si>
  <si>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</si>
  <si>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</si>
  <si>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</si>
  <si>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</si>
  <si>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</si>
  <si>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</si>
  <si>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</si>
  <si>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</si>
  <si>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INGRESOS</t>
  </si>
  <si>
    <t>INGRESOS CON PLAN DE TRATAMIENTO INTEGRAL (PTI)</t>
  </si>
  <si>
    <t>INGRESOS CON PLAN DE TRATAMIENTO INTEGRAL (PTI) LABORAL</t>
  </si>
  <si>
    <t xml:space="preserve">SECCIÓN A.2: EGRESOS DE SALA  REHABILITACIÓN </t>
  </si>
  <si>
    <t>TIPO DE EGRESOS</t>
  </si>
  <si>
    <t xml:space="preserve">TIPO DE ESTRATEGIA </t>
  </si>
  <si>
    <t>Otros</t>
  </si>
  <si>
    <t>Rehabilitación Base Comunitaria (RBC)</t>
  </si>
  <si>
    <t>Rehabilitación Integral(RI)</t>
  </si>
  <si>
    <t>Rehabilitación Rural (RR)</t>
  </si>
  <si>
    <t>EGRESOS POR ALTA</t>
  </si>
  <si>
    <t>EGRESOS POR ABANDONO</t>
  </si>
  <si>
    <t>EGRESOS POR FALLECIMIENTO</t>
  </si>
  <si>
    <t>SECCION A.3: INGRESOS POR ORIGEN DE LA DISCAPACIDAD</t>
  </si>
  <si>
    <t>ORIGEN</t>
  </si>
  <si>
    <t>CONCEPTO</t>
  </si>
  <si>
    <t>Rehabilitación Integral (RI)</t>
  </si>
  <si>
    <t>TOTAL INGRESO (N° DE PERSONAS)</t>
  </si>
  <si>
    <t>ORIGEN FISICO</t>
  </si>
  <si>
    <t>SINDROME DOLOROSO DE ORIGEN TRAUMATICO</t>
  </si>
  <si>
    <t>SINDROME DOLOROSO DE ORIGEN NO TRAUMATICO</t>
  </si>
  <si>
    <t>ARTROSIS LEVE Y MODERADA DE RODILLA Y CADERA</t>
  </si>
  <si>
    <t>SECUELA DE ACV</t>
  </si>
  <si>
    <t>SECUELAS DE TEC</t>
  </si>
  <si>
    <t>SECUELA TRM</t>
  </si>
  <si>
    <t>SECUELA QUEMADURA</t>
  </si>
  <si>
    <t>ENFERMEDAD DE PARKINSON</t>
  </si>
  <si>
    <t>OTRO DEFICIT SECUNDARIO CON COMPROMISO NEUROMUSCULAR  EN MENOR DE 20 AÑOS CONGENITO</t>
  </si>
  <si>
    <t>OTRO DEFICIT SECUNDARIO CON COMPROMISO NEUROMUSCULAR  EN MENOR DE 20 AÑOS ADQUIRIDO</t>
  </si>
  <si>
    <t xml:space="preserve">OTRO DEFICIT SECUNDARIO CON COMPROMISO NEUROMUSCULAR  EN MAYOR DE 20 AÑOS </t>
  </si>
  <si>
    <t>OTROS</t>
  </si>
  <si>
    <t>ORIGEN SENSORIAL VISUAL</t>
  </si>
  <si>
    <t>CONGENITO</t>
  </si>
  <si>
    <t>ADQUIRIDO</t>
  </si>
  <si>
    <t>ORIGEN SENSORIAL AUDITIVO</t>
  </si>
  <si>
    <t>SECCIÓN A.4: CONSULTAS DE REHABILITACIÓN (EVALUACIÓN INICIAL)</t>
  </si>
  <si>
    <t>PROFESIONAL</t>
  </si>
  <si>
    <t xml:space="preserve">TOTAL      </t>
  </si>
  <si>
    <t>POR DE EDAD (en años)</t>
  </si>
  <si>
    <t>A BENEFICIA-RIOS</t>
  </si>
  <si>
    <t>MÉDICO</t>
  </si>
  <si>
    <t>KINESIÓLOGO</t>
  </si>
  <si>
    <t>TERAPEUTA OCUPACIONAL</t>
  </si>
  <si>
    <t>FONOAUDIÓLOGO</t>
  </si>
  <si>
    <t>PSICÓLOGO/A</t>
  </si>
  <si>
    <t>SECCIÓN A.5: CONTROLES DE REHABILITACIÓN (EVALUACION INTERMEDIA)</t>
  </si>
  <si>
    <t>SECCIÓN A.6: SESIONES DE REHABILITACIÓN</t>
  </si>
  <si>
    <t>SECCIÓN A.7: PROCEDIMIENTOS</t>
  </si>
  <si>
    <t>TIPO</t>
  </si>
  <si>
    <t>Evaluación ayudas técnicas</t>
  </si>
  <si>
    <t>Fisioterapia</t>
  </si>
  <si>
    <t>Masoterapia</t>
  </si>
  <si>
    <t>Ejercicios terapéuticos</t>
  </si>
  <si>
    <t>Habilitación y/o rehabilitación laboral</t>
  </si>
  <si>
    <t>Habilitación y/o rehabilitación educacional</t>
  </si>
  <si>
    <t>Confección órtesis y/o adaptaciones</t>
  </si>
  <si>
    <t>Habilitación y rehabilitación de AVD</t>
  </si>
  <si>
    <t>Adaptación del hogar</t>
  </si>
  <si>
    <t>Actividades recreativas</t>
  </si>
  <si>
    <t>Actividades terapéuticas</t>
  </si>
  <si>
    <t>Orientación y movilidad</t>
  </si>
  <si>
    <t>SECCIÓN A.8: CONSEJERÍA INDIVIDUAL AGENDADA</t>
  </si>
  <si>
    <t>ASISTENTE SOCIAL</t>
  </si>
  <si>
    <t>SECCIÓN A.9: CONSEJERÍA FAMILIAR AGENDADA</t>
  </si>
  <si>
    <t>SECCIÓN A.10: VISITAS DOMICILIARIAS INTEGRALES</t>
  </si>
  <si>
    <t>FAMILIA</t>
  </si>
  <si>
    <t xml:space="preserve">CON INTEGRANTE EN REHABILITACIÓN FÍSICA </t>
  </si>
  <si>
    <t>SECCIÓN A.11: PERSONAS QUE INGRESAN A EDUCACIÓN GRUPAL</t>
  </si>
  <si>
    <t>ÁREA TEMÁTICA DE PREVENCIÓN Y TRATAMIENTO</t>
  </si>
  <si>
    <t>REHABILITACIÓN FÍSICA</t>
  </si>
  <si>
    <t>SECCIÓN A.12: SESIONES DE EDUCACIÓN GRUPAL</t>
  </si>
  <si>
    <t xml:space="preserve">SECCIÓN A.13: PERSONAS QUE LOGRAN PARTICIPACION EN COMUNIDAD </t>
  </si>
  <si>
    <t>COMPONENTE (Nº PERSONAS)</t>
  </si>
  <si>
    <t>LABORAL</t>
  </si>
  <si>
    <t>EDUCATIVA</t>
  </si>
  <si>
    <t>COMUNITARIO</t>
  </si>
  <si>
    <t>TRABAJO</t>
  </si>
  <si>
    <t>DUEÑA/O DE CASA</t>
  </si>
  <si>
    <t>SECCIÓN A.14: ACTIVIDADES Y PARTICIPACION</t>
  </si>
  <si>
    <t>MODALIDADES DE INTERVENCIÓN</t>
  </si>
  <si>
    <t>GRUPO OBJETIVO</t>
  </si>
  <si>
    <t>TOTAL ACTIVIDADES</t>
  </si>
  <si>
    <t xml:space="preserve">TOTAL PARTICIPANTES </t>
  </si>
  <si>
    <t xml:space="preserve">DIAGNOSTICO O PLANIFICACIÓN PARTICIPATIVA </t>
  </si>
  <si>
    <t>COMUNAS, COMUNIDADES</t>
  </si>
  <si>
    <t>ORGANIZACIONES ASOCIADAS A DISCAPACIDAD</t>
  </si>
  <si>
    <t>ORGANIZACIONES COMUNITARIAS</t>
  </si>
  <si>
    <t>COMUNIDAD EDUCATIVA</t>
  </si>
  <si>
    <t>ACTIVIDADES DE PROMOCIÓN DE LA SALUD</t>
  </si>
  <si>
    <t>COMUNAS, COMUNIDADES.</t>
  </si>
  <si>
    <t>EMPLEADORES Y COMPAÑEROS DE TRABAJO</t>
  </si>
  <si>
    <t>RED DE APOYO</t>
  </si>
  <si>
    <t>CUIDADORES</t>
  </si>
  <si>
    <t>ACTIVIDADES PARA FORTALECER LOS CONOCIMIENTOS Y DESTREZAS PERSONALES</t>
  </si>
  <si>
    <t>PROFESIONALES DE SALUD</t>
  </si>
  <si>
    <t>MONITORES</t>
  </si>
  <si>
    <t>ASESORÍA A GRUPOS COMUNITARIOS</t>
  </si>
  <si>
    <t>ORGANIZACIONES DE PSD</t>
  </si>
  <si>
    <t>ORGANIZACIONES PARA/POR PSD</t>
  </si>
  <si>
    <t>B: NIVEL ESPECIALIDAD</t>
  </si>
  <si>
    <t>B.1.  INGRESOS A REHABILITACIÓN</t>
  </si>
  <si>
    <t>SEGÚN SEXO</t>
  </si>
  <si>
    <t>TIPO ATENCION</t>
  </si>
  <si>
    <t>Abiertta</t>
  </si>
  <si>
    <t>Cerrada</t>
  </si>
  <si>
    <t>Neurológicos traumatismo encéfalo craneano (TEC)</t>
  </si>
  <si>
    <t>Neurológicos LM</t>
  </si>
  <si>
    <t>Neurológicos ACV</t>
  </si>
  <si>
    <t xml:space="preserve">Neurológicas Tumores </t>
  </si>
  <si>
    <t>Parálisis Cerebral</t>
  </si>
  <si>
    <t>Quemados</t>
  </si>
  <si>
    <t>Sensoriales auditivo</t>
  </si>
  <si>
    <t>Sensoriales visuales</t>
  </si>
  <si>
    <t>Traumatológico</t>
  </si>
  <si>
    <t>Amputados</t>
  </si>
  <si>
    <t>Cardiovascular</t>
  </si>
  <si>
    <t>Respiratorio</t>
  </si>
  <si>
    <t>Piso Pélvico</t>
  </si>
  <si>
    <t>Neuromusculares Agudas</t>
  </si>
  <si>
    <t>Neuromusculares crónicas</t>
  </si>
  <si>
    <t>Reumatológicas</t>
  </si>
  <si>
    <t xml:space="preserve">SECCIÓN B.2: EGRESOS DE REHABILITACIÓN </t>
  </si>
  <si>
    <t>TIPO DE EGRESO</t>
  </si>
  <si>
    <t>Tipo atencion</t>
  </si>
  <si>
    <t>Abierta</t>
  </si>
  <si>
    <t>SECCIÓN B.3: CONSULTAS DE REHABILITACIÓN  (EVALUACIÓN INICIAL)</t>
  </si>
  <si>
    <t>INTERCONSULTAS A 
HOSPITALIZADOS 
(EN SALA)</t>
  </si>
  <si>
    <t>SECCIÓN B.4: CONTROLES DE REHABILITACIÓN (EVALUACION INTERMEDIA)</t>
  </si>
  <si>
    <t>SECCIÓN B.5: SESIONES DE REHABILITACIÓN</t>
  </si>
  <si>
    <t>SECCION B.6: DERIVACIONES Y CONTINUIDAD EN LOS CUIDADOS</t>
  </si>
  <si>
    <t>DERIVACIÓN</t>
  </si>
  <si>
    <t>A OTRO HOSPITAL (hospitalizado)</t>
  </si>
  <si>
    <t>A NIVEL SECUNDARIO (ambulatorio)</t>
  </si>
  <si>
    <t>A NIVEL PRIMARIO</t>
  </si>
  <si>
    <t>SECCION B.7: PROCEDIMIENTOS Y OTRAS ACTIVIDADES</t>
  </si>
  <si>
    <t>Fisoterapia</t>
  </si>
  <si>
    <t>Tratamiento compresivo</t>
  </si>
  <si>
    <t>Atención kinesiologíca integral</t>
  </si>
  <si>
    <t>Entrenamiento protésico</t>
  </si>
  <si>
    <t>Educación grupal</t>
  </si>
  <si>
    <t>Educación familiar</t>
  </si>
  <si>
    <t>Aspiración</t>
  </si>
  <si>
    <t>Evaluación de la voz, habla y lenguaje</t>
  </si>
  <si>
    <t>Tratamiento (Voz, Habla y/o Lenguaje)</t>
  </si>
  <si>
    <t>Tratamiento funciones motoras Orales</t>
  </si>
  <si>
    <t xml:space="preserve">Estimulación Cognitiva </t>
  </si>
  <si>
    <t>Prevención de deterioro de órganos fono articulatorios (OFA)</t>
  </si>
  <si>
    <t>Evaluación de deglución</t>
  </si>
  <si>
    <t>Menejo trastorno deglución</t>
  </si>
  <si>
    <t>Confección órtesis y/o Adaptaciones</t>
  </si>
  <si>
    <t xml:space="preserve">Habilitación y rehabilitación en actividades de la vida diaria (AVD) </t>
  </si>
  <si>
    <t>Habilitación y rehabilitación laboral</t>
  </si>
  <si>
    <t>Habilitación y rehabilitación educacional</t>
  </si>
  <si>
    <t>Integración sensorial</t>
  </si>
  <si>
    <t>Psicoterapia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</si>
</sst>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sz val="9"/>
      <color indexed="10"/>
      <name val="Verdana"/>
      <family val="2"/>
    </font>
    <font>
      <b/>
      <sz val="2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6" borderId="9" applyBorder="0">
      <protection locked="0"/>
    </xf>
    <xf numFmtId="0" fontId="10" fillId="6" borderId="9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309">
    <xf numFmtId="0" fontId="0" fillId="0" borderId="0" xfId="0"/>
    <xf numFmtId="0" fontId="1" fillId="0" borderId="0" xfId="0" applyNumberFormat="1" applyFont="1" applyFill="1" applyAlignment="1" applyProtection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34" xfId="0" applyFont="1" applyFill="1" applyBorder="1" applyAlignment="1" applyProtection="1">
      <alignment horizontal="center" vertical="center" wrapText="1"/>
    </xf>
    <xf numFmtId="3" fontId="1" fillId="4" borderId="43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9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43" xfId="0" applyNumberFormat="1" applyFont="1" applyFill="1" applyBorder="1" applyAlignment="1" applyProtection="1"/>
    <xf numFmtId="3" fontId="1" fillId="0" borderId="3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4" borderId="22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0" borderId="26" xfId="0" applyNumberFormat="1" applyFont="1" applyFill="1" applyBorder="1" applyAlignment="1" applyProtection="1"/>
    <xf numFmtId="3" fontId="1" fillId="4" borderId="16" xfId="0" applyNumberFormat="1" applyFont="1" applyFill="1" applyBorder="1" applyAlignment="1" applyProtection="1">
      <protection locked="0"/>
    </xf>
    <xf numFmtId="3" fontId="1" fillId="4" borderId="17" xfId="0" applyNumberFormat="1" applyFont="1" applyFill="1" applyBorder="1" applyAlignment="1" applyProtection="1">
      <protection locked="0"/>
    </xf>
    <xf numFmtId="3" fontId="1" fillId="4" borderId="42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4" borderId="20" xfId="0" applyNumberFormat="1" applyFont="1" applyFill="1" applyBorder="1" applyAlignment="1" applyProtection="1">
      <protection locked="0"/>
    </xf>
    <xf numFmtId="3" fontId="1" fillId="4" borderId="4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3" fillId="3" borderId="0" xfId="0" applyFont="1" applyFill="1"/>
    <xf numFmtId="0" fontId="1" fillId="3" borderId="0" xfId="0" applyFont="1" applyFill="1"/>
    <xf numFmtId="0" fontId="1" fillId="0" borderId="0" xfId="0" applyFont="1" applyFill="1"/>
    <xf numFmtId="0" fontId="1" fillId="3" borderId="0" xfId="0" applyFont="1" applyFill="1" applyBorder="1"/>
    <xf numFmtId="0" fontId="6" fillId="3" borderId="0" xfId="0" applyFont="1" applyFill="1" applyBorder="1" applyAlignment="1" applyProtection="1">
      <alignment vertical="center" wrapText="1"/>
    </xf>
    <xf numFmtId="0" fontId="7" fillId="3" borderId="0" xfId="0" applyFont="1" applyFill="1"/>
    <xf numFmtId="0" fontId="11" fillId="0" borderId="0" xfId="0" applyFont="1"/>
    <xf numFmtId="0" fontId="7" fillId="0" borderId="53" xfId="0" applyFont="1" applyFill="1" applyBorder="1" applyProtection="1"/>
    <xf numFmtId="0" fontId="11" fillId="3" borderId="0" xfId="0" applyFont="1" applyFill="1"/>
    <xf numFmtId="0" fontId="1" fillId="3" borderId="0" xfId="0" applyNumberFormat="1" applyFont="1" applyFill="1" applyBorder="1" applyAlignment="1" applyProtection="1"/>
    <xf numFmtId="0" fontId="1" fillId="0" borderId="0" xfId="0" applyFont="1" applyFill="1" applyBorder="1" applyProtection="1"/>
    <xf numFmtId="0" fontId="1" fillId="0" borderId="55" xfId="0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3" fontId="1" fillId="0" borderId="43" xfId="0" applyNumberFormat="1" applyFont="1" applyFill="1" applyBorder="1" applyAlignment="1" applyProtection="1">
      <protection locked="0"/>
    </xf>
    <xf numFmtId="3" fontId="1" fillId="4" borderId="41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32" xfId="0" applyNumberFormat="1" applyFont="1" applyFill="1" applyBorder="1" applyAlignment="1" applyProtection="1">
      <protection locked="0"/>
    </xf>
    <xf numFmtId="0" fontId="5" fillId="3" borderId="0" xfId="0" applyFont="1" applyFill="1" applyAlignment="1" applyProtection="1">
      <alignment vertical="center"/>
    </xf>
    <xf numFmtId="0" fontId="1" fillId="5" borderId="0" xfId="0" applyNumberFormat="1" applyFont="1" applyFill="1" applyBorder="1" applyAlignment="1" applyProtection="1"/>
    <xf numFmtId="0" fontId="1" fillId="7" borderId="0" xfId="0" applyNumberFormat="1" applyFont="1" applyFill="1" applyBorder="1" applyAlignment="1" applyProtection="1"/>
    <xf numFmtId="0" fontId="1" fillId="0" borderId="31" xfId="0" applyFont="1" applyFill="1" applyBorder="1" applyAlignment="1" applyProtection="1">
      <alignment vertical="center" wrapText="1"/>
    </xf>
    <xf numFmtId="3" fontId="1" fillId="0" borderId="31" xfId="0" applyNumberFormat="1" applyFont="1" applyFill="1" applyBorder="1" applyAlignment="1" applyProtection="1">
      <protection locked="0"/>
    </xf>
    <xf numFmtId="3" fontId="1" fillId="4" borderId="58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protection locked="0"/>
    </xf>
    <xf numFmtId="3" fontId="1" fillId="4" borderId="38" xfId="0" applyNumberFormat="1" applyFont="1" applyFill="1" applyBorder="1" applyAlignment="1" applyProtection="1">
      <protection locked="0"/>
    </xf>
    <xf numFmtId="3" fontId="1" fillId="4" borderId="5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vertical="center"/>
    </xf>
    <xf numFmtId="0" fontId="1" fillId="0" borderId="50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vertical="center" wrapText="1"/>
    </xf>
    <xf numFmtId="3" fontId="1" fillId="0" borderId="43" xfId="0" applyNumberFormat="1" applyFont="1" applyFill="1" applyBorder="1" applyAlignment="1" applyProtection="1">
      <alignment horizontal="center" vertical="center" wrapText="1"/>
    </xf>
    <xf numFmtId="3" fontId="1" fillId="4" borderId="60" xfId="0" applyNumberFormat="1" applyFont="1" applyFill="1" applyBorder="1" applyAlignment="1" applyProtection="1">
      <protection locked="0"/>
    </xf>
    <xf numFmtId="0" fontId="1" fillId="0" borderId="31" xfId="0" applyFont="1" applyFill="1" applyBorder="1" applyAlignment="1" applyProtection="1">
      <alignment horizontal="center" vertical="center" wrapText="1"/>
    </xf>
    <xf numFmtId="3" fontId="1" fillId="4" borderId="61" xfId="0" applyNumberFormat="1" applyFont="1" applyFill="1" applyBorder="1" applyAlignment="1" applyProtection="1">
      <protection locked="0"/>
    </xf>
    <xf numFmtId="3" fontId="1" fillId="4" borderId="31" xfId="0" applyNumberFormat="1" applyFont="1" applyFill="1" applyBorder="1" applyAlignment="1" applyProtection="1">
      <protection locked="0"/>
    </xf>
    <xf numFmtId="0" fontId="1" fillId="0" borderId="26" xfId="0" applyFont="1" applyFill="1" applyBorder="1" applyAlignment="1" applyProtection="1">
      <alignment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3" fontId="1" fillId="4" borderId="62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left"/>
    </xf>
    <xf numFmtId="3" fontId="1" fillId="0" borderId="55" xfId="0" applyNumberFormat="1" applyFont="1" applyFill="1" applyBorder="1" applyAlignment="1" applyProtection="1"/>
    <xf numFmtId="0" fontId="1" fillId="0" borderId="0" xfId="0" applyFont="1" applyBorder="1" applyProtection="1"/>
    <xf numFmtId="0" fontId="7" fillId="0" borderId="0" xfId="0" applyFont="1" applyFill="1" applyBorder="1" applyProtection="1"/>
    <xf numFmtId="0" fontId="11" fillId="0" borderId="0" xfId="0" applyFont="1" applyBorder="1"/>
    <xf numFmtId="0" fontId="1" fillId="0" borderId="9" xfId="0" applyFont="1" applyBorder="1" applyAlignment="1" applyProtection="1">
      <alignment horizontal="center" vertical="center" wrapText="1"/>
    </xf>
    <xf numFmtId="3" fontId="1" fillId="0" borderId="35" xfId="0" applyNumberFormat="1" applyFont="1" applyBorder="1" applyAlignment="1" applyProtection="1">
      <alignment horizontal="right" vertical="center"/>
    </xf>
    <xf numFmtId="3" fontId="1" fillId="4" borderId="12" xfId="0" applyNumberFormat="1" applyFont="1" applyFill="1" applyBorder="1" applyAlignment="1" applyProtection="1">
      <alignment horizontal="right"/>
      <protection locked="0"/>
    </xf>
    <xf numFmtId="3" fontId="1" fillId="4" borderId="11" xfId="0" applyNumberFormat="1" applyFont="1" applyFill="1" applyBorder="1" applyAlignment="1" applyProtection="1">
      <alignment horizontal="right"/>
      <protection locked="0"/>
    </xf>
    <xf numFmtId="3" fontId="1" fillId="4" borderId="14" xfId="0" applyNumberFormat="1" applyFont="1" applyFill="1" applyBorder="1" applyAlignment="1" applyProtection="1">
      <alignment horizontal="right"/>
      <protection locked="0"/>
    </xf>
    <xf numFmtId="3" fontId="1" fillId="4" borderId="9" xfId="0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0" fontId="5" fillId="0" borderId="0" xfId="0" applyFont="1"/>
    <xf numFmtId="0" fontId="11" fillId="5" borderId="0" xfId="0" applyFont="1" applyFill="1" applyBorder="1"/>
    <xf numFmtId="0" fontId="1" fillId="5" borderId="0" xfId="0" applyFont="1" applyFill="1" applyBorder="1" applyProtection="1"/>
    <xf numFmtId="0" fontId="1" fillId="8" borderId="0" xfId="0" applyFont="1" applyFill="1" applyBorder="1" applyProtection="1"/>
    <xf numFmtId="0" fontId="11" fillId="8" borderId="0" xfId="0" applyFont="1" applyFill="1" applyBorder="1"/>
    <xf numFmtId="0" fontId="1" fillId="0" borderId="43" xfId="0" applyFont="1" applyBorder="1" applyAlignment="1" applyProtection="1">
      <alignment horizontal="right" vertical="center"/>
    </xf>
    <xf numFmtId="3" fontId="1" fillId="4" borderId="8" xfId="0" applyNumberFormat="1" applyFont="1" applyFill="1" applyBorder="1" applyAlignment="1" applyProtection="1">
      <alignment horizontal="right"/>
      <protection locked="0"/>
    </xf>
    <xf numFmtId="3" fontId="1" fillId="4" borderId="7" xfId="0" applyNumberFormat="1" applyFont="1" applyFill="1" applyBorder="1" applyAlignment="1" applyProtection="1">
      <alignment horizontal="right"/>
      <protection locked="0"/>
    </xf>
    <xf numFmtId="3" fontId="1" fillId="4" borderId="18" xfId="0" applyNumberFormat="1" applyFont="1" applyFill="1" applyBorder="1" applyAlignment="1" applyProtection="1">
      <alignment horizontal="right"/>
      <protection locked="0"/>
    </xf>
    <xf numFmtId="3" fontId="1" fillId="4" borderId="31" xfId="0" applyNumberFormat="1" applyFont="1" applyFill="1" applyBorder="1" applyAlignment="1" applyProtection="1">
      <alignment horizontal="right"/>
      <protection locked="0"/>
    </xf>
    <xf numFmtId="0" fontId="1" fillId="0" borderId="31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right" vertical="center"/>
    </xf>
    <xf numFmtId="3" fontId="1" fillId="4" borderId="4" xfId="0" applyNumberFormat="1" applyFont="1" applyFill="1" applyBorder="1" applyAlignment="1" applyProtection="1">
      <alignment horizontal="right"/>
      <protection locked="0"/>
    </xf>
    <xf numFmtId="3" fontId="1" fillId="4" borderId="3" xfId="0" applyNumberFormat="1" applyFont="1" applyFill="1" applyBorder="1" applyAlignment="1" applyProtection="1">
      <alignment horizontal="right"/>
      <protection locked="0"/>
    </xf>
    <xf numFmtId="3" fontId="1" fillId="4" borderId="2" xfId="0" applyNumberFormat="1" applyFont="1" applyFill="1" applyBorder="1" applyAlignment="1" applyProtection="1">
      <alignment horizontal="right"/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1" fillId="4" borderId="22" xfId="0" applyNumberFormat="1" applyFont="1" applyFill="1" applyBorder="1" applyAlignment="1" applyProtection="1">
      <alignment horizontal="right"/>
      <protection locked="0"/>
    </xf>
    <xf numFmtId="3" fontId="1" fillId="4" borderId="21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43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 applyProtection="1"/>
    <xf numFmtId="0" fontId="1" fillId="0" borderId="31" xfId="0" applyNumberFormat="1" applyFont="1" applyFill="1" applyBorder="1" applyAlignment="1" applyProtection="1">
      <alignment horizontal="left"/>
    </xf>
    <xf numFmtId="3" fontId="1" fillId="4" borderId="31" xfId="0" applyNumberFormat="1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0" fontId="1" fillId="3" borderId="15" xfId="0" applyNumberFormat="1" applyFont="1" applyFill="1" applyBorder="1" applyAlignment="1" applyProtection="1">
      <alignment wrapText="1"/>
    </xf>
    <xf numFmtId="3" fontId="1" fillId="3" borderId="9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>
      <protection locked="0"/>
    </xf>
    <xf numFmtId="3" fontId="1" fillId="0" borderId="3" xfId="0" applyNumberFormat="1" applyFont="1" applyFill="1" applyBorder="1" applyAlignment="1" applyProtection="1">
      <protection locked="0"/>
    </xf>
    <xf numFmtId="3" fontId="1" fillId="0" borderId="39" xfId="0" applyNumberFormat="1" applyFont="1" applyFill="1" applyBorder="1" applyAlignment="1" applyProtection="1">
      <protection locked="0"/>
    </xf>
    <xf numFmtId="3" fontId="1" fillId="0" borderId="2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>
      <alignment wrapText="1"/>
      <protection locked="0"/>
    </xf>
    <xf numFmtId="0" fontId="7" fillId="0" borderId="0" xfId="0" applyFont="1" applyProtection="1"/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5" xfId="0" applyNumberFormat="1" applyFont="1" applyFill="1" applyBorder="1" applyAlignment="1" applyProtection="1">
      <alignment horizontal="left"/>
    </xf>
    <xf numFmtId="3" fontId="1" fillId="4" borderId="5" xfId="0" applyNumberFormat="1" applyFont="1" applyFill="1" applyBorder="1" applyAlignment="1" applyProtection="1">
      <protection locked="0"/>
    </xf>
    <xf numFmtId="0" fontId="1" fillId="0" borderId="0" xfId="0" applyFont="1" applyFill="1" applyAlignment="1" applyProtection="1">
      <alignment wrapText="1"/>
    </xf>
    <xf numFmtId="0" fontId="1" fillId="0" borderId="0" xfId="0" applyFont="1" applyBorder="1"/>
    <xf numFmtId="3" fontId="1" fillId="4" borderId="1" xfId="0" applyNumberFormat="1" applyFont="1" applyFill="1" applyBorder="1" applyAlignment="1" applyProtection="1">
      <protection locked="0"/>
    </xf>
    <xf numFmtId="0" fontId="7" fillId="3" borderId="0" xfId="0" applyNumberFormat="1" applyFont="1" applyFill="1" applyBorder="1" applyAlignment="1" applyProtection="1">
      <alignment horizontal="left"/>
    </xf>
    <xf numFmtId="0" fontId="1" fillId="3" borderId="0" xfId="0" applyNumberFormat="1" applyFont="1" applyFill="1" applyBorder="1" applyAlignment="1" applyProtection="1">
      <alignment horizontal="left" wrapText="1"/>
    </xf>
    <xf numFmtId="165" fontId="2" fillId="3" borderId="0" xfId="0" applyNumberFormat="1" applyFont="1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19" xfId="0" applyFont="1" applyBorder="1" applyAlignment="1"/>
    <xf numFmtId="0" fontId="1" fillId="0" borderId="2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1" fillId="3" borderId="9" xfId="0" applyNumberFormat="1" applyFont="1" applyFill="1" applyBorder="1" applyAlignment="1" applyProtection="1">
      <alignment horizontal="center" vertical="center"/>
    </xf>
    <xf numFmtId="0" fontId="1" fillId="3" borderId="35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/>
    <xf numFmtId="0" fontId="1" fillId="3" borderId="43" xfId="0" applyNumberFormat="1" applyFont="1" applyFill="1" applyBorder="1" applyAlignment="1" applyProtection="1">
      <alignment horizontal="left"/>
    </xf>
    <xf numFmtId="0" fontId="1" fillId="3" borderId="31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wrapText="1"/>
    </xf>
    <xf numFmtId="0" fontId="11" fillId="3" borderId="0" xfId="0" applyFont="1" applyFill="1" applyAlignment="1" applyProtection="1"/>
    <xf numFmtId="0" fontId="11" fillId="3" borderId="0" xfId="0" applyFont="1" applyFill="1" applyBorder="1" applyAlignment="1" applyProtection="1"/>
    <xf numFmtId="0" fontId="1" fillId="0" borderId="0" xfId="0" applyFont="1" applyFill="1" applyBorder="1"/>
    <xf numFmtId="3" fontId="1" fillId="4" borderId="12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1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46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45" xfId="0" applyFont="1" applyFill="1" applyBorder="1" applyAlignment="1" applyProtection="1">
      <alignment vertical="center"/>
    </xf>
    <xf numFmtId="3" fontId="1" fillId="4" borderId="9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left" wrapText="1"/>
    </xf>
    <xf numFmtId="165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43" xfId="0" applyNumberFormat="1" applyFont="1" applyFill="1" applyBorder="1" applyAlignment="1" applyProtection="1">
      <alignment horizontal="left" vertical="center" wrapText="1"/>
    </xf>
    <xf numFmtId="3" fontId="1" fillId="4" borderId="65" xfId="0" applyNumberFormat="1" applyFont="1" applyFill="1" applyBorder="1" applyAlignment="1" applyProtection="1">
      <protection locked="0"/>
    </xf>
    <xf numFmtId="0" fontId="1" fillId="0" borderId="31" xfId="0" applyNumberFormat="1" applyFont="1" applyFill="1" applyBorder="1" applyAlignment="1" applyProtection="1">
      <alignment horizontal="left" vertical="center" wrapText="1"/>
    </xf>
    <xf numFmtId="3" fontId="1" fillId="4" borderId="66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67" xfId="0" applyNumberFormat="1" applyFont="1" applyFill="1" applyBorder="1" applyAlignment="1" applyProtection="1">
      <protection locked="0"/>
    </xf>
    <xf numFmtId="0" fontId="1" fillId="0" borderId="0" xfId="0" applyFont="1" applyProtection="1"/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3" fontId="1" fillId="4" borderId="25" xfId="0" applyNumberFormat="1" applyFont="1" applyFill="1" applyBorder="1" applyAlignment="1" applyProtection="1">
      <protection locked="0"/>
    </xf>
    <xf numFmtId="0" fontId="7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1" fillId="3" borderId="0" xfId="0" applyFont="1" applyFill="1" applyBorder="1"/>
    <xf numFmtId="0" fontId="1" fillId="3" borderId="69" xfId="0" applyFont="1" applyFill="1" applyBorder="1" applyAlignment="1">
      <alignment horizontal="left" wrapText="1"/>
    </xf>
    <xf numFmtId="0" fontId="5" fillId="3" borderId="0" xfId="0" applyNumberFormat="1" applyFont="1" applyFill="1" applyBorder="1" applyAlignment="1" applyProtection="1"/>
    <xf numFmtId="0" fontId="1" fillId="3" borderId="19" xfId="0" applyFont="1" applyFill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" fillId="3" borderId="29" xfId="0" applyFont="1" applyFill="1" applyBorder="1" applyAlignment="1">
      <alignment horizontal="left" wrapText="1"/>
    </xf>
    <xf numFmtId="3" fontId="1" fillId="4" borderId="7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>
      <alignment horizontal="right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3" borderId="44" xfId="0" applyFont="1" applyFill="1" applyBorder="1" applyAlignment="1">
      <alignment horizontal="left" wrapText="1"/>
    </xf>
    <xf numFmtId="0" fontId="1" fillId="3" borderId="15" xfId="0" applyFont="1" applyFill="1" applyBorder="1" applyAlignment="1">
      <alignment horizontal="left" wrapText="1"/>
    </xf>
    <xf numFmtId="3" fontId="1" fillId="0" borderId="9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horizontal="center" vertical="center"/>
    </xf>
    <xf numFmtId="3" fontId="1" fillId="4" borderId="73" xfId="0" applyNumberFormat="1" applyFont="1" applyFill="1" applyBorder="1" applyAlignment="1" applyProtection="1">
      <alignment wrapText="1"/>
      <protection locked="0"/>
    </xf>
    <xf numFmtId="3" fontId="1" fillId="4" borderId="74" xfId="0" applyNumberFormat="1" applyFont="1" applyFill="1" applyBorder="1" applyAlignment="1" applyProtection="1">
      <alignment wrapText="1"/>
      <protection locked="0"/>
    </xf>
    <xf numFmtId="3" fontId="1" fillId="4" borderId="75" xfId="0" applyNumberFormat="1" applyFont="1" applyFill="1" applyBorder="1" applyAlignment="1" applyProtection="1">
      <alignment wrapText="1"/>
      <protection locked="0"/>
    </xf>
    <xf numFmtId="0" fontId="1" fillId="0" borderId="31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3" fontId="1" fillId="4" borderId="76" xfId="0" applyNumberFormat="1" applyFont="1" applyFill="1" applyBorder="1" applyAlignment="1" applyProtection="1">
      <alignment wrapText="1"/>
      <protection locked="0"/>
    </xf>
    <xf numFmtId="3" fontId="1" fillId="4" borderId="77" xfId="0" applyNumberFormat="1" applyFont="1" applyFill="1" applyBorder="1" applyAlignment="1" applyProtection="1">
      <alignment wrapText="1"/>
      <protection locked="0"/>
    </xf>
    <xf numFmtId="3" fontId="1" fillId="0" borderId="36" xfId="0" applyNumberFormat="1" applyFont="1" applyFill="1" applyBorder="1" applyAlignment="1" applyProtection="1"/>
    <xf numFmtId="3" fontId="1" fillId="0" borderId="78" xfId="0" applyNumberFormat="1" applyFont="1" applyFill="1" applyBorder="1" applyAlignment="1" applyProtection="1"/>
    <xf numFmtId="0" fontId="1" fillId="0" borderId="27" xfId="0" applyFont="1" applyBorder="1" applyAlignment="1" applyProtection="1">
      <alignment horizontal="center" vertical="center" wrapText="1"/>
    </xf>
    <xf numFmtId="0" fontId="3" fillId="0" borderId="0" xfId="0" applyFont="1" applyFill="1" applyBorder="1"/>
    <xf numFmtId="0" fontId="1" fillId="0" borderId="9" xfId="0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 applyProtection="1"/>
    <xf numFmtId="3" fontId="1" fillId="3" borderId="3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0" fontId="7" fillId="0" borderId="0" xfId="0" applyFont="1" applyFill="1" applyBorder="1"/>
    <xf numFmtId="0" fontId="1" fillId="0" borderId="33" xfId="0" applyFont="1" applyFill="1" applyBorder="1" applyAlignment="1"/>
    <xf numFmtId="0" fontId="1" fillId="0" borderId="19" xfId="0" applyFont="1" applyBorder="1" applyAlignment="1">
      <alignment wrapText="1"/>
    </xf>
    <xf numFmtId="0" fontId="1" fillId="0" borderId="19" xfId="0" applyFont="1" applyFill="1" applyBorder="1" applyAlignment="1"/>
    <xf numFmtId="0" fontId="1" fillId="0" borderId="19" xfId="0" applyFont="1" applyFill="1" applyBorder="1" applyAlignment="1">
      <alignment vertical="center" wrapText="1"/>
    </xf>
    <xf numFmtId="0" fontId="1" fillId="0" borderId="29" xfId="0" applyFont="1" applyBorder="1" applyAlignment="1"/>
    <xf numFmtId="0" fontId="1" fillId="2" borderId="0" xfId="0" applyFont="1" applyFill="1" applyBorder="1"/>
    <xf numFmtId="0" fontId="8" fillId="3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71" xfId="0" applyNumberFormat="1" applyFont="1" applyFill="1" applyBorder="1" applyAlignment="1" applyProtection="1">
      <alignment horizontal="center" vertical="center" wrapText="1"/>
    </xf>
    <xf numFmtId="0" fontId="1" fillId="0" borderId="72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3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35" xfId="0" applyNumberFormat="1" applyFont="1" applyFill="1" applyBorder="1" applyAlignment="1" applyProtection="1">
      <alignment horizontal="center" vertical="center" wrapText="1"/>
    </xf>
    <xf numFmtId="0" fontId="1" fillId="0" borderId="63" xfId="0" applyNumberFormat="1" applyFont="1" applyFill="1" applyBorder="1" applyAlignment="1" applyProtection="1">
      <alignment horizontal="center" vertical="center" wrapText="1"/>
    </xf>
    <xf numFmtId="0" fontId="1" fillId="0" borderId="64" xfId="0" applyNumberFormat="1" applyFont="1" applyFill="1" applyBorder="1" applyAlignment="1" applyProtection="1">
      <alignment horizontal="center" vertical="center" wrapText="1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vertical="center" wrapText="1"/>
    </xf>
    <xf numFmtId="0" fontId="1" fillId="3" borderId="15" xfId="0" applyNumberFormat="1" applyFont="1" applyFill="1" applyBorder="1" applyAlignment="1" applyProtection="1">
      <alignment horizontal="center" vertical="center"/>
    </xf>
    <xf numFmtId="0" fontId="1" fillId="3" borderId="36" xfId="0" applyNumberFormat="1" applyFont="1" applyFill="1" applyBorder="1" applyAlignment="1" applyProtection="1">
      <alignment horizontal="center" vertical="center"/>
    </xf>
    <xf numFmtId="0" fontId="1" fillId="3" borderId="35" xfId="0" applyNumberFormat="1" applyFont="1" applyFill="1" applyBorder="1" applyAlignment="1" applyProtection="1">
      <alignment horizontal="center" vertical="center"/>
    </xf>
    <xf numFmtId="0" fontId="1" fillId="3" borderId="52" xfId="0" applyNumberFormat="1" applyFont="1" applyFill="1" applyBorder="1" applyAlignment="1" applyProtection="1">
      <alignment horizontal="center" vertical="center"/>
    </xf>
    <xf numFmtId="0" fontId="1" fillId="3" borderId="51" xfId="0" applyNumberFormat="1" applyFont="1" applyFill="1" applyBorder="1" applyAlignment="1" applyProtection="1">
      <alignment horizontal="center" vertical="center"/>
    </xf>
    <xf numFmtId="0" fontId="1" fillId="3" borderId="47" xfId="0" applyNumberFormat="1" applyFont="1" applyFill="1" applyBorder="1" applyAlignment="1" applyProtection="1">
      <alignment horizontal="center" vertical="center"/>
    </xf>
    <xf numFmtId="0" fontId="1" fillId="3" borderId="46" xfId="0" applyNumberFormat="1" applyFont="1" applyFill="1" applyBorder="1" applyAlignment="1" applyProtection="1">
      <alignment horizontal="center" vertical="center"/>
    </xf>
    <xf numFmtId="0" fontId="1" fillId="3" borderId="13" xfId="0" applyNumberFormat="1" applyFont="1" applyFill="1" applyBorder="1" applyAlignment="1" applyProtection="1">
      <alignment horizontal="center" vertical="center"/>
    </xf>
    <xf numFmtId="0" fontId="1" fillId="3" borderId="45" xfId="0" applyNumberFormat="1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3" borderId="52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1" fillId="3" borderId="46" xfId="0" applyFont="1" applyFill="1" applyBorder="1" applyAlignment="1" applyProtection="1">
      <alignment horizontal="center" vertical="center"/>
    </xf>
    <xf numFmtId="0" fontId="1" fillId="3" borderId="45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left" wrapText="1"/>
    </xf>
    <xf numFmtId="0" fontId="1" fillId="0" borderId="30" xfId="0" applyNumberFormat="1" applyFont="1" applyFill="1" applyBorder="1" applyAlignment="1" applyProtection="1">
      <alignment horizontal="left" wrapText="1"/>
    </xf>
    <xf numFmtId="0" fontId="1" fillId="0" borderId="29" xfId="0" applyNumberFormat="1" applyFont="1" applyFill="1" applyBorder="1" applyAlignment="1" applyProtection="1">
      <alignment horizontal="left" wrapText="1"/>
    </xf>
    <xf numFmtId="0" fontId="1" fillId="0" borderId="28" xfId="0" applyNumberFormat="1" applyFont="1" applyFill="1" applyBorder="1" applyAlignment="1" applyProtection="1">
      <alignment horizontal="left" wrapText="1"/>
    </xf>
    <xf numFmtId="0" fontId="1" fillId="0" borderId="33" xfId="0" applyNumberFormat="1" applyFont="1" applyFill="1" applyBorder="1" applyAlignment="1" applyProtection="1">
      <alignment horizontal="left" wrapText="1"/>
    </xf>
    <xf numFmtId="0" fontId="1" fillId="0" borderId="32" xfId="0" applyNumberFormat="1" applyFont="1" applyFill="1" applyBorder="1" applyAlignment="1" applyProtection="1">
      <alignment horizontal="left" wrapText="1"/>
    </xf>
    <xf numFmtId="0" fontId="1" fillId="0" borderId="15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workbookViewId="0">
      <selection activeCell="E15" sqref="E15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2</v>
      </c>
      <c r="C138" s="18">
        <f>+ENERO!C138+FEBRERO!C138+MARZO!C138+ABRIL!C138+MAYO!C138+JUNIO!C138+JULIO!C138+AGOSTO!C138+SEPTIEMBRE!C138+OCTUBRE!C138+NOVIEMBRE!C138+'DICIEMBRE '!C138</f>
        <v>0</v>
      </c>
      <c r="D138" s="18">
        <f>+ENERO!D138+FEBRERO!D138+MARZO!D138+ABRIL!D138+MAYO!D138+JUNIO!D138+JULIO!D138+AGOSTO!D138+SEPTIEMBRE!D138+OCTUBRE!D138+NOVIEMBRE!D138+'DICIEMBRE '!D138</f>
        <v>0</v>
      </c>
      <c r="E138" s="18">
        <f>+ENERO!E138+FEBRERO!E138+MARZO!E138+ABRIL!E138+MAYO!E138+JUNIO!E138+JULIO!E138+AGOSTO!E138+SEPTIEMBRE!E138+OCTUBRE!E138+NOVIEMBRE!E138+'DICIEMBRE '!E138</f>
        <v>0</v>
      </c>
      <c r="F138" s="18">
        <f>+ENERO!F138+FEBRERO!F138+MARZO!F138+ABRIL!F138+MAYO!F138+JUNIO!F138+JULIO!F138+AGOSTO!F138+SEPTIEMBRE!F138+OCTUBRE!F138+NOVIEMBRE!F138+'DICIEMBRE '!F138</f>
        <v>0</v>
      </c>
      <c r="G138" s="18">
        <f>+ENERO!G138+FEBRERO!G138+MARZO!G138+ABRIL!G138+MAYO!G138+JUNIO!G138+JULIO!G138+AGOSTO!G138+SEPTIEMBRE!G138+OCTUBRE!G138+NOVIEMBRE!G138+'DICIEMBRE '!G138</f>
        <v>0</v>
      </c>
      <c r="H138" s="18">
        <f>+ENERO!H138+FEBRERO!H138+MARZO!H138+ABRIL!H138+MAYO!H138+JUNIO!H138+JULIO!H138+AGOSTO!H138+SEPTIEMBRE!H138+OCTUBRE!H138+NOVIEMBRE!H138+'DICIEMBRE '!H138</f>
        <v>0</v>
      </c>
      <c r="I138" s="18">
        <f>+ENERO!I138+FEBRERO!I138+MARZO!I138+ABRIL!I138+MAYO!I138+JUNIO!I138+JULIO!I138+AGOSTO!I138+SEPTIEMBRE!I138+OCTUBRE!I138+NOVIEMBRE!I138+'DICIEMBRE '!I138</f>
        <v>0</v>
      </c>
      <c r="J138" s="18">
        <f>+ENERO!J138+FEBRERO!J138+MARZO!J138+ABRIL!J138+MAYO!J138+JUNIO!J138+JULIO!J138+AGOSTO!J138+SEPTIEMBRE!J138+OCTUBRE!J138+NOVIEMBRE!J138+'DICIEMBRE '!J138</f>
        <v>0</v>
      </c>
      <c r="K138" s="18">
        <f>+ENERO!K138+FEBRERO!K138+MARZO!K138+ABRIL!K138+MAYO!K138+JUNIO!K138+JULIO!K138+AGOSTO!K138+SEPTIEMBRE!K138+OCTUBRE!K138+NOVIEMBRE!K138+'DICIEMBRE '!K138</f>
        <v>0</v>
      </c>
      <c r="L138" s="18">
        <f>+ENERO!L138+FEBRERO!L138+MARZO!L138+ABRIL!L138+MAYO!L138+JUNIO!L138+JULIO!L138+AGOSTO!L138+SEPTIEMBRE!L138+OCTUBRE!L138+NOVIEMBRE!L138+'DICIEMBRE '!L138</f>
        <v>0</v>
      </c>
      <c r="M138" s="18">
        <f>+ENERO!M138+FEBRERO!M138+MARZO!M138+ABRIL!M138+MAYO!M138+JUNIO!M138+JULIO!M138+AGOSTO!M138+SEPTIEMBRE!M138+OCTUBRE!M138+NOVIEMBRE!M138+'DICIEMBRE '!M138</f>
        <v>0</v>
      </c>
      <c r="N138" s="18">
        <f>+ENERO!N138+FEBRERO!N138+MARZO!N138+ABRIL!N138+MAYO!N138+JUNIO!N138+JULIO!N138+AGOSTO!N138+SEPTIEMBRE!N138+OCTUBRE!N138+NOVIEMBRE!N138+'DICIEMBRE '!N138</f>
        <v>0</v>
      </c>
      <c r="O138" s="18">
        <f>+ENERO!O138+FEBRERO!O138+MARZO!O138+ABRIL!O138+MAYO!O138+JUNIO!O138+JULIO!O138+AGOSTO!O138+SEPTIEMBRE!O138+OCTUBRE!O138+NOVIEMBRE!O138+'DICIEMBRE '!O138</f>
        <v>0</v>
      </c>
      <c r="P138" s="18">
        <f>+ENERO!P138+FEBRERO!P138+MARZO!P138+ABRIL!P138+MAYO!P138+JUNIO!P138+JULIO!P138+AGOSTO!P138+SEPTIEMBRE!P138+OCTUBRE!P138+NOVIEMBRE!P138+'DICIEMBRE '!P138</f>
        <v>0</v>
      </c>
      <c r="Q138" s="18">
        <f>+ENERO!Q138+FEBRERO!Q138+MARZO!Q138+ABRIL!Q138+MAYO!Q138+JUNIO!Q138+JULIO!Q138+AGOSTO!Q138+SEPTIEMBRE!Q138+OCTUBRE!Q138+NOVIEMBRE!Q138+'DICIEMBRE '!Q138</f>
        <v>0</v>
      </c>
      <c r="R138" s="18">
        <f>+ENERO!R138+FEBRERO!R138+MARZO!R138+ABRIL!R138+MAYO!R138+JUNIO!R138+JULIO!R138+AGOSTO!R138+SEPTIEMBRE!R138+OCTUBRE!R138+NOVIEMBRE!R138+'DICIEMBRE '!R138</f>
        <v>0</v>
      </c>
      <c r="S138" s="18">
        <f>+ENERO!S138+FEBRERO!S138+MARZO!S138+ABRIL!S138+MAYO!S138+JUNIO!S138+JULIO!S138+AGOSTO!S138+SEPTIEMBRE!S138+OCTUBRE!S138+NOVIEMBRE!S138+'DICIEMBRE '!S138</f>
        <v>0</v>
      </c>
      <c r="T138" s="18">
        <f>+ENERO!T138+FEBRERO!T138+MARZO!T138+ABRIL!T138+MAYO!T138+JUNIO!T138+JULIO!T138+AGOSTO!T138+SEPTIEMBRE!T138+OCTUBRE!T138+NOVIEMBRE!T138+'DICIEMBRE '!T138</f>
        <v>0</v>
      </c>
      <c r="U138" s="18">
        <f>+ENERO!U138+FEBRERO!U138+MARZO!U138+ABRIL!U138+MAYO!U138+JUNIO!U138+JULIO!U138+AGOSTO!U138+SEPTIEMBRE!U138+OCTUBRE!U138+NOVIEMBRE!U138+'DICIEMBRE '!U138</f>
        <v>2</v>
      </c>
      <c r="V138" s="18">
        <f>+ENERO!V138+FEBRERO!V138+MARZO!V138+ABRIL!V138+MAYO!V138+JUNIO!V138+JULIO!V138+AGOSTO!V138+SEPTIEMBRE!V138+OCTUBRE!V138+NOVIEMBRE!V138+'DICIEMBRE '!V138</f>
        <v>2</v>
      </c>
      <c r="W138" s="18">
        <f>+ENERO!W138+FEBRERO!W138+MARZO!W138+ABRIL!W138+MAYO!W138+JUNIO!W138+JULIO!W138+AGOSTO!W138+SEPTIEMBRE!W138+OCTUBRE!W138+NOVIEMBRE!W138+'DICIEMBRE '!W138</f>
        <v>0</v>
      </c>
      <c r="X138" s="18">
        <f>+ENERO!X138+FEBRERO!X138+MARZO!X138+ABRIL!X138+MAYO!X138+JUNIO!X138+JULIO!X138+AGOSTO!X138+SEPTIEMBRE!X138+OCTUBRE!X138+NOVIEMBRE!X138+'DICIEMBRE '!X138</f>
        <v>0</v>
      </c>
      <c r="Y138" s="18">
        <f>+ENERO!Y138+FEBRERO!Y138+MARZO!Y138+ABRIL!Y138+MAYO!Y138+JUNIO!Y138+JULIO!Y138+AGOSTO!Y138+SEPTIEMBRE!Y138+OCTUBRE!Y138+NOVIEMBRE!Y138+'DICIEMBRE '!Y138</f>
        <v>2</v>
      </c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8</v>
      </c>
      <c r="C139" s="18">
        <f>+ENERO!C139+FEBRERO!C139+MARZO!C139+ABRIL!C139+MAYO!C139+JUNIO!C139+JULIO!C139+AGOSTO!C139+SEPTIEMBRE!C139+OCTUBRE!C139+NOVIEMBRE!C139+'DICIEMBRE '!C139</f>
        <v>0</v>
      </c>
      <c r="D139" s="18">
        <f>+ENERO!D139+FEBRERO!D139+MARZO!D139+ABRIL!D139+MAYO!D139+JUNIO!D139+JULIO!D139+AGOSTO!D139+SEPTIEMBRE!D139+OCTUBRE!D139+NOVIEMBRE!D139+'DICIEMBRE '!D139</f>
        <v>0</v>
      </c>
      <c r="E139" s="18">
        <f>+ENERO!E139+FEBRERO!E139+MARZO!E139+ABRIL!E139+MAYO!E139+JUNIO!E139+JULIO!E139+AGOSTO!E139+SEPTIEMBRE!E139+OCTUBRE!E139+NOVIEMBRE!E139+'DICIEMBRE '!E139</f>
        <v>0</v>
      </c>
      <c r="F139" s="18">
        <f>+ENERO!F139+FEBRERO!F139+MARZO!F139+ABRIL!F139+MAYO!F139+JUNIO!F139+JULIO!F139+AGOSTO!F139+SEPTIEMBRE!F139+OCTUBRE!F139+NOVIEMBRE!F139+'DICIEMBRE '!F139</f>
        <v>0</v>
      </c>
      <c r="G139" s="18">
        <f>+ENERO!G139+FEBRERO!G139+MARZO!G139+ABRIL!G139+MAYO!G139+JUNIO!G139+JULIO!G139+AGOSTO!G139+SEPTIEMBRE!G139+OCTUBRE!G139+NOVIEMBRE!G139+'DICIEMBRE '!G139</f>
        <v>0</v>
      </c>
      <c r="H139" s="18">
        <f>+ENERO!H139+FEBRERO!H139+MARZO!H139+ABRIL!H139+MAYO!H139+JUNIO!H139+JULIO!H139+AGOSTO!H139+SEPTIEMBRE!H139+OCTUBRE!H139+NOVIEMBRE!H139+'DICIEMBRE '!H139</f>
        <v>0</v>
      </c>
      <c r="I139" s="18">
        <f>+ENERO!I139+FEBRERO!I139+MARZO!I139+ABRIL!I139+MAYO!I139+JUNIO!I139+JULIO!I139+AGOSTO!I139+SEPTIEMBRE!I139+OCTUBRE!I139+NOVIEMBRE!I139+'DICIEMBRE '!I139</f>
        <v>0</v>
      </c>
      <c r="J139" s="18">
        <f>+ENERO!J139+FEBRERO!J139+MARZO!J139+ABRIL!J139+MAYO!J139+JUNIO!J139+JULIO!J139+AGOSTO!J139+SEPTIEMBRE!J139+OCTUBRE!J139+NOVIEMBRE!J139+'DICIEMBRE '!J139</f>
        <v>0</v>
      </c>
      <c r="K139" s="18">
        <f>+ENERO!K139+FEBRERO!K139+MARZO!K139+ABRIL!K139+MAYO!K139+JUNIO!K139+JULIO!K139+AGOSTO!K139+SEPTIEMBRE!K139+OCTUBRE!K139+NOVIEMBRE!K139+'DICIEMBRE '!K139</f>
        <v>0</v>
      </c>
      <c r="L139" s="18">
        <f>+ENERO!L139+FEBRERO!L139+MARZO!L139+ABRIL!L139+MAYO!L139+JUNIO!L139+JULIO!L139+AGOSTO!L139+SEPTIEMBRE!L139+OCTUBRE!L139+NOVIEMBRE!L139+'DICIEMBRE '!L139</f>
        <v>0</v>
      </c>
      <c r="M139" s="18">
        <f>+ENERO!M139+FEBRERO!M139+MARZO!M139+ABRIL!M139+MAYO!M139+JUNIO!M139+JULIO!M139+AGOSTO!M139+SEPTIEMBRE!M139+OCTUBRE!M139+NOVIEMBRE!M139+'DICIEMBRE '!M139</f>
        <v>2</v>
      </c>
      <c r="N139" s="18">
        <f>+ENERO!N139+FEBRERO!N139+MARZO!N139+ABRIL!N139+MAYO!N139+JUNIO!N139+JULIO!N139+AGOSTO!N139+SEPTIEMBRE!N139+OCTUBRE!N139+NOVIEMBRE!N139+'DICIEMBRE '!N139</f>
        <v>3</v>
      </c>
      <c r="O139" s="18">
        <f>+ENERO!O139+FEBRERO!O139+MARZO!O139+ABRIL!O139+MAYO!O139+JUNIO!O139+JULIO!O139+AGOSTO!O139+SEPTIEMBRE!O139+OCTUBRE!O139+NOVIEMBRE!O139+'DICIEMBRE '!O139</f>
        <v>0</v>
      </c>
      <c r="P139" s="18">
        <f>+ENERO!P139+FEBRERO!P139+MARZO!P139+ABRIL!P139+MAYO!P139+JUNIO!P139+JULIO!P139+AGOSTO!P139+SEPTIEMBRE!P139+OCTUBRE!P139+NOVIEMBRE!P139+'DICIEMBRE '!P139</f>
        <v>1</v>
      </c>
      <c r="Q139" s="18">
        <f>+ENERO!Q139+FEBRERO!Q139+MARZO!Q139+ABRIL!Q139+MAYO!Q139+JUNIO!Q139+JULIO!Q139+AGOSTO!Q139+SEPTIEMBRE!Q139+OCTUBRE!Q139+NOVIEMBRE!Q139+'DICIEMBRE '!Q139</f>
        <v>0</v>
      </c>
      <c r="R139" s="18">
        <f>+ENERO!R139+FEBRERO!R139+MARZO!R139+ABRIL!R139+MAYO!R139+JUNIO!R139+JULIO!R139+AGOSTO!R139+SEPTIEMBRE!R139+OCTUBRE!R139+NOVIEMBRE!R139+'DICIEMBRE '!R139</f>
        <v>1</v>
      </c>
      <c r="S139" s="18">
        <f>+ENERO!S139+FEBRERO!S139+MARZO!S139+ABRIL!S139+MAYO!S139+JUNIO!S139+JULIO!S139+AGOSTO!S139+SEPTIEMBRE!S139+OCTUBRE!S139+NOVIEMBRE!S139+'DICIEMBRE '!S139</f>
        <v>0</v>
      </c>
      <c r="T139" s="18">
        <f>+ENERO!T139+FEBRERO!T139+MARZO!T139+ABRIL!T139+MAYO!T139+JUNIO!T139+JULIO!T139+AGOSTO!T139+SEPTIEMBRE!T139+OCTUBRE!T139+NOVIEMBRE!T139+'DICIEMBRE '!T139</f>
        <v>1</v>
      </c>
      <c r="U139" s="18">
        <f>+ENERO!U139+FEBRERO!U139+MARZO!U139+ABRIL!U139+MAYO!U139+JUNIO!U139+JULIO!U139+AGOSTO!U139+SEPTIEMBRE!U139+OCTUBRE!U139+NOVIEMBRE!U139+'DICIEMBRE '!U139</f>
        <v>0</v>
      </c>
      <c r="V139" s="18">
        <f>+ENERO!V139+FEBRERO!V139+MARZO!V139+ABRIL!V139+MAYO!V139+JUNIO!V139+JULIO!V139+AGOSTO!V139+SEPTIEMBRE!V139+OCTUBRE!V139+NOVIEMBRE!V139+'DICIEMBRE '!V139</f>
        <v>2</v>
      </c>
      <c r="W139" s="18">
        <f>+ENERO!W139+FEBRERO!W139+MARZO!W139+ABRIL!W139+MAYO!W139+JUNIO!W139+JULIO!W139+AGOSTO!W139+SEPTIEMBRE!W139+OCTUBRE!W139+NOVIEMBRE!W139+'DICIEMBRE '!W139</f>
        <v>6</v>
      </c>
      <c r="X139" s="18">
        <f>+ENERO!X139+FEBRERO!X139+MARZO!X139+ABRIL!X139+MAYO!X139+JUNIO!X139+JULIO!X139+AGOSTO!X139+SEPTIEMBRE!X139+OCTUBRE!X139+NOVIEMBRE!X139+'DICIEMBRE '!X139</f>
        <v>7</v>
      </c>
      <c r="Y139" s="18">
        <f>+ENERO!Y139+FEBRERO!Y139+MARZO!Y139+ABRIL!Y139+MAYO!Y139+JUNIO!Y139+JULIO!Y139+AGOSTO!Y139+SEPTIEMBRE!Y139+OCTUBRE!Y139+NOVIEMBRE!Y139+'DICIEMBRE '!Y139</f>
        <v>1</v>
      </c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54</v>
      </c>
      <c r="C140" s="18">
        <f>+ENERO!C140+FEBRERO!C140+MARZO!C140+ABRIL!C140+MAYO!C140+JUNIO!C140+JULIO!C140+AGOSTO!C140+SEPTIEMBRE!C140+OCTUBRE!C140+NOVIEMBRE!C140+'DICIEMBRE '!C140</f>
        <v>0</v>
      </c>
      <c r="D140" s="18">
        <f>+ENERO!D140+FEBRERO!D140+MARZO!D140+ABRIL!D140+MAYO!D140+JUNIO!D140+JULIO!D140+AGOSTO!D140+SEPTIEMBRE!D140+OCTUBRE!D140+NOVIEMBRE!D140+'DICIEMBRE '!D140</f>
        <v>0</v>
      </c>
      <c r="E140" s="18">
        <f>+ENERO!E140+FEBRERO!E140+MARZO!E140+ABRIL!E140+MAYO!E140+JUNIO!E140+JULIO!E140+AGOSTO!E140+SEPTIEMBRE!E140+OCTUBRE!E140+NOVIEMBRE!E140+'DICIEMBRE '!E140</f>
        <v>0</v>
      </c>
      <c r="F140" s="18">
        <f>+ENERO!F140+FEBRERO!F140+MARZO!F140+ABRIL!F140+MAYO!F140+JUNIO!F140+JULIO!F140+AGOSTO!F140+SEPTIEMBRE!F140+OCTUBRE!F140+NOVIEMBRE!F140+'DICIEMBRE '!F140</f>
        <v>0</v>
      </c>
      <c r="G140" s="18">
        <f>+ENERO!G140+FEBRERO!G140+MARZO!G140+ABRIL!G140+MAYO!G140+JUNIO!G140+JULIO!G140+AGOSTO!G140+SEPTIEMBRE!G140+OCTUBRE!G140+NOVIEMBRE!G140+'DICIEMBRE '!G140</f>
        <v>0</v>
      </c>
      <c r="H140" s="18">
        <f>+ENERO!H140+FEBRERO!H140+MARZO!H140+ABRIL!H140+MAYO!H140+JUNIO!H140+JULIO!H140+AGOSTO!H140+SEPTIEMBRE!H140+OCTUBRE!H140+NOVIEMBRE!H140+'DICIEMBRE '!H140</f>
        <v>0</v>
      </c>
      <c r="I140" s="18">
        <f>+ENERO!I140+FEBRERO!I140+MARZO!I140+ABRIL!I140+MAYO!I140+JUNIO!I140+JULIO!I140+AGOSTO!I140+SEPTIEMBRE!I140+OCTUBRE!I140+NOVIEMBRE!I140+'DICIEMBRE '!I140</f>
        <v>0</v>
      </c>
      <c r="J140" s="18">
        <f>+ENERO!J140+FEBRERO!J140+MARZO!J140+ABRIL!J140+MAYO!J140+JUNIO!J140+JULIO!J140+AGOSTO!J140+SEPTIEMBRE!J140+OCTUBRE!J140+NOVIEMBRE!J140+'DICIEMBRE '!J140</f>
        <v>0</v>
      </c>
      <c r="K140" s="18">
        <f>+ENERO!K140+FEBRERO!K140+MARZO!K140+ABRIL!K140+MAYO!K140+JUNIO!K140+JULIO!K140+AGOSTO!K140+SEPTIEMBRE!K140+OCTUBRE!K140+NOVIEMBRE!K140+'DICIEMBRE '!K140</f>
        <v>0</v>
      </c>
      <c r="L140" s="18">
        <f>+ENERO!L140+FEBRERO!L140+MARZO!L140+ABRIL!L140+MAYO!L140+JUNIO!L140+JULIO!L140+AGOSTO!L140+SEPTIEMBRE!L140+OCTUBRE!L140+NOVIEMBRE!L140+'DICIEMBRE '!L140</f>
        <v>0</v>
      </c>
      <c r="M140" s="18">
        <f>+ENERO!M140+FEBRERO!M140+MARZO!M140+ABRIL!M140+MAYO!M140+JUNIO!M140+JULIO!M140+AGOSTO!M140+SEPTIEMBRE!M140+OCTUBRE!M140+NOVIEMBRE!M140+'DICIEMBRE '!M140</f>
        <v>0</v>
      </c>
      <c r="N140" s="18">
        <f>+ENERO!N140+FEBRERO!N140+MARZO!N140+ABRIL!N140+MAYO!N140+JUNIO!N140+JULIO!N140+AGOSTO!N140+SEPTIEMBRE!N140+OCTUBRE!N140+NOVIEMBRE!N140+'DICIEMBRE '!N140</f>
        <v>2</v>
      </c>
      <c r="O140" s="18">
        <f>+ENERO!O140+FEBRERO!O140+MARZO!O140+ABRIL!O140+MAYO!O140+JUNIO!O140+JULIO!O140+AGOSTO!O140+SEPTIEMBRE!O140+OCTUBRE!O140+NOVIEMBRE!O140+'DICIEMBRE '!O140</f>
        <v>2</v>
      </c>
      <c r="P140" s="18">
        <f>+ENERO!P140+FEBRERO!P140+MARZO!P140+ABRIL!P140+MAYO!P140+JUNIO!P140+JULIO!P140+AGOSTO!P140+SEPTIEMBRE!P140+OCTUBRE!P140+NOVIEMBRE!P140+'DICIEMBRE '!P140</f>
        <v>4</v>
      </c>
      <c r="Q140" s="18">
        <f>+ENERO!Q140+FEBRERO!Q140+MARZO!Q140+ABRIL!Q140+MAYO!Q140+JUNIO!Q140+JULIO!Q140+AGOSTO!Q140+SEPTIEMBRE!Q140+OCTUBRE!Q140+NOVIEMBRE!Q140+'DICIEMBRE '!Q140</f>
        <v>3</v>
      </c>
      <c r="R140" s="18">
        <f>+ENERO!R140+FEBRERO!R140+MARZO!R140+ABRIL!R140+MAYO!R140+JUNIO!R140+JULIO!R140+AGOSTO!R140+SEPTIEMBRE!R140+OCTUBRE!R140+NOVIEMBRE!R140+'DICIEMBRE '!R140</f>
        <v>11</v>
      </c>
      <c r="S140" s="18">
        <f>+ENERO!S140+FEBRERO!S140+MARZO!S140+ABRIL!S140+MAYO!S140+JUNIO!S140+JULIO!S140+AGOSTO!S140+SEPTIEMBRE!S140+OCTUBRE!S140+NOVIEMBRE!S140+'DICIEMBRE '!S140</f>
        <v>7</v>
      </c>
      <c r="T140" s="18">
        <f>+ENERO!T140+FEBRERO!T140+MARZO!T140+ABRIL!T140+MAYO!T140+JUNIO!T140+JULIO!T140+AGOSTO!T140+SEPTIEMBRE!T140+OCTUBRE!T140+NOVIEMBRE!T140+'DICIEMBRE '!T140</f>
        <v>12</v>
      </c>
      <c r="U140" s="18">
        <f>+ENERO!U140+FEBRERO!U140+MARZO!U140+ABRIL!U140+MAYO!U140+JUNIO!U140+JULIO!U140+AGOSTO!U140+SEPTIEMBRE!U140+OCTUBRE!U140+NOVIEMBRE!U140+'DICIEMBRE '!U140</f>
        <v>13</v>
      </c>
      <c r="V140" s="18">
        <f>+ENERO!V140+FEBRERO!V140+MARZO!V140+ABRIL!V140+MAYO!V140+JUNIO!V140+JULIO!V140+AGOSTO!V140+SEPTIEMBRE!V140+OCTUBRE!V140+NOVIEMBRE!V140+'DICIEMBRE '!V140</f>
        <v>32</v>
      </c>
      <c r="W140" s="18">
        <f>+ENERO!W140+FEBRERO!W140+MARZO!W140+ABRIL!W140+MAYO!W140+JUNIO!W140+JULIO!W140+AGOSTO!W140+SEPTIEMBRE!W140+OCTUBRE!W140+NOVIEMBRE!W140+'DICIEMBRE '!W140</f>
        <v>22</v>
      </c>
      <c r="X140" s="18">
        <f>+ENERO!X140+FEBRERO!X140+MARZO!X140+ABRIL!X140+MAYO!X140+JUNIO!X140+JULIO!X140+AGOSTO!X140+SEPTIEMBRE!X140+OCTUBRE!X140+NOVIEMBRE!X140+'DICIEMBRE '!X140</f>
        <v>11</v>
      </c>
      <c r="Y140" s="18">
        <f>+ENERO!Y140+FEBRERO!Y140+MARZO!Y140+ABRIL!Y140+MAYO!Y140+JUNIO!Y140+JULIO!Y140+AGOSTO!Y140+SEPTIEMBRE!Y140+OCTUBRE!Y140+NOVIEMBRE!Y140+'DICIEMBRE '!Y140</f>
        <v>43</v>
      </c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2</v>
      </c>
      <c r="C141" s="18">
        <f>+ENERO!C141+FEBRERO!C141+MARZO!C141+ABRIL!C141+MAYO!C141+JUNIO!C141+JULIO!C141+AGOSTO!C141+SEPTIEMBRE!C141+OCTUBRE!C141+NOVIEMBRE!C141+'DICIEMBRE '!C141</f>
        <v>0</v>
      </c>
      <c r="D141" s="18">
        <f>+ENERO!D141+FEBRERO!D141+MARZO!D141+ABRIL!D141+MAYO!D141+JUNIO!D141+JULIO!D141+AGOSTO!D141+SEPTIEMBRE!D141+OCTUBRE!D141+NOVIEMBRE!D141+'DICIEMBRE '!D141</f>
        <v>0</v>
      </c>
      <c r="E141" s="18">
        <f>+ENERO!E141+FEBRERO!E141+MARZO!E141+ABRIL!E141+MAYO!E141+JUNIO!E141+JULIO!E141+AGOSTO!E141+SEPTIEMBRE!E141+OCTUBRE!E141+NOVIEMBRE!E141+'DICIEMBRE '!E141</f>
        <v>0</v>
      </c>
      <c r="F141" s="18">
        <f>+ENERO!F141+FEBRERO!F141+MARZO!F141+ABRIL!F141+MAYO!F141+JUNIO!F141+JULIO!F141+AGOSTO!F141+SEPTIEMBRE!F141+OCTUBRE!F141+NOVIEMBRE!F141+'DICIEMBRE '!F141</f>
        <v>0</v>
      </c>
      <c r="G141" s="18">
        <f>+ENERO!G141+FEBRERO!G141+MARZO!G141+ABRIL!G141+MAYO!G141+JUNIO!G141+JULIO!G141+AGOSTO!G141+SEPTIEMBRE!G141+OCTUBRE!G141+NOVIEMBRE!G141+'DICIEMBRE '!G141</f>
        <v>0</v>
      </c>
      <c r="H141" s="18">
        <f>+ENERO!H141+FEBRERO!H141+MARZO!H141+ABRIL!H141+MAYO!H141+JUNIO!H141+JULIO!H141+AGOSTO!H141+SEPTIEMBRE!H141+OCTUBRE!H141+NOVIEMBRE!H141+'DICIEMBRE '!H141</f>
        <v>0</v>
      </c>
      <c r="I141" s="18">
        <f>+ENERO!I141+FEBRERO!I141+MARZO!I141+ABRIL!I141+MAYO!I141+JUNIO!I141+JULIO!I141+AGOSTO!I141+SEPTIEMBRE!I141+OCTUBRE!I141+NOVIEMBRE!I141+'DICIEMBRE '!I141</f>
        <v>0</v>
      </c>
      <c r="J141" s="18">
        <f>+ENERO!J141+FEBRERO!J141+MARZO!J141+ABRIL!J141+MAYO!J141+JUNIO!J141+JULIO!J141+AGOSTO!J141+SEPTIEMBRE!J141+OCTUBRE!J141+NOVIEMBRE!J141+'DICIEMBRE '!J141</f>
        <v>0</v>
      </c>
      <c r="K141" s="18">
        <f>+ENERO!K141+FEBRERO!K141+MARZO!K141+ABRIL!K141+MAYO!K141+JUNIO!K141+JULIO!K141+AGOSTO!K141+SEPTIEMBRE!K141+OCTUBRE!K141+NOVIEMBRE!K141+'DICIEMBRE '!K141</f>
        <v>0</v>
      </c>
      <c r="L141" s="18">
        <f>+ENERO!L141+FEBRERO!L141+MARZO!L141+ABRIL!L141+MAYO!L141+JUNIO!L141+JULIO!L141+AGOSTO!L141+SEPTIEMBRE!L141+OCTUBRE!L141+NOVIEMBRE!L141+'DICIEMBRE '!L141</f>
        <v>0</v>
      </c>
      <c r="M141" s="18">
        <f>+ENERO!M141+FEBRERO!M141+MARZO!M141+ABRIL!M141+MAYO!M141+JUNIO!M141+JULIO!M141+AGOSTO!M141+SEPTIEMBRE!M141+OCTUBRE!M141+NOVIEMBRE!M141+'DICIEMBRE '!M141</f>
        <v>0</v>
      </c>
      <c r="N141" s="18">
        <f>+ENERO!N141+FEBRERO!N141+MARZO!N141+ABRIL!N141+MAYO!N141+JUNIO!N141+JULIO!N141+AGOSTO!N141+SEPTIEMBRE!N141+OCTUBRE!N141+NOVIEMBRE!N141+'DICIEMBRE '!N141</f>
        <v>0</v>
      </c>
      <c r="O141" s="18">
        <f>+ENERO!O141+FEBRERO!O141+MARZO!O141+ABRIL!O141+MAYO!O141+JUNIO!O141+JULIO!O141+AGOSTO!O141+SEPTIEMBRE!O141+OCTUBRE!O141+NOVIEMBRE!O141+'DICIEMBRE '!O141</f>
        <v>1</v>
      </c>
      <c r="P141" s="18">
        <f>+ENERO!P141+FEBRERO!P141+MARZO!P141+ABRIL!P141+MAYO!P141+JUNIO!P141+JULIO!P141+AGOSTO!P141+SEPTIEMBRE!P141+OCTUBRE!P141+NOVIEMBRE!P141+'DICIEMBRE '!P141</f>
        <v>0</v>
      </c>
      <c r="Q141" s="18">
        <f>+ENERO!Q141+FEBRERO!Q141+MARZO!Q141+ABRIL!Q141+MAYO!Q141+JUNIO!Q141+JULIO!Q141+AGOSTO!Q141+SEPTIEMBRE!Q141+OCTUBRE!Q141+NOVIEMBRE!Q141+'DICIEMBRE '!Q141</f>
        <v>0</v>
      </c>
      <c r="R141" s="18">
        <f>+ENERO!R141+FEBRERO!R141+MARZO!R141+ABRIL!R141+MAYO!R141+JUNIO!R141+JULIO!R141+AGOSTO!R141+SEPTIEMBRE!R141+OCTUBRE!R141+NOVIEMBRE!R141+'DICIEMBRE '!R141</f>
        <v>0</v>
      </c>
      <c r="S141" s="18">
        <f>+ENERO!S141+FEBRERO!S141+MARZO!S141+ABRIL!S141+MAYO!S141+JUNIO!S141+JULIO!S141+AGOSTO!S141+SEPTIEMBRE!S141+OCTUBRE!S141+NOVIEMBRE!S141+'DICIEMBRE '!S141</f>
        <v>0</v>
      </c>
      <c r="T141" s="18">
        <f>+ENERO!T141+FEBRERO!T141+MARZO!T141+ABRIL!T141+MAYO!T141+JUNIO!T141+JULIO!T141+AGOSTO!T141+SEPTIEMBRE!T141+OCTUBRE!T141+NOVIEMBRE!T141+'DICIEMBRE '!T141</f>
        <v>1</v>
      </c>
      <c r="U141" s="18">
        <f>+ENERO!U141+FEBRERO!U141+MARZO!U141+ABRIL!U141+MAYO!U141+JUNIO!U141+JULIO!U141+AGOSTO!U141+SEPTIEMBRE!U141+OCTUBRE!U141+NOVIEMBRE!U141+'DICIEMBRE '!U141</f>
        <v>0</v>
      </c>
      <c r="V141" s="18">
        <f>+ENERO!V141+FEBRERO!V141+MARZO!V141+ABRIL!V141+MAYO!V141+JUNIO!V141+JULIO!V141+AGOSTO!V141+SEPTIEMBRE!V141+OCTUBRE!V141+NOVIEMBRE!V141+'DICIEMBRE '!V141</f>
        <v>0</v>
      </c>
      <c r="W141" s="18">
        <f>+ENERO!W141+FEBRERO!W141+MARZO!W141+ABRIL!W141+MAYO!W141+JUNIO!W141+JULIO!W141+AGOSTO!W141+SEPTIEMBRE!W141+OCTUBRE!W141+NOVIEMBRE!W141+'DICIEMBRE '!W141</f>
        <v>2</v>
      </c>
      <c r="X141" s="18">
        <f>+ENERO!X141+FEBRERO!X141+MARZO!X141+ABRIL!X141+MAYO!X141+JUNIO!X141+JULIO!X141+AGOSTO!X141+SEPTIEMBRE!X141+OCTUBRE!X141+NOVIEMBRE!X141+'DICIEMBRE '!X141</f>
        <v>0</v>
      </c>
      <c r="Y141" s="18">
        <f>+ENERO!Y141+FEBRERO!Y141+MARZO!Y141+ABRIL!Y141+MAYO!Y141+JUNIO!Y141+JULIO!Y141+AGOSTO!Y141+SEPTIEMBRE!Y141+OCTUBRE!Y141+NOVIEMBRE!Y141+'DICIEMBRE '!Y141</f>
        <v>2</v>
      </c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1</v>
      </c>
      <c r="C142" s="18">
        <f>+ENERO!C142+FEBRERO!C142+MARZO!C142+ABRIL!C142+MAYO!C142+JUNIO!C142+JULIO!C142+AGOSTO!C142+SEPTIEMBRE!C142+OCTUBRE!C142+NOVIEMBRE!C142+'DICIEMBRE '!C142</f>
        <v>0</v>
      </c>
      <c r="D142" s="18">
        <f>+ENERO!D142+FEBRERO!D142+MARZO!D142+ABRIL!D142+MAYO!D142+JUNIO!D142+JULIO!D142+AGOSTO!D142+SEPTIEMBRE!D142+OCTUBRE!D142+NOVIEMBRE!D142+'DICIEMBRE '!D142</f>
        <v>0</v>
      </c>
      <c r="E142" s="18">
        <f>+ENERO!E142+FEBRERO!E142+MARZO!E142+ABRIL!E142+MAYO!E142+JUNIO!E142+JULIO!E142+AGOSTO!E142+SEPTIEMBRE!E142+OCTUBRE!E142+NOVIEMBRE!E142+'DICIEMBRE '!E142</f>
        <v>0</v>
      </c>
      <c r="F142" s="18">
        <f>+ENERO!F142+FEBRERO!F142+MARZO!F142+ABRIL!F142+MAYO!F142+JUNIO!F142+JULIO!F142+AGOSTO!F142+SEPTIEMBRE!F142+OCTUBRE!F142+NOVIEMBRE!F142+'DICIEMBRE '!F142</f>
        <v>0</v>
      </c>
      <c r="G142" s="18">
        <f>+ENERO!G142+FEBRERO!G142+MARZO!G142+ABRIL!G142+MAYO!G142+JUNIO!G142+JULIO!G142+AGOSTO!G142+SEPTIEMBRE!G142+OCTUBRE!G142+NOVIEMBRE!G142+'DICIEMBRE '!G142</f>
        <v>0</v>
      </c>
      <c r="H142" s="18">
        <f>+ENERO!H142+FEBRERO!H142+MARZO!H142+ABRIL!H142+MAYO!H142+JUNIO!H142+JULIO!H142+AGOSTO!H142+SEPTIEMBRE!H142+OCTUBRE!H142+NOVIEMBRE!H142+'DICIEMBRE '!H142</f>
        <v>0</v>
      </c>
      <c r="I142" s="18">
        <f>+ENERO!I142+FEBRERO!I142+MARZO!I142+ABRIL!I142+MAYO!I142+JUNIO!I142+JULIO!I142+AGOSTO!I142+SEPTIEMBRE!I142+OCTUBRE!I142+NOVIEMBRE!I142+'DICIEMBRE '!I142</f>
        <v>0</v>
      </c>
      <c r="J142" s="18">
        <f>+ENERO!J142+FEBRERO!J142+MARZO!J142+ABRIL!J142+MAYO!J142+JUNIO!J142+JULIO!J142+AGOSTO!J142+SEPTIEMBRE!J142+OCTUBRE!J142+NOVIEMBRE!J142+'DICIEMBRE '!J142</f>
        <v>0</v>
      </c>
      <c r="K142" s="18">
        <f>+ENERO!K142+FEBRERO!K142+MARZO!K142+ABRIL!K142+MAYO!K142+JUNIO!K142+JULIO!K142+AGOSTO!K142+SEPTIEMBRE!K142+OCTUBRE!K142+NOVIEMBRE!K142+'DICIEMBRE '!K142</f>
        <v>0</v>
      </c>
      <c r="L142" s="18">
        <f>+ENERO!L142+FEBRERO!L142+MARZO!L142+ABRIL!L142+MAYO!L142+JUNIO!L142+JULIO!L142+AGOSTO!L142+SEPTIEMBRE!L142+OCTUBRE!L142+NOVIEMBRE!L142+'DICIEMBRE '!L142</f>
        <v>0</v>
      </c>
      <c r="M142" s="18">
        <f>+ENERO!M142+FEBRERO!M142+MARZO!M142+ABRIL!M142+MAYO!M142+JUNIO!M142+JULIO!M142+AGOSTO!M142+SEPTIEMBRE!M142+OCTUBRE!M142+NOVIEMBRE!M142+'DICIEMBRE '!M142</f>
        <v>0</v>
      </c>
      <c r="N142" s="18">
        <f>+ENERO!N142+FEBRERO!N142+MARZO!N142+ABRIL!N142+MAYO!N142+JUNIO!N142+JULIO!N142+AGOSTO!N142+SEPTIEMBRE!N142+OCTUBRE!N142+NOVIEMBRE!N142+'DICIEMBRE '!N142</f>
        <v>0</v>
      </c>
      <c r="O142" s="18">
        <f>+ENERO!O142+FEBRERO!O142+MARZO!O142+ABRIL!O142+MAYO!O142+JUNIO!O142+JULIO!O142+AGOSTO!O142+SEPTIEMBRE!O142+OCTUBRE!O142+NOVIEMBRE!O142+'DICIEMBRE '!O142</f>
        <v>0</v>
      </c>
      <c r="P142" s="18">
        <f>+ENERO!P142+FEBRERO!P142+MARZO!P142+ABRIL!P142+MAYO!P142+JUNIO!P142+JULIO!P142+AGOSTO!P142+SEPTIEMBRE!P142+OCTUBRE!P142+NOVIEMBRE!P142+'DICIEMBRE '!P142</f>
        <v>0</v>
      </c>
      <c r="Q142" s="18">
        <f>+ENERO!Q142+FEBRERO!Q142+MARZO!Q142+ABRIL!Q142+MAYO!Q142+JUNIO!Q142+JULIO!Q142+AGOSTO!Q142+SEPTIEMBRE!Q142+OCTUBRE!Q142+NOVIEMBRE!Q142+'DICIEMBRE '!Q142</f>
        <v>0</v>
      </c>
      <c r="R142" s="18">
        <f>+ENERO!R142+FEBRERO!R142+MARZO!R142+ABRIL!R142+MAYO!R142+JUNIO!R142+JULIO!R142+AGOSTO!R142+SEPTIEMBRE!R142+OCTUBRE!R142+NOVIEMBRE!R142+'DICIEMBRE '!R142</f>
        <v>0</v>
      </c>
      <c r="S142" s="18">
        <f>+ENERO!S142+FEBRERO!S142+MARZO!S142+ABRIL!S142+MAYO!S142+JUNIO!S142+JULIO!S142+AGOSTO!S142+SEPTIEMBRE!S142+OCTUBRE!S142+NOVIEMBRE!S142+'DICIEMBRE '!S142</f>
        <v>0</v>
      </c>
      <c r="T142" s="18">
        <f>+ENERO!T142+FEBRERO!T142+MARZO!T142+ABRIL!T142+MAYO!T142+JUNIO!T142+JULIO!T142+AGOSTO!T142+SEPTIEMBRE!T142+OCTUBRE!T142+NOVIEMBRE!T142+'DICIEMBRE '!T142</f>
        <v>1</v>
      </c>
      <c r="U142" s="18">
        <f>+ENERO!U142+FEBRERO!U142+MARZO!U142+ABRIL!U142+MAYO!U142+JUNIO!U142+JULIO!U142+AGOSTO!U142+SEPTIEMBRE!U142+OCTUBRE!U142+NOVIEMBRE!U142+'DICIEMBRE '!U142</f>
        <v>0</v>
      </c>
      <c r="V142" s="18">
        <f>+ENERO!V142+FEBRERO!V142+MARZO!V142+ABRIL!V142+MAYO!V142+JUNIO!V142+JULIO!V142+AGOSTO!V142+SEPTIEMBRE!V142+OCTUBRE!V142+NOVIEMBRE!V142+'DICIEMBRE '!V142</f>
        <v>0</v>
      </c>
      <c r="W142" s="18">
        <f>+ENERO!W142+FEBRERO!W142+MARZO!W142+ABRIL!W142+MAYO!W142+JUNIO!W142+JULIO!W142+AGOSTO!W142+SEPTIEMBRE!W142+OCTUBRE!W142+NOVIEMBRE!W142+'DICIEMBRE '!W142</f>
        <v>1</v>
      </c>
      <c r="X142" s="18">
        <f>+ENERO!X142+FEBRERO!X142+MARZO!X142+ABRIL!X142+MAYO!X142+JUNIO!X142+JULIO!X142+AGOSTO!X142+SEPTIEMBRE!X142+OCTUBRE!X142+NOVIEMBRE!X142+'DICIEMBRE '!X142</f>
        <v>0</v>
      </c>
      <c r="Y142" s="18">
        <f>+ENERO!Y142+FEBRERO!Y142+MARZO!Y142+ABRIL!Y142+MAYO!Y142+JUNIO!Y142+JULIO!Y142+AGOSTO!Y142+SEPTIEMBRE!Y142+OCTUBRE!Y142+NOVIEMBRE!Y142+'DICIEMBRE '!Y142</f>
        <v>1</v>
      </c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1</v>
      </c>
      <c r="C143" s="18">
        <f>+ENERO!C143+FEBRERO!C143+MARZO!C143+ABRIL!C143+MAYO!C143+JUNIO!C143+JULIO!C143+AGOSTO!C143+SEPTIEMBRE!C143+OCTUBRE!C143+NOVIEMBRE!C143+'DICIEMBRE '!C143</f>
        <v>0</v>
      </c>
      <c r="D143" s="18">
        <f>+ENERO!D143+FEBRERO!D143+MARZO!D143+ABRIL!D143+MAYO!D143+JUNIO!D143+JULIO!D143+AGOSTO!D143+SEPTIEMBRE!D143+OCTUBRE!D143+NOVIEMBRE!D143+'DICIEMBRE '!D143</f>
        <v>0</v>
      </c>
      <c r="E143" s="18">
        <f>+ENERO!E143+FEBRERO!E143+MARZO!E143+ABRIL!E143+MAYO!E143+JUNIO!E143+JULIO!E143+AGOSTO!E143+SEPTIEMBRE!E143+OCTUBRE!E143+NOVIEMBRE!E143+'DICIEMBRE '!E143</f>
        <v>0</v>
      </c>
      <c r="F143" s="18">
        <f>+ENERO!F143+FEBRERO!F143+MARZO!F143+ABRIL!F143+MAYO!F143+JUNIO!F143+JULIO!F143+AGOSTO!F143+SEPTIEMBRE!F143+OCTUBRE!F143+NOVIEMBRE!F143+'DICIEMBRE '!F143</f>
        <v>0</v>
      </c>
      <c r="G143" s="18">
        <f>+ENERO!G143+FEBRERO!G143+MARZO!G143+ABRIL!G143+MAYO!G143+JUNIO!G143+JULIO!G143+AGOSTO!G143+SEPTIEMBRE!G143+OCTUBRE!G143+NOVIEMBRE!G143+'DICIEMBRE '!G143</f>
        <v>0</v>
      </c>
      <c r="H143" s="18">
        <f>+ENERO!H143+FEBRERO!H143+MARZO!H143+ABRIL!H143+MAYO!H143+JUNIO!H143+JULIO!H143+AGOSTO!H143+SEPTIEMBRE!H143+OCTUBRE!H143+NOVIEMBRE!H143+'DICIEMBRE '!H143</f>
        <v>1</v>
      </c>
      <c r="I143" s="18">
        <f>+ENERO!I143+FEBRERO!I143+MARZO!I143+ABRIL!I143+MAYO!I143+JUNIO!I143+JULIO!I143+AGOSTO!I143+SEPTIEMBRE!I143+OCTUBRE!I143+NOVIEMBRE!I143+'DICIEMBRE '!I143</f>
        <v>0</v>
      </c>
      <c r="J143" s="18">
        <f>+ENERO!J143+FEBRERO!J143+MARZO!J143+ABRIL!J143+MAYO!J143+JUNIO!J143+JULIO!J143+AGOSTO!J143+SEPTIEMBRE!J143+OCTUBRE!J143+NOVIEMBRE!J143+'DICIEMBRE '!J143</f>
        <v>0</v>
      </c>
      <c r="K143" s="18">
        <f>+ENERO!K143+FEBRERO!K143+MARZO!K143+ABRIL!K143+MAYO!K143+JUNIO!K143+JULIO!K143+AGOSTO!K143+SEPTIEMBRE!K143+OCTUBRE!K143+NOVIEMBRE!K143+'DICIEMBRE '!K143</f>
        <v>0</v>
      </c>
      <c r="L143" s="18">
        <f>+ENERO!L143+FEBRERO!L143+MARZO!L143+ABRIL!L143+MAYO!L143+JUNIO!L143+JULIO!L143+AGOSTO!L143+SEPTIEMBRE!L143+OCTUBRE!L143+NOVIEMBRE!L143+'DICIEMBRE '!L143</f>
        <v>0</v>
      </c>
      <c r="M143" s="18">
        <f>+ENERO!M143+FEBRERO!M143+MARZO!M143+ABRIL!M143+MAYO!M143+JUNIO!M143+JULIO!M143+AGOSTO!M143+SEPTIEMBRE!M143+OCTUBRE!M143+NOVIEMBRE!M143+'DICIEMBRE '!M143</f>
        <v>0</v>
      </c>
      <c r="N143" s="18">
        <f>+ENERO!N143+FEBRERO!N143+MARZO!N143+ABRIL!N143+MAYO!N143+JUNIO!N143+JULIO!N143+AGOSTO!N143+SEPTIEMBRE!N143+OCTUBRE!N143+NOVIEMBRE!N143+'DICIEMBRE '!N143</f>
        <v>0</v>
      </c>
      <c r="O143" s="18">
        <f>+ENERO!O143+FEBRERO!O143+MARZO!O143+ABRIL!O143+MAYO!O143+JUNIO!O143+JULIO!O143+AGOSTO!O143+SEPTIEMBRE!O143+OCTUBRE!O143+NOVIEMBRE!O143+'DICIEMBRE '!O143</f>
        <v>0</v>
      </c>
      <c r="P143" s="18">
        <f>+ENERO!P143+FEBRERO!P143+MARZO!P143+ABRIL!P143+MAYO!P143+JUNIO!P143+JULIO!P143+AGOSTO!P143+SEPTIEMBRE!P143+OCTUBRE!P143+NOVIEMBRE!P143+'DICIEMBRE '!P143</f>
        <v>0</v>
      </c>
      <c r="Q143" s="18">
        <f>+ENERO!Q143+FEBRERO!Q143+MARZO!Q143+ABRIL!Q143+MAYO!Q143+JUNIO!Q143+JULIO!Q143+AGOSTO!Q143+SEPTIEMBRE!Q143+OCTUBRE!Q143+NOVIEMBRE!Q143+'DICIEMBRE '!Q143</f>
        <v>0</v>
      </c>
      <c r="R143" s="18">
        <f>+ENERO!R143+FEBRERO!R143+MARZO!R143+ABRIL!R143+MAYO!R143+JUNIO!R143+JULIO!R143+AGOSTO!R143+SEPTIEMBRE!R143+OCTUBRE!R143+NOVIEMBRE!R143+'DICIEMBRE '!R143</f>
        <v>0</v>
      </c>
      <c r="S143" s="18">
        <f>+ENERO!S143+FEBRERO!S143+MARZO!S143+ABRIL!S143+MAYO!S143+JUNIO!S143+JULIO!S143+AGOSTO!S143+SEPTIEMBRE!S143+OCTUBRE!S143+NOVIEMBRE!S143+'DICIEMBRE '!S143</f>
        <v>0</v>
      </c>
      <c r="T143" s="18">
        <f>+ENERO!T143+FEBRERO!T143+MARZO!T143+ABRIL!T143+MAYO!T143+JUNIO!T143+JULIO!T143+AGOSTO!T143+SEPTIEMBRE!T143+OCTUBRE!T143+NOVIEMBRE!T143+'DICIEMBRE '!T143</f>
        <v>0</v>
      </c>
      <c r="U143" s="18">
        <f>+ENERO!U143+FEBRERO!U143+MARZO!U143+ABRIL!U143+MAYO!U143+JUNIO!U143+JULIO!U143+AGOSTO!U143+SEPTIEMBRE!U143+OCTUBRE!U143+NOVIEMBRE!U143+'DICIEMBRE '!U143</f>
        <v>0</v>
      </c>
      <c r="V143" s="18">
        <f>+ENERO!V143+FEBRERO!V143+MARZO!V143+ABRIL!V143+MAYO!V143+JUNIO!V143+JULIO!V143+AGOSTO!V143+SEPTIEMBRE!V143+OCTUBRE!V143+NOVIEMBRE!V143+'DICIEMBRE '!V143</f>
        <v>1</v>
      </c>
      <c r="W143" s="18">
        <f>+ENERO!W143+FEBRERO!W143+MARZO!W143+ABRIL!W143+MAYO!W143+JUNIO!W143+JULIO!W143+AGOSTO!W143+SEPTIEMBRE!W143+OCTUBRE!W143+NOVIEMBRE!W143+'DICIEMBRE '!W143</f>
        <v>0</v>
      </c>
      <c r="X143" s="18">
        <f>+ENERO!X143+FEBRERO!X143+MARZO!X143+ABRIL!X143+MAYO!X143+JUNIO!X143+JULIO!X143+AGOSTO!X143+SEPTIEMBRE!X143+OCTUBRE!X143+NOVIEMBRE!X143+'DICIEMBRE '!X143</f>
        <v>0</v>
      </c>
      <c r="Y143" s="18">
        <f>+ENERO!Y143+FEBRERO!Y143+MARZO!Y143+ABRIL!Y143+MAYO!Y143+JUNIO!Y143+JULIO!Y143+AGOSTO!Y143+SEPTIEMBRE!Y143+OCTUBRE!Y143+NOVIEMBRE!Y143+'DICIEMBRE '!Y143</f>
        <v>1</v>
      </c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18">
        <f>+ENERO!C144+FEBRERO!C144+MARZO!C144+ABRIL!C144+MAYO!C144+JUNIO!C144+JULIO!C144+AGOSTO!C144+SEPTIEMBRE!C144+OCTUBRE!C144+NOVIEMBRE!C144+'DICIEMBRE '!C144</f>
        <v>0</v>
      </c>
      <c r="D144" s="18">
        <f>+ENERO!D144+FEBRERO!D144+MARZO!D144+ABRIL!D144+MAYO!D144+JUNIO!D144+JULIO!D144+AGOSTO!D144+SEPTIEMBRE!D144+OCTUBRE!D144+NOVIEMBRE!D144+'DICIEMBRE '!D144</f>
        <v>0</v>
      </c>
      <c r="E144" s="18">
        <f>+ENERO!E144+FEBRERO!E144+MARZO!E144+ABRIL!E144+MAYO!E144+JUNIO!E144+JULIO!E144+AGOSTO!E144+SEPTIEMBRE!E144+OCTUBRE!E144+NOVIEMBRE!E144+'DICIEMBRE '!E144</f>
        <v>0</v>
      </c>
      <c r="F144" s="18">
        <f>+ENERO!F144+FEBRERO!F144+MARZO!F144+ABRIL!F144+MAYO!F144+JUNIO!F144+JULIO!F144+AGOSTO!F144+SEPTIEMBRE!F144+OCTUBRE!F144+NOVIEMBRE!F144+'DICIEMBRE '!F144</f>
        <v>0</v>
      </c>
      <c r="G144" s="18">
        <f>+ENERO!G144+FEBRERO!G144+MARZO!G144+ABRIL!G144+MAYO!G144+JUNIO!G144+JULIO!G144+AGOSTO!G144+SEPTIEMBRE!G144+OCTUBRE!G144+NOVIEMBRE!G144+'DICIEMBRE '!G144</f>
        <v>0</v>
      </c>
      <c r="H144" s="18">
        <f>+ENERO!H144+FEBRERO!H144+MARZO!H144+ABRIL!H144+MAYO!H144+JUNIO!H144+JULIO!H144+AGOSTO!H144+SEPTIEMBRE!H144+OCTUBRE!H144+NOVIEMBRE!H144+'DICIEMBRE '!H144</f>
        <v>0</v>
      </c>
      <c r="I144" s="18">
        <f>+ENERO!I144+FEBRERO!I144+MARZO!I144+ABRIL!I144+MAYO!I144+JUNIO!I144+JULIO!I144+AGOSTO!I144+SEPTIEMBRE!I144+OCTUBRE!I144+NOVIEMBRE!I144+'DICIEMBRE '!I144</f>
        <v>0</v>
      </c>
      <c r="J144" s="18">
        <f>+ENERO!J144+FEBRERO!J144+MARZO!J144+ABRIL!J144+MAYO!J144+JUNIO!J144+JULIO!J144+AGOSTO!J144+SEPTIEMBRE!J144+OCTUBRE!J144+NOVIEMBRE!J144+'DICIEMBRE '!J144</f>
        <v>0</v>
      </c>
      <c r="K144" s="18">
        <f>+ENERO!K144+FEBRERO!K144+MARZO!K144+ABRIL!K144+MAYO!K144+JUNIO!K144+JULIO!K144+AGOSTO!K144+SEPTIEMBRE!K144+OCTUBRE!K144+NOVIEMBRE!K144+'DICIEMBRE '!K144</f>
        <v>0</v>
      </c>
      <c r="L144" s="18">
        <f>+ENERO!L144+FEBRERO!L144+MARZO!L144+ABRIL!L144+MAYO!L144+JUNIO!L144+JULIO!L144+AGOSTO!L144+SEPTIEMBRE!L144+OCTUBRE!L144+NOVIEMBRE!L144+'DICIEMBRE '!L144</f>
        <v>0</v>
      </c>
      <c r="M144" s="18">
        <f>+ENERO!M144+FEBRERO!M144+MARZO!M144+ABRIL!M144+MAYO!M144+JUNIO!M144+JULIO!M144+AGOSTO!M144+SEPTIEMBRE!M144+OCTUBRE!M144+NOVIEMBRE!M144+'DICIEMBRE '!M144</f>
        <v>0</v>
      </c>
      <c r="N144" s="18">
        <f>+ENERO!N144+FEBRERO!N144+MARZO!N144+ABRIL!N144+MAYO!N144+JUNIO!N144+JULIO!N144+AGOSTO!N144+SEPTIEMBRE!N144+OCTUBRE!N144+NOVIEMBRE!N144+'DICIEMBRE '!N144</f>
        <v>0</v>
      </c>
      <c r="O144" s="18">
        <f>+ENERO!O144+FEBRERO!O144+MARZO!O144+ABRIL!O144+MAYO!O144+JUNIO!O144+JULIO!O144+AGOSTO!O144+SEPTIEMBRE!O144+OCTUBRE!O144+NOVIEMBRE!O144+'DICIEMBRE '!O144</f>
        <v>0</v>
      </c>
      <c r="P144" s="18">
        <f>+ENERO!P144+FEBRERO!P144+MARZO!P144+ABRIL!P144+MAYO!P144+JUNIO!P144+JULIO!P144+AGOSTO!P144+SEPTIEMBRE!P144+OCTUBRE!P144+NOVIEMBRE!P144+'DICIEMBRE '!P144</f>
        <v>0</v>
      </c>
      <c r="Q144" s="18">
        <f>+ENERO!Q144+FEBRERO!Q144+MARZO!Q144+ABRIL!Q144+MAYO!Q144+JUNIO!Q144+JULIO!Q144+AGOSTO!Q144+SEPTIEMBRE!Q144+OCTUBRE!Q144+NOVIEMBRE!Q144+'DICIEMBRE '!Q144</f>
        <v>0</v>
      </c>
      <c r="R144" s="18">
        <f>+ENERO!R144+FEBRERO!R144+MARZO!R144+ABRIL!R144+MAYO!R144+JUNIO!R144+JULIO!R144+AGOSTO!R144+SEPTIEMBRE!R144+OCTUBRE!R144+NOVIEMBRE!R144+'DICIEMBRE '!R144</f>
        <v>0</v>
      </c>
      <c r="S144" s="18">
        <f>+ENERO!S144+FEBRERO!S144+MARZO!S144+ABRIL!S144+MAYO!S144+JUNIO!S144+JULIO!S144+AGOSTO!S144+SEPTIEMBRE!S144+OCTUBRE!S144+NOVIEMBRE!S144+'DICIEMBRE '!S144</f>
        <v>0</v>
      </c>
      <c r="T144" s="18">
        <f>+ENERO!T144+FEBRERO!T144+MARZO!T144+ABRIL!T144+MAYO!T144+JUNIO!T144+JULIO!T144+AGOSTO!T144+SEPTIEMBRE!T144+OCTUBRE!T144+NOVIEMBRE!T144+'DICIEMBRE '!T144</f>
        <v>0</v>
      </c>
      <c r="U144" s="18">
        <f>+ENERO!U144+FEBRERO!U144+MARZO!U144+ABRIL!U144+MAYO!U144+JUNIO!U144+JULIO!U144+AGOSTO!U144+SEPTIEMBRE!U144+OCTUBRE!U144+NOVIEMBRE!U144+'DICIEMBRE '!U144</f>
        <v>0</v>
      </c>
      <c r="V144" s="18">
        <f>+ENERO!V144+FEBRERO!V144+MARZO!V144+ABRIL!V144+MAYO!V144+JUNIO!V144+JULIO!V144+AGOSTO!V144+SEPTIEMBRE!V144+OCTUBRE!V144+NOVIEMBRE!V144+'DICIEMBRE '!V144</f>
        <v>0</v>
      </c>
      <c r="W144" s="18">
        <f>+ENERO!W144+FEBRERO!W144+MARZO!W144+ABRIL!W144+MAYO!W144+JUNIO!W144+JULIO!W144+AGOSTO!W144+SEPTIEMBRE!W144+OCTUBRE!W144+NOVIEMBRE!W144+'DICIEMBRE '!W144</f>
        <v>0</v>
      </c>
      <c r="X144" s="18">
        <f>+ENERO!X144+FEBRERO!X144+MARZO!X144+ABRIL!X144+MAYO!X144+JUNIO!X144+JULIO!X144+AGOSTO!X144+SEPTIEMBRE!X144+OCTUBRE!X144+NOVIEMBRE!X144+'DICIEMBRE '!X144</f>
        <v>0</v>
      </c>
      <c r="Y144" s="18">
        <f>+ENERO!Y144+FEBRERO!Y144+MARZO!Y144+ABRIL!Y144+MAYO!Y144+JUNIO!Y144+JULIO!Y144+AGOSTO!Y144+SEPTIEMBRE!Y144+OCTUBRE!Y144+NOVIEMBRE!Y144+'DICIEMBRE '!Y144</f>
        <v>0</v>
      </c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18">
        <f>+ENERO!C145+FEBRERO!C145+MARZO!C145+ABRIL!C145+MAYO!C145+JUNIO!C145+JULIO!C145+AGOSTO!C145+SEPTIEMBRE!C145+OCTUBRE!C145+NOVIEMBRE!C145+'DICIEMBRE '!C145</f>
        <v>0</v>
      </c>
      <c r="D145" s="18">
        <f>+ENERO!D145+FEBRERO!D145+MARZO!D145+ABRIL!D145+MAYO!D145+JUNIO!D145+JULIO!D145+AGOSTO!D145+SEPTIEMBRE!D145+OCTUBRE!D145+NOVIEMBRE!D145+'DICIEMBRE '!D145</f>
        <v>0</v>
      </c>
      <c r="E145" s="18">
        <f>+ENERO!E145+FEBRERO!E145+MARZO!E145+ABRIL!E145+MAYO!E145+JUNIO!E145+JULIO!E145+AGOSTO!E145+SEPTIEMBRE!E145+OCTUBRE!E145+NOVIEMBRE!E145+'DICIEMBRE '!E145</f>
        <v>0</v>
      </c>
      <c r="F145" s="18">
        <f>+ENERO!F145+FEBRERO!F145+MARZO!F145+ABRIL!F145+MAYO!F145+JUNIO!F145+JULIO!F145+AGOSTO!F145+SEPTIEMBRE!F145+OCTUBRE!F145+NOVIEMBRE!F145+'DICIEMBRE '!F145</f>
        <v>0</v>
      </c>
      <c r="G145" s="18">
        <f>+ENERO!G145+FEBRERO!G145+MARZO!G145+ABRIL!G145+MAYO!G145+JUNIO!G145+JULIO!G145+AGOSTO!G145+SEPTIEMBRE!G145+OCTUBRE!G145+NOVIEMBRE!G145+'DICIEMBRE '!G145</f>
        <v>0</v>
      </c>
      <c r="H145" s="18">
        <f>+ENERO!H145+FEBRERO!H145+MARZO!H145+ABRIL!H145+MAYO!H145+JUNIO!H145+JULIO!H145+AGOSTO!H145+SEPTIEMBRE!H145+OCTUBRE!H145+NOVIEMBRE!H145+'DICIEMBRE '!H145</f>
        <v>0</v>
      </c>
      <c r="I145" s="18">
        <f>+ENERO!I145+FEBRERO!I145+MARZO!I145+ABRIL!I145+MAYO!I145+JUNIO!I145+JULIO!I145+AGOSTO!I145+SEPTIEMBRE!I145+OCTUBRE!I145+NOVIEMBRE!I145+'DICIEMBRE '!I145</f>
        <v>0</v>
      </c>
      <c r="J145" s="18">
        <f>+ENERO!J145+FEBRERO!J145+MARZO!J145+ABRIL!J145+MAYO!J145+JUNIO!J145+JULIO!J145+AGOSTO!J145+SEPTIEMBRE!J145+OCTUBRE!J145+NOVIEMBRE!J145+'DICIEMBRE '!J145</f>
        <v>0</v>
      </c>
      <c r="K145" s="18">
        <f>+ENERO!K145+FEBRERO!K145+MARZO!K145+ABRIL!K145+MAYO!K145+JUNIO!K145+JULIO!K145+AGOSTO!K145+SEPTIEMBRE!K145+OCTUBRE!K145+NOVIEMBRE!K145+'DICIEMBRE '!K145</f>
        <v>0</v>
      </c>
      <c r="L145" s="18">
        <f>+ENERO!L145+FEBRERO!L145+MARZO!L145+ABRIL!L145+MAYO!L145+JUNIO!L145+JULIO!L145+AGOSTO!L145+SEPTIEMBRE!L145+OCTUBRE!L145+NOVIEMBRE!L145+'DICIEMBRE '!L145</f>
        <v>0</v>
      </c>
      <c r="M145" s="18">
        <f>+ENERO!M145+FEBRERO!M145+MARZO!M145+ABRIL!M145+MAYO!M145+JUNIO!M145+JULIO!M145+AGOSTO!M145+SEPTIEMBRE!M145+OCTUBRE!M145+NOVIEMBRE!M145+'DICIEMBRE '!M145</f>
        <v>0</v>
      </c>
      <c r="N145" s="18">
        <f>+ENERO!N145+FEBRERO!N145+MARZO!N145+ABRIL!N145+MAYO!N145+JUNIO!N145+JULIO!N145+AGOSTO!N145+SEPTIEMBRE!N145+OCTUBRE!N145+NOVIEMBRE!N145+'DICIEMBRE '!N145</f>
        <v>0</v>
      </c>
      <c r="O145" s="18">
        <f>+ENERO!O145+FEBRERO!O145+MARZO!O145+ABRIL!O145+MAYO!O145+JUNIO!O145+JULIO!O145+AGOSTO!O145+SEPTIEMBRE!O145+OCTUBRE!O145+NOVIEMBRE!O145+'DICIEMBRE '!O145</f>
        <v>0</v>
      </c>
      <c r="P145" s="18">
        <f>+ENERO!P145+FEBRERO!P145+MARZO!P145+ABRIL!P145+MAYO!P145+JUNIO!P145+JULIO!P145+AGOSTO!P145+SEPTIEMBRE!P145+OCTUBRE!P145+NOVIEMBRE!P145+'DICIEMBRE '!P145</f>
        <v>0</v>
      </c>
      <c r="Q145" s="18">
        <f>+ENERO!Q145+FEBRERO!Q145+MARZO!Q145+ABRIL!Q145+MAYO!Q145+JUNIO!Q145+JULIO!Q145+AGOSTO!Q145+SEPTIEMBRE!Q145+OCTUBRE!Q145+NOVIEMBRE!Q145+'DICIEMBRE '!Q145</f>
        <v>0</v>
      </c>
      <c r="R145" s="18">
        <f>+ENERO!R145+FEBRERO!R145+MARZO!R145+ABRIL!R145+MAYO!R145+JUNIO!R145+JULIO!R145+AGOSTO!R145+SEPTIEMBRE!R145+OCTUBRE!R145+NOVIEMBRE!R145+'DICIEMBRE '!R145</f>
        <v>0</v>
      </c>
      <c r="S145" s="18">
        <f>+ENERO!S145+FEBRERO!S145+MARZO!S145+ABRIL!S145+MAYO!S145+JUNIO!S145+JULIO!S145+AGOSTO!S145+SEPTIEMBRE!S145+OCTUBRE!S145+NOVIEMBRE!S145+'DICIEMBRE '!S145</f>
        <v>0</v>
      </c>
      <c r="T145" s="18">
        <f>+ENERO!T145+FEBRERO!T145+MARZO!T145+ABRIL!T145+MAYO!T145+JUNIO!T145+JULIO!T145+AGOSTO!T145+SEPTIEMBRE!T145+OCTUBRE!T145+NOVIEMBRE!T145+'DICIEMBRE '!T145</f>
        <v>0</v>
      </c>
      <c r="U145" s="18">
        <f>+ENERO!U145+FEBRERO!U145+MARZO!U145+ABRIL!U145+MAYO!U145+JUNIO!U145+JULIO!U145+AGOSTO!U145+SEPTIEMBRE!U145+OCTUBRE!U145+NOVIEMBRE!U145+'DICIEMBRE '!U145</f>
        <v>0</v>
      </c>
      <c r="V145" s="18">
        <f>+ENERO!V145+FEBRERO!V145+MARZO!V145+ABRIL!V145+MAYO!V145+JUNIO!V145+JULIO!V145+AGOSTO!V145+SEPTIEMBRE!V145+OCTUBRE!V145+NOVIEMBRE!V145+'DICIEMBRE '!V145</f>
        <v>0</v>
      </c>
      <c r="W145" s="18">
        <f>+ENERO!W145+FEBRERO!W145+MARZO!W145+ABRIL!W145+MAYO!W145+JUNIO!W145+JULIO!W145+AGOSTO!W145+SEPTIEMBRE!W145+OCTUBRE!W145+NOVIEMBRE!W145+'DICIEMBRE '!W145</f>
        <v>0</v>
      </c>
      <c r="X145" s="18">
        <f>+ENERO!X145+FEBRERO!X145+MARZO!X145+ABRIL!X145+MAYO!X145+JUNIO!X145+JULIO!X145+AGOSTO!X145+SEPTIEMBRE!X145+OCTUBRE!X145+NOVIEMBRE!X145+'DICIEMBRE '!X145</f>
        <v>0</v>
      </c>
      <c r="Y145" s="18">
        <f>+ENERO!Y145+FEBRERO!Y145+MARZO!Y145+ABRIL!Y145+MAYO!Y145+JUNIO!Y145+JULIO!Y145+AGOSTO!Y145+SEPTIEMBRE!Y145+OCTUBRE!Y145+NOVIEMBRE!Y145+'DICIEMBRE '!Y145</f>
        <v>0</v>
      </c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118</v>
      </c>
      <c r="C146" s="18">
        <f>+ENERO!C146+FEBRERO!C146+MARZO!C146+ABRIL!C146+MAYO!C146+JUNIO!C146+JULIO!C146+AGOSTO!C146+SEPTIEMBRE!C146+OCTUBRE!C146+NOVIEMBRE!C146+'DICIEMBRE '!C146</f>
        <v>0</v>
      </c>
      <c r="D146" s="18">
        <f>+ENERO!D146+FEBRERO!D146+MARZO!D146+ABRIL!D146+MAYO!D146+JUNIO!D146+JULIO!D146+AGOSTO!D146+SEPTIEMBRE!D146+OCTUBRE!D146+NOVIEMBRE!D146+'DICIEMBRE '!D146</f>
        <v>0</v>
      </c>
      <c r="E146" s="18">
        <f>+ENERO!E146+FEBRERO!E146+MARZO!E146+ABRIL!E146+MAYO!E146+JUNIO!E146+JULIO!E146+AGOSTO!E146+SEPTIEMBRE!E146+OCTUBRE!E146+NOVIEMBRE!E146+'DICIEMBRE '!E146</f>
        <v>0</v>
      </c>
      <c r="F146" s="18">
        <f>+ENERO!F146+FEBRERO!F146+MARZO!F146+ABRIL!F146+MAYO!F146+JUNIO!F146+JULIO!F146+AGOSTO!F146+SEPTIEMBRE!F146+OCTUBRE!F146+NOVIEMBRE!F146+'DICIEMBRE '!F146</f>
        <v>1</v>
      </c>
      <c r="G146" s="18">
        <f>+ENERO!G146+FEBRERO!G146+MARZO!G146+ABRIL!G146+MAYO!G146+JUNIO!G146+JULIO!G146+AGOSTO!G146+SEPTIEMBRE!G146+OCTUBRE!G146+NOVIEMBRE!G146+'DICIEMBRE '!G146</f>
        <v>0</v>
      </c>
      <c r="H146" s="18">
        <f>+ENERO!H146+FEBRERO!H146+MARZO!H146+ABRIL!H146+MAYO!H146+JUNIO!H146+JULIO!H146+AGOSTO!H146+SEPTIEMBRE!H146+OCTUBRE!H146+NOVIEMBRE!H146+'DICIEMBRE '!H146</f>
        <v>9</v>
      </c>
      <c r="I146" s="18">
        <f>+ENERO!I146+FEBRERO!I146+MARZO!I146+ABRIL!I146+MAYO!I146+JUNIO!I146+JULIO!I146+AGOSTO!I146+SEPTIEMBRE!I146+OCTUBRE!I146+NOVIEMBRE!I146+'DICIEMBRE '!I146</f>
        <v>4</v>
      </c>
      <c r="J146" s="18">
        <f>+ENERO!J146+FEBRERO!J146+MARZO!J146+ABRIL!J146+MAYO!J146+JUNIO!J146+JULIO!J146+AGOSTO!J146+SEPTIEMBRE!J146+OCTUBRE!J146+NOVIEMBRE!J146+'DICIEMBRE '!J146</f>
        <v>4</v>
      </c>
      <c r="K146" s="18">
        <f>+ENERO!K146+FEBRERO!K146+MARZO!K146+ABRIL!K146+MAYO!K146+JUNIO!K146+JULIO!K146+AGOSTO!K146+SEPTIEMBRE!K146+OCTUBRE!K146+NOVIEMBRE!K146+'DICIEMBRE '!K146</f>
        <v>7</v>
      </c>
      <c r="L146" s="18">
        <f>+ENERO!L146+FEBRERO!L146+MARZO!L146+ABRIL!L146+MAYO!L146+JUNIO!L146+JULIO!L146+AGOSTO!L146+SEPTIEMBRE!L146+OCTUBRE!L146+NOVIEMBRE!L146+'DICIEMBRE '!L146</f>
        <v>3</v>
      </c>
      <c r="M146" s="18">
        <f>+ENERO!M146+FEBRERO!M146+MARZO!M146+ABRIL!M146+MAYO!M146+JUNIO!M146+JULIO!M146+AGOSTO!M146+SEPTIEMBRE!M146+OCTUBRE!M146+NOVIEMBRE!M146+'DICIEMBRE '!M146</f>
        <v>3</v>
      </c>
      <c r="N146" s="18">
        <f>+ENERO!N146+FEBRERO!N146+MARZO!N146+ABRIL!N146+MAYO!N146+JUNIO!N146+JULIO!N146+AGOSTO!N146+SEPTIEMBRE!N146+OCTUBRE!N146+NOVIEMBRE!N146+'DICIEMBRE '!N146</f>
        <v>10</v>
      </c>
      <c r="O146" s="18">
        <f>+ENERO!O146+FEBRERO!O146+MARZO!O146+ABRIL!O146+MAYO!O146+JUNIO!O146+JULIO!O146+AGOSTO!O146+SEPTIEMBRE!O146+OCTUBRE!O146+NOVIEMBRE!O146+'DICIEMBRE '!O146</f>
        <v>14</v>
      </c>
      <c r="P146" s="18">
        <f>+ENERO!P146+FEBRERO!P146+MARZO!P146+ABRIL!P146+MAYO!P146+JUNIO!P146+JULIO!P146+AGOSTO!P146+SEPTIEMBRE!P146+OCTUBRE!P146+NOVIEMBRE!P146+'DICIEMBRE '!P146</f>
        <v>12</v>
      </c>
      <c r="Q146" s="18">
        <f>+ENERO!Q146+FEBRERO!Q146+MARZO!Q146+ABRIL!Q146+MAYO!Q146+JUNIO!Q146+JULIO!Q146+AGOSTO!Q146+SEPTIEMBRE!Q146+OCTUBRE!Q146+NOVIEMBRE!Q146+'DICIEMBRE '!Q146</f>
        <v>14</v>
      </c>
      <c r="R146" s="18">
        <f>+ENERO!R146+FEBRERO!R146+MARZO!R146+ABRIL!R146+MAYO!R146+JUNIO!R146+JULIO!R146+AGOSTO!R146+SEPTIEMBRE!R146+OCTUBRE!R146+NOVIEMBRE!R146+'DICIEMBRE '!R146</f>
        <v>11</v>
      </c>
      <c r="S146" s="18">
        <f>+ENERO!S146+FEBRERO!S146+MARZO!S146+ABRIL!S146+MAYO!S146+JUNIO!S146+JULIO!S146+AGOSTO!S146+SEPTIEMBRE!S146+OCTUBRE!S146+NOVIEMBRE!S146+'DICIEMBRE '!S146</f>
        <v>9</v>
      </c>
      <c r="T146" s="18">
        <f>+ENERO!T146+FEBRERO!T146+MARZO!T146+ABRIL!T146+MAYO!T146+JUNIO!T146+JULIO!T146+AGOSTO!T146+SEPTIEMBRE!T146+OCTUBRE!T146+NOVIEMBRE!T146+'DICIEMBRE '!T146</f>
        <v>5</v>
      </c>
      <c r="U146" s="18">
        <f>+ENERO!U146+FEBRERO!U146+MARZO!U146+ABRIL!U146+MAYO!U146+JUNIO!U146+JULIO!U146+AGOSTO!U146+SEPTIEMBRE!U146+OCTUBRE!U146+NOVIEMBRE!U146+'DICIEMBRE '!U146</f>
        <v>12</v>
      </c>
      <c r="V146" s="18">
        <f>+ENERO!V146+FEBRERO!V146+MARZO!V146+ABRIL!V146+MAYO!V146+JUNIO!V146+JULIO!V146+AGOSTO!V146+SEPTIEMBRE!V146+OCTUBRE!V146+NOVIEMBRE!V146+'DICIEMBRE '!V146</f>
        <v>59</v>
      </c>
      <c r="W146" s="18">
        <f>+ENERO!W146+FEBRERO!W146+MARZO!W146+ABRIL!W146+MAYO!W146+JUNIO!W146+JULIO!W146+AGOSTO!W146+SEPTIEMBRE!W146+OCTUBRE!W146+NOVIEMBRE!W146+'DICIEMBRE '!W146</f>
        <v>59</v>
      </c>
      <c r="X146" s="18">
        <f>+ENERO!X146+FEBRERO!X146+MARZO!X146+ABRIL!X146+MAYO!X146+JUNIO!X146+JULIO!X146+AGOSTO!X146+SEPTIEMBRE!X146+OCTUBRE!X146+NOVIEMBRE!X146+'DICIEMBRE '!X146</f>
        <v>101</v>
      </c>
      <c r="Y146" s="18">
        <f>+ENERO!Y146+FEBRERO!Y146+MARZO!Y146+ABRIL!Y146+MAYO!Y146+JUNIO!Y146+JULIO!Y146+AGOSTO!Y146+SEPTIEMBRE!Y146+OCTUBRE!Y146+NOVIEMBRE!Y146+'DICIEMBRE '!Y146</f>
        <v>17</v>
      </c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2</v>
      </c>
      <c r="C147" s="18">
        <f>+ENERO!C147+FEBRERO!C147+MARZO!C147+ABRIL!C147+MAYO!C147+JUNIO!C147+JULIO!C147+AGOSTO!C147+SEPTIEMBRE!C147+OCTUBRE!C147+NOVIEMBRE!C147+'DICIEMBRE '!C147</f>
        <v>0</v>
      </c>
      <c r="D147" s="18">
        <f>+ENERO!D147+FEBRERO!D147+MARZO!D147+ABRIL!D147+MAYO!D147+JUNIO!D147+JULIO!D147+AGOSTO!D147+SEPTIEMBRE!D147+OCTUBRE!D147+NOVIEMBRE!D147+'DICIEMBRE '!D147</f>
        <v>0</v>
      </c>
      <c r="E147" s="18">
        <f>+ENERO!E147+FEBRERO!E147+MARZO!E147+ABRIL!E147+MAYO!E147+JUNIO!E147+JULIO!E147+AGOSTO!E147+SEPTIEMBRE!E147+OCTUBRE!E147+NOVIEMBRE!E147+'DICIEMBRE '!E147</f>
        <v>0</v>
      </c>
      <c r="F147" s="18">
        <f>+ENERO!F147+FEBRERO!F147+MARZO!F147+ABRIL!F147+MAYO!F147+JUNIO!F147+JULIO!F147+AGOSTO!F147+SEPTIEMBRE!F147+OCTUBRE!F147+NOVIEMBRE!F147+'DICIEMBRE '!F147</f>
        <v>0</v>
      </c>
      <c r="G147" s="18">
        <f>+ENERO!G147+FEBRERO!G147+MARZO!G147+ABRIL!G147+MAYO!G147+JUNIO!G147+JULIO!G147+AGOSTO!G147+SEPTIEMBRE!G147+OCTUBRE!G147+NOVIEMBRE!G147+'DICIEMBRE '!G147</f>
        <v>0</v>
      </c>
      <c r="H147" s="18">
        <f>+ENERO!H147+FEBRERO!H147+MARZO!H147+ABRIL!H147+MAYO!H147+JUNIO!H147+JULIO!H147+AGOSTO!H147+SEPTIEMBRE!H147+OCTUBRE!H147+NOVIEMBRE!H147+'DICIEMBRE '!H147</f>
        <v>0</v>
      </c>
      <c r="I147" s="18">
        <f>+ENERO!I147+FEBRERO!I147+MARZO!I147+ABRIL!I147+MAYO!I147+JUNIO!I147+JULIO!I147+AGOSTO!I147+SEPTIEMBRE!I147+OCTUBRE!I147+NOVIEMBRE!I147+'DICIEMBRE '!I147</f>
        <v>0</v>
      </c>
      <c r="J147" s="18">
        <f>+ENERO!J147+FEBRERO!J147+MARZO!J147+ABRIL!J147+MAYO!J147+JUNIO!J147+JULIO!J147+AGOSTO!J147+SEPTIEMBRE!J147+OCTUBRE!J147+NOVIEMBRE!J147+'DICIEMBRE '!J147</f>
        <v>0</v>
      </c>
      <c r="K147" s="18">
        <f>+ENERO!K147+FEBRERO!K147+MARZO!K147+ABRIL!K147+MAYO!K147+JUNIO!K147+JULIO!K147+AGOSTO!K147+SEPTIEMBRE!K147+OCTUBRE!K147+NOVIEMBRE!K147+'DICIEMBRE '!K147</f>
        <v>0</v>
      </c>
      <c r="L147" s="18">
        <f>+ENERO!L147+FEBRERO!L147+MARZO!L147+ABRIL!L147+MAYO!L147+JUNIO!L147+JULIO!L147+AGOSTO!L147+SEPTIEMBRE!L147+OCTUBRE!L147+NOVIEMBRE!L147+'DICIEMBRE '!L147</f>
        <v>0</v>
      </c>
      <c r="M147" s="18">
        <f>+ENERO!M147+FEBRERO!M147+MARZO!M147+ABRIL!M147+MAYO!M147+JUNIO!M147+JULIO!M147+AGOSTO!M147+SEPTIEMBRE!M147+OCTUBRE!M147+NOVIEMBRE!M147+'DICIEMBRE '!M147</f>
        <v>0</v>
      </c>
      <c r="N147" s="18">
        <f>+ENERO!N147+FEBRERO!N147+MARZO!N147+ABRIL!N147+MAYO!N147+JUNIO!N147+JULIO!N147+AGOSTO!N147+SEPTIEMBRE!N147+OCTUBRE!N147+NOVIEMBRE!N147+'DICIEMBRE '!N147</f>
        <v>0</v>
      </c>
      <c r="O147" s="18">
        <f>+ENERO!O147+FEBRERO!O147+MARZO!O147+ABRIL!O147+MAYO!O147+JUNIO!O147+JULIO!O147+AGOSTO!O147+SEPTIEMBRE!O147+OCTUBRE!O147+NOVIEMBRE!O147+'DICIEMBRE '!O147</f>
        <v>0</v>
      </c>
      <c r="P147" s="18">
        <f>+ENERO!P147+FEBRERO!P147+MARZO!P147+ABRIL!P147+MAYO!P147+JUNIO!P147+JULIO!P147+AGOSTO!P147+SEPTIEMBRE!P147+OCTUBRE!P147+NOVIEMBRE!P147+'DICIEMBRE '!P147</f>
        <v>0</v>
      </c>
      <c r="Q147" s="18">
        <f>+ENERO!Q147+FEBRERO!Q147+MARZO!Q147+ABRIL!Q147+MAYO!Q147+JUNIO!Q147+JULIO!Q147+AGOSTO!Q147+SEPTIEMBRE!Q147+OCTUBRE!Q147+NOVIEMBRE!Q147+'DICIEMBRE '!Q147</f>
        <v>1</v>
      </c>
      <c r="R147" s="18">
        <f>+ENERO!R147+FEBRERO!R147+MARZO!R147+ABRIL!R147+MAYO!R147+JUNIO!R147+JULIO!R147+AGOSTO!R147+SEPTIEMBRE!R147+OCTUBRE!R147+NOVIEMBRE!R147+'DICIEMBRE '!R147</f>
        <v>0</v>
      </c>
      <c r="S147" s="18">
        <f>+ENERO!S147+FEBRERO!S147+MARZO!S147+ABRIL!S147+MAYO!S147+JUNIO!S147+JULIO!S147+AGOSTO!S147+SEPTIEMBRE!S147+OCTUBRE!S147+NOVIEMBRE!S147+'DICIEMBRE '!S147</f>
        <v>0</v>
      </c>
      <c r="T147" s="18">
        <f>+ENERO!T147+FEBRERO!T147+MARZO!T147+ABRIL!T147+MAYO!T147+JUNIO!T147+JULIO!T147+AGOSTO!T147+SEPTIEMBRE!T147+OCTUBRE!T147+NOVIEMBRE!T147+'DICIEMBRE '!T147</f>
        <v>1</v>
      </c>
      <c r="U147" s="18">
        <f>+ENERO!U147+FEBRERO!U147+MARZO!U147+ABRIL!U147+MAYO!U147+JUNIO!U147+JULIO!U147+AGOSTO!U147+SEPTIEMBRE!U147+OCTUBRE!U147+NOVIEMBRE!U147+'DICIEMBRE '!U147</f>
        <v>0</v>
      </c>
      <c r="V147" s="18">
        <f>+ENERO!V147+FEBRERO!V147+MARZO!V147+ABRIL!V147+MAYO!V147+JUNIO!V147+JULIO!V147+AGOSTO!V147+SEPTIEMBRE!V147+OCTUBRE!V147+NOVIEMBRE!V147+'DICIEMBRE '!V147</f>
        <v>0</v>
      </c>
      <c r="W147" s="18">
        <f>+ENERO!W147+FEBRERO!W147+MARZO!W147+ABRIL!W147+MAYO!W147+JUNIO!W147+JULIO!W147+AGOSTO!W147+SEPTIEMBRE!W147+OCTUBRE!W147+NOVIEMBRE!W147+'DICIEMBRE '!W147</f>
        <v>2</v>
      </c>
      <c r="X147" s="18">
        <f>+ENERO!X147+FEBRERO!X147+MARZO!X147+ABRIL!X147+MAYO!X147+JUNIO!X147+JULIO!X147+AGOSTO!X147+SEPTIEMBRE!X147+OCTUBRE!X147+NOVIEMBRE!X147+'DICIEMBRE '!X147</f>
        <v>0</v>
      </c>
      <c r="Y147" s="18">
        <f>+ENERO!Y147+FEBRERO!Y147+MARZO!Y147+ABRIL!Y147+MAYO!Y147+JUNIO!Y147+JULIO!Y147+AGOSTO!Y147+SEPTIEMBRE!Y147+OCTUBRE!Y147+NOVIEMBRE!Y147+'DICIEMBRE '!Y147</f>
        <v>2</v>
      </c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7</v>
      </c>
      <c r="C148" s="18">
        <f>+ENERO!C148+FEBRERO!C148+MARZO!C148+ABRIL!C148+MAYO!C148+JUNIO!C148+JULIO!C148+AGOSTO!C148+SEPTIEMBRE!C148+OCTUBRE!C148+NOVIEMBRE!C148+'DICIEMBRE '!C148</f>
        <v>0</v>
      </c>
      <c r="D148" s="18">
        <f>+ENERO!D148+FEBRERO!D148+MARZO!D148+ABRIL!D148+MAYO!D148+JUNIO!D148+JULIO!D148+AGOSTO!D148+SEPTIEMBRE!D148+OCTUBRE!D148+NOVIEMBRE!D148+'DICIEMBRE '!D148</f>
        <v>0</v>
      </c>
      <c r="E148" s="18">
        <f>+ENERO!E148+FEBRERO!E148+MARZO!E148+ABRIL!E148+MAYO!E148+JUNIO!E148+JULIO!E148+AGOSTO!E148+SEPTIEMBRE!E148+OCTUBRE!E148+NOVIEMBRE!E148+'DICIEMBRE '!E148</f>
        <v>0</v>
      </c>
      <c r="F148" s="18">
        <f>+ENERO!F148+FEBRERO!F148+MARZO!F148+ABRIL!F148+MAYO!F148+JUNIO!F148+JULIO!F148+AGOSTO!F148+SEPTIEMBRE!F148+OCTUBRE!F148+NOVIEMBRE!F148+'DICIEMBRE '!F148</f>
        <v>0</v>
      </c>
      <c r="G148" s="18">
        <f>+ENERO!G148+FEBRERO!G148+MARZO!G148+ABRIL!G148+MAYO!G148+JUNIO!G148+JULIO!G148+AGOSTO!G148+SEPTIEMBRE!G148+OCTUBRE!G148+NOVIEMBRE!G148+'DICIEMBRE '!G148</f>
        <v>0</v>
      </c>
      <c r="H148" s="18">
        <f>+ENERO!H148+FEBRERO!H148+MARZO!H148+ABRIL!H148+MAYO!H148+JUNIO!H148+JULIO!H148+AGOSTO!H148+SEPTIEMBRE!H148+OCTUBRE!H148+NOVIEMBRE!H148+'DICIEMBRE '!H148</f>
        <v>0</v>
      </c>
      <c r="I148" s="18">
        <f>+ENERO!I148+FEBRERO!I148+MARZO!I148+ABRIL!I148+MAYO!I148+JUNIO!I148+JULIO!I148+AGOSTO!I148+SEPTIEMBRE!I148+OCTUBRE!I148+NOVIEMBRE!I148+'DICIEMBRE '!I148</f>
        <v>0</v>
      </c>
      <c r="J148" s="18">
        <f>+ENERO!J148+FEBRERO!J148+MARZO!J148+ABRIL!J148+MAYO!J148+JUNIO!J148+JULIO!J148+AGOSTO!J148+SEPTIEMBRE!J148+OCTUBRE!J148+NOVIEMBRE!J148+'DICIEMBRE '!J148</f>
        <v>0</v>
      </c>
      <c r="K148" s="18">
        <f>+ENERO!K148+FEBRERO!K148+MARZO!K148+ABRIL!K148+MAYO!K148+JUNIO!K148+JULIO!K148+AGOSTO!K148+SEPTIEMBRE!K148+OCTUBRE!K148+NOVIEMBRE!K148+'DICIEMBRE '!K148</f>
        <v>0</v>
      </c>
      <c r="L148" s="18">
        <f>+ENERO!L148+FEBRERO!L148+MARZO!L148+ABRIL!L148+MAYO!L148+JUNIO!L148+JULIO!L148+AGOSTO!L148+SEPTIEMBRE!L148+OCTUBRE!L148+NOVIEMBRE!L148+'DICIEMBRE '!L148</f>
        <v>0</v>
      </c>
      <c r="M148" s="18">
        <f>+ENERO!M148+FEBRERO!M148+MARZO!M148+ABRIL!M148+MAYO!M148+JUNIO!M148+JULIO!M148+AGOSTO!M148+SEPTIEMBRE!M148+OCTUBRE!M148+NOVIEMBRE!M148+'DICIEMBRE '!M148</f>
        <v>0</v>
      </c>
      <c r="N148" s="18">
        <f>+ENERO!N148+FEBRERO!N148+MARZO!N148+ABRIL!N148+MAYO!N148+JUNIO!N148+JULIO!N148+AGOSTO!N148+SEPTIEMBRE!N148+OCTUBRE!N148+NOVIEMBRE!N148+'DICIEMBRE '!N148</f>
        <v>0</v>
      </c>
      <c r="O148" s="18">
        <f>+ENERO!O148+FEBRERO!O148+MARZO!O148+ABRIL!O148+MAYO!O148+JUNIO!O148+JULIO!O148+AGOSTO!O148+SEPTIEMBRE!O148+OCTUBRE!O148+NOVIEMBRE!O148+'DICIEMBRE '!O148</f>
        <v>0</v>
      </c>
      <c r="P148" s="18">
        <f>+ENERO!P148+FEBRERO!P148+MARZO!P148+ABRIL!P148+MAYO!P148+JUNIO!P148+JULIO!P148+AGOSTO!P148+SEPTIEMBRE!P148+OCTUBRE!P148+NOVIEMBRE!P148+'DICIEMBRE '!P148</f>
        <v>0</v>
      </c>
      <c r="Q148" s="18">
        <f>+ENERO!Q148+FEBRERO!Q148+MARZO!Q148+ABRIL!Q148+MAYO!Q148+JUNIO!Q148+JULIO!Q148+AGOSTO!Q148+SEPTIEMBRE!Q148+OCTUBRE!Q148+NOVIEMBRE!Q148+'DICIEMBRE '!Q148</f>
        <v>0</v>
      </c>
      <c r="R148" s="18">
        <f>+ENERO!R148+FEBRERO!R148+MARZO!R148+ABRIL!R148+MAYO!R148+JUNIO!R148+JULIO!R148+AGOSTO!R148+SEPTIEMBRE!R148+OCTUBRE!R148+NOVIEMBRE!R148+'DICIEMBRE '!R148</f>
        <v>1</v>
      </c>
      <c r="S148" s="18">
        <f>+ENERO!S148+FEBRERO!S148+MARZO!S148+ABRIL!S148+MAYO!S148+JUNIO!S148+JULIO!S148+AGOSTO!S148+SEPTIEMBRE!S148+OCTUBRE!S148+NOVIEMBRE!S148+'DICIEMBRE '!S148</f>
        <v>2</v>
      </c>
      <c r="T148" s="18">
        <f>+ENERO!T148+FEBRERO!T148+MARZO!T148+ABRIL!T148+MAYO!T148+JUNIO!T148+JULIO!T148+AGOSTO!T148+SEPTIEMBRE!T148+OCTUBRE!T148+NOVIEMBRE!T148+'DICIEMBRE '!T148</f>
        <v>3</v>
      </c>
      <c r="U148" s="18">
        <f>+ENERO!U148+FEBRERO!U148+MARZO!U148+ABRIL!U148+MAYO!U148+JUNIO!U148+JULIO!U148+AGOSTO!U148+SEPTIEMBRE!U148+OCTUBRE!U148+NOVIEMBRE!U148+'DICIEMBRE '!U148</f>
        <v>1</v>
      </c>
      <c r="V148" s="18">
        <f>+ENERO!V148+FEBRERO!V148+MARZO!V148+ABRIL!V148+MAYO!V148+JUNIO!V148+JULIO!V148+AGOSTO!V148+SEPTIEMBRE!V148+OCTUBRE!V148+NOVIEMBRE!V148+'DICIEMBRE '!V148</f>
        <v>3</v>
      </c>
      <c r="W148" s="18">
        <f>+ENERO!W148+FEBRERO!W148+MARZO!W148+ABRIL!W148+MAYO!W148+JUNIO!W148+JULIO!W148+AGOSTO!W148+SEPTIEMBRE!W148+OCTUBRE!W148+NOVIEMBRE!W148+'DICIEMBRE '!W148</f>
        <v>4</v>
      </c>
      <c r="X148" s="18">
        <f>+ENERO!X148+FEBRERO!X148+MARZO!X148+ABRIL!X148+MAYO!X148+JUNIO!X148+JULIO!X148+AGOSTO!X148+SEPTIEMBRE!X148+OCTUBRE!X148+NOVIEMBRE!X148+'DICIEMBRE '!X148</f>
        <v>0</v>
      </c>
      <c r="Y148" s="18">
        <f>+ENERO!Y148+FEBRERO!Y148+MARZO!Y148+ABRIL!Y148+MAYO!Y148+JUNIO!Y148+JULIO!Y148+AGOSTO!Y148+SEPTIEMBRE!Y148+OCTUBRE!Y148+NOVIEMBRE!Y148+'DICIEMBRE '!Y148</f>
        <v>7</v>
      </c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104</v>
      </c>
      <c r="C149" s="18">
        <f>+ENERO!C149+FEBRERO!C149+MARZO!C149+ABRIL!C149+MAYO!C149+JUNIO!C149+JULIO!C149+AGOSTO!C149+SEPTIEMBRE!C149+OCTUBRE!C149+NOVIEMBRE!C149+'DICIEMBRE '!C149</f>
        <v>1</v>
      </c>
      <c r="D149" s="18">
        <f>+ENERO!D149+FEBRERO!D149+MARZO!D149+ABRIL!D149+MAYO!D149+JUNIO!D149+JULIO!D149+AGOSTO!D149+SEPTIEMBRE!D149+OCTUBRE!D149+NOVIEMBRE!D149+'DICIEMBRE '!D149</f>
        <v>2</v>
      </c>
      <c r="E149" s="18">
        <f>+ENERO!E149+FEBRERO!E149+MARZO!E149+ABRIL!E149+MAYO!E149+JUNIO!E149+JULIO!E149+AGOSTO!E149+SEPTIEMBRE!E149+OCTUBRE!E149+NOVIEMBRE!E149+'DICIEMBRE '!E149</f>
        <v>0</v>
      </c>
      <c r="F149" s="18">
        <f>+ENERO!F149+FEBRERO!F149+MARZO!F149+ABRIL!F149+MAYO!F149+JUNIO!F149+JULIO!F149+AGOSTO!F149+SEPTIEMBRE!F149+OCTUBRE!F149+NOVIEMBRE!F149+'DICIEMBRE '!F149</f>
        <v>0</v>
      </c>
      <c r="G149" s="18">
        <f>+ENERO!G149+FEBRERO!G149+MARZO!G149+ABRIL!G149+MAYO!G149+JUNIO!G149+JULIO!G149+AGOSTO!G149+SEPTIEMBRE!G149+OCTUBRE!G149+NOVIEMBRE!G149+'DICIEMBRE '!G149</f>
        <v>0</v>
      </c>
      <c r="H149" s="18">
        <f>+ENERO!H149+FEBRERO!H149+MARZO!H149+ABRIL!H149+MAYO!H149+JUNIO!H149+JULIO!H149+AGOSTO!H149+SEPTIEMBRE!H149+OCTUBRE!H149+NOVIEMBRE!H149+'DICIEMBRE '!H149</f>
        <v>2</v>
      </c>
      <c r="I149" s="18">
        <f>+ENERO!I149+FEBRERO!I149+MARZO!I149+ABRIL!I149+MAYO!I149+JUNIO!I149+JULIO!I149+AGOSTO!I149+SEPTIEMBRE!I149+OCTUBRE!I149+NOVIEMBRE!I149+'DICIEMBRE '!I149</f>
        <v>1</v>
      </c>
      <c r="J149" s="18">
        <f>+ENERO!J149+FEBRERO!J149+MARZO!J149+ABRIL!J149+MAYO!J149+JUNIO!J149+JULIO!J149+AGOSTO!J149+SEPTIEMBRE!J149+OCTUBRE!J149+NOVIEMBRE!J149+'DICIEMBRE '!J149</f>
        <v>1</v>
      </c>
      <c r="K149" s="18">
        <f>+ENERO!K149+FEBRERO!K149+MARZO!K149+ABRIL!K149+MAYO!K149+JUNIO!K149+JULIO!K149+AGOSTO!K149+SEPTIEMBRE!K149+OCTUBRE!K149+NOVIEMBRE!K149+'DICIEMBRE '!K149</f>
        <v>2</v>
      </c>
      <c r="L149" s="18">
        <f>+ENERO!L149+FEBRERO!L149+MARZO!L149+ABRIL!L149+MAYO!L149+JUNIO!L149+JULIO!L149+AGOSTO!L149+SEPTIEMBRE!L149+OCTUBRE!L149+NOVIEMBRE!L149+'DICIEMBRE '!L149</f>
        <v>3</v>
      </c>
      <c r="M149" s="18">
        <f>+ENERO!M149+FEBRERO!M149+MARZO!M149+ABRIL!M149+MAYO!M149+JUNIO!M149+JULIO!M149+AGOSTO!M149+SEPTIEMBRE!M149+OCTUBRE!M149+NOVIEMBRE!M149+'DICIEMBRE '!M149</f>
        <v>2</v>
      </c>
      <c r="N149" s="18">
        <f>+ENERO!N149+FEBRERO!N149+MARZO!N149+ABRIL!N149+MAYO!N149+JUNIO!N149+JULIO!N149+AGOSTO!N149+SEPTIEMBRE!N149+OCTUBRE!N149+NOVIEMBRE!N149+'DICIEMBRE '!N149</f>
        <v>3</v>
      </c>
      <c r="O149" s="18">
        <f>+ENERO!O149+FEBRERO!O149+MARZO!O149+ABRIL!O149+MAYO!O149+JUNIO!O149+JULIO!O149+AGOSTO!O149+SEPTIEMBRE!O149+OCTUBRE!O149+NOVIEMBRE!O149+'DICIEMBRE '!O149</f>
        <v>8</v>
      </c>
      <c r="P149" s="18">
        <f>+ENERO!P149+FEBRERO!P149+MARZO!P149+ABRIL!P149+MAYO!P149+JUNIO!P149+JULIO!P149+AGOSTO!P149+SEPTIEMBRE!P149+OCTUBRE!P149+NOVIEMBRE!P149+'DICIEMBRE '!P149</f>
        <v>3</v>
      </c>
      <c r="Q149" s="18">
        <f>+ENERO!Q149+FEBRERO!Q149+MARZO!Q149+ABRIL!Q149+MAYO!Q149+JUNIO!Q149+JULIO!Q149+AGOSTO!Q149+SEPTIEMBRE!Q149+OCTUBRE!Q149+NOVIEMBRE!Q149+'DICIEMBRE '!Q149</f>
        <v>6</v>
      </c>
      <c r="R149" s="18">
        <f>+ENERO!R149+FEBRERO!R149+MARZO!R149+ABRIL!R149+MAYO!R149+JUNIO!R149+JULIO!R149+AGOSTO!R149+SEPTIEMBRE!R149+OCTUBRE!R149+NOVIEMBRE!R149+'DICIEMBRE '!R149</f>
        <v>8</v>
      </c>
      <c r="S149" s="18">
        <f>+ENERO!S149+FEBRERO!S149+MARZO!S149+ABRIL!S149+MAYO!S149+JUNIO!S149+JULIO!S149+AGOSTO!S149+SEPTIEMBRE!S149+OCTUBRE!S149+NOVIEMBRE!S149+'DICIEMBRE '!S149</f>
        <v>11</v>
      </c>
      <c r="T149" s="18">
        <f>+ENERO!T149+FEBRERO!T149+MARZO!T149+ABRIL!T149+MAYO!T149+JUNIO!T149+JULIO!T149+AGOSTO!T149+SEPTIEMBRE!T149+OCTUBRE!T149+NOVIEMBRE!T149+'DICIEMBRE '!T149</f>
        <v>18</v>
      </c>
      <c r="U149" s="18">
        <f>+ENERO!U149+FEBRERO!U149+MARZO!U149+ABRIL!U149+MAYO!U149+JUNIO!U149+JULIO!U149+AGOSTO!U149+SEPTIEMBRE!U149+OCTUBRE!U149+NOVIEMBRE!U149+'DICIEMBRE '!U149</f>
        <v>33</v>
      </c>
      <c r="V149" s="18">
        <f>+ENERO!V149+FEBRERO!V149+MARZO!V149+ABRIL!V149+MAYO!V149+JUNIO!V149+JULIO!V149+AGOSTO!V149+SEPTIEMBRE!V149+OCTUBRE!V149+NOVIEMBRE!V149+'DICIEMBRE '!V149</f>
        <v>50</v>
      </c>
      <c r="W149" s="18">
        <f>+ENERO!W149+FEBRERO!W149+MARZO!W149+ABRIL!W149+MAYO!W149+JUNIO!W149+JULIO!W149+AGOSTO!W149+SEPTIEMBRE!W149+OCTUBRE!W149+NOVIEMBRE!W149+'DICIEMBRE '!W149</f>
        <v>54</v>
      </c>
      <c r="X149" s="18">
        <f>+ENERO!X149+FEBRERO!X149+MARZO!X149+ABRIL!X149+MAYO!X149+JUNIO!X149+JULIO!X149+AGOSTO!X149+SEPTIEMBRE!X149+OCTUBRE!X149+NOVIEMBRE!X149+'DICIEMBRE '!X149</f>
        <v>1</v>
      </c>
      <c r="Y149" s="18">
        <f>+ENERO!Y149+FEBRERO!Y149+MARZO!Y149+ABRIL!Y149+MAYO!Y149+JUNIO!Y149+JULIO!Y149+AGOSTO!Y149+SEPTIEMBRE!Y149+OCTUBRE!Y149+NOVIEMBRE!Y149+'DICIEMBRE '!Y149</f>
        <v>103</v>
      </c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18">
        <f>+ENERO!C150+FEBRERO!C150+MARZO!C150+ABRIL!C150+MAYO!C150+JUNIO!C150+JULIO!C150+AGOSTO!C150+SEPTIEMBRE!C150+OCTUBRE!C150+NOVIEMBRE!C150+'DICIEMBRE '!C150</f>
        <v>0</v>
      </c>
      <c r="D150" s="18">
        <f>+ENERO!D150+FEBRERO!D150+MARZO!D150+ABRIL!D150+MAYO!D150+JUNIO!D150+JULIO!D150+AGOSTO!D150+SEPTIEMBRE!D150+OCTUBRE!D150+NOVIEMBRE!D150+'DICIEMBRE '!D150</f>
        <v>0</v>
      </c>
      <c r="E150" s="18">
        <f>+ENERO!E150+FEBRERO!E150+MARZO!E150+ABRIL!E150+MAYO!E150+JUNIO!E150+JULIO!E150+AGOSTO!E150+SEPTIEMBRE!E150+OCTUBRE!E150+NOVIEMBRE!E150+'DICIEMBRE '!E150</f>
        <v>0</v>
      </c>
      <c r="F150" s="18">
        <f>+ENERO!F150+FEBRERO!F150+MARZO!F150+ABRIL!F150+MAYO!F150+JUNIO!F150+JULIO!F150+AGOSTO!F150+SEPTIEMBRE!F150+OCTUBRE!F150+NOVIEMBRE!F150+'DICIEMBRE '!F150</f>
        <v>0</v>
      </c>
      <c r="G150" s="18">
        <f>+ENERO!G150+FEBRERO!G150+MARZO!G150+ABRIL!G150+MAYO!G150+JUNIO!G150+JULIO!G150+AGOSTO!G150+SEPTIEMBRE!G150+OCTUBRE!G150+NOVIEMBRE!G150+'DICIEMBRE '!G150</f>
        <v>0</v>
      </c>
      <c r="H150" s="18">
        <f>+ENERO!H150+FEBRERO!H150+MARZO!H150+ABRIL!H150+MAYO!H150+JUNIO!H150+JULIO!H150+AGOSTO!H150+SEPTIEMBRE!H150+OCTUBRE!H150+NOVIEMBRE!H150+'DICIEMBRE '!H150</f>
        <v>0</v>
      </c>
      <c r="I150" s="18">
        <f>+ENERO!I150+FEBRERO!I150+MARZO!I150+ABRIL!I150+MAYO!I150+JUNIO!I150+JULIO!I150+AGOSTO!I150+SEPTIEMBRE!I150+OCTUBRE!I150+NOVIEMBRE!I150+'DICIEMBRE '!I150</f>
        <v>0</v>
      </c>
      <c r="J150" s="18">
        <f>+ENERO!J150+FEBRERO!J150+MARZO!J150+ABRIL!J150+MAYO!J150+JUNIO!J150+JULIO!J150+AGOSTO!J150+SEPTIEMBRE!J150+OCTUBRE!J150+NOVIEMBRE!J150+'DICIEMBRE '!J150</f>
        <v>0</v>
      </c>
      <c r="K150" s="18">
        <f>+ENERO!K150+FEBRERO!K150+MARZO!K150+ABRIL!K150+MAYO!K150+JUNIO!K150+JULIO!K150+AGOSTO!K150+SEPTIEMBRE!K150+OCTUBRE!K150+NOVIEMBRE!K150+'DICIEMBRE '!K150</f>
        <v>0</v>
      </c>
      <c r="L150" s="18">
        <f>+ENERO!L150+FEBRERO!L150+MARZO!L150+ABRIL!L150+MAYO!L150+JUNIO!L150+JULIO!L150+AGOSTO!L150+SEPTIEMBRE!L150+OCTUBRE!L150+NOVIEMBRE!L150+'DICIEMBRE '!L150</f>
        <v>0</v>
      </c>
      <c r="M150" s="18">
        <f>+ENERO!M150+FEBRERO!M150+MARZO!M150+ABRIL!M150+MAYO!M150+JUNIO!M150+JULIO!M150+AGOSTO!M150+SEPTIEMBRE!M150+OCTUBRE!M150+NOVIEMBRE!M150+'DICIEMBRE '!M150</f>
        <v>0</v>
      </c>
      <c r="N150" s="18">
        <f>+ENERO!N150+FEBRERO!N150+MARZO!N150+ABRIL!N150+MAYO!N150+JUNIO!N150+JULIO!N150+AGOSTO!N150+SEPTIEMBRE!N150+OCTUBRE!N150+NOVIEMBRE!N150+'DICIEMBRE '!N150</f>
        <v>0</v>
      </c>
      <c r="O150" s="18">
        <f>+ENERO!O150+FEBRERO!O150+MARZO!O150+ABRIL!O150+MAYO!O150+JUNIO!O150+JULIO!O150+AGOSTO!O150+SEPTIEMBRE!O150+OCTUBRE!O150+NOVIEMBRE!O150+'DICIEMBRE '!O150</f>
        <v>0</v>
      </c>
      <c r="P150" s="18">
        <f>+ENERO!P150+FEBRERO!P150+MARZO!P150+ABRIL!P150+MAYO!P150+JUNIO!P150+JULIO!P150+AGOSTO!P150+SEPTIEMBRE!P150+OCTUBRE!P150+NOVIEMBRE!P150+'DICIEMBRE '!P150</f>
        <v>0</v>
      </c>
      <c r="Q150" s="18">
        <f>+ENERO!Q150+FEBRERO!Q150+MARZO!Q150+ABRIL!Q150+MAYO!Q150+JUNIO!Q150+JULIO!Q150+AGOSTO!Q150+SEPTIEMBRE!Q150+OCTUBRE!Q150+NOVIEMBRE!Q150+'DICIEMBRE '!Q150</f>
        <v>0</v>
      </c>
      <c r="R150" s="18">
        <f>+ENERO!R150+FEBRERO!R150+MARZO!R150+ABRIL!R150+MAYO!R150+JUNIO!R150+JULIO!R150+AGOSTO!R150+SEPTIEMBRE!R150+OCTUBRE!R150+NOVIEMBRE!R150+'DICIEMBRE '!R150</f>
        <v>0</v>
      </c>
      <c r="S150" s="18">
        <f>+ENERO!S150+FEBRERO!S150+MARZO!S150+ABRIL!S150+MAYO!S150+JUNIO!S150+JULIO!S150+AGOSTO!S150+SEPTIEMBRE!S150+OCTUBRE!S150+NOVIEMBRE!S150+'DICIEMBRE '!S150</f>
        <v>0</v>
      </c>
      <c r="T150" s="18">
        <f>+ENERO!T150+FEBRERO!T150+MARZO!T150+ABRIL!T150+MAYO!T150+JUNIO!T150+JULIO!T150+AGOSTO!T150+SEPTIEMBRE!T150+OCTUBRE!T150+NOVIEMBRE!T150+'DICIEMBRE '!T150</f>
        <v>0</v>
      </c>
      <c r="U150" s="18">
        <f>+ENERO!U150+FEBRERO!U150+MARZO!U150+ABRIL!U150+MAYO!U150+JUNIO!U150+JULIO!U150+AGOSTO!U150+SEPTIEMBRE!U150+OCTUBRE!U150+NOVIEMBRE!U150+'DICIEMBRE '!U150</f>
        <v>0</v>
      </c>
      <c r="V150" s="18">
        <f>+ENERO!V150+FEBRERO!V150+MARZO!V150+ABRIL!V150+MAYO!V150+JUNIO!V150+JULIO!V150+AGOSTO!V150+SEPTIEMBRE!V150+OCTUBRE!V150+NOVIEMBRE!V150+'DICIEMBRE '!V150</f>
        <v>0</v>
      </c>
      <c r="W150" s="18">
        <f>+ENERO!W150+FEBRERO!W150+MARZO!W150+ABRIL!W150+MAYO!W150+JUNIO!W150+JULIO!W150+AGOSTO!W150+SEPTIEMBRE!W150+OCTUBRE!W150+NOVIEMBRE!W150+'DICIEMBRE '!W150</f>
        <v>0</v>
      </c>
      <c r="X150" s="18">
        <f>+ENERO!X150+FEBRERO!X150+MARZO!X150+ABRIL!X150+MAYO!X150+JUNIO!X150+JULIO!X150+AGOSTO!X150+SEPTIEMBRE!X150+OCTUBRE!X150+NOVIEMBRE!X150+'DICIEMBRE '!X150</f>
        <v>0</v>
      </c>
      <c r="Y150" s="18">
        <f>+ENERO!Y150+FEBRERO!Y150+MARZO!Y150+ABRIL!Y150+MAYO!Y150+JUNIO!Y150+JULIO!Y150+AGOSTO!Y150+SEPTIEMBRE!Y150+OCTUBRE!Y150+NOVIEMBRE!Y150+'DICIEMBRE '!Y150</f>
        <v>0</v>
      </c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9</v>
      </c>
      <c r="C151" s="18">
        <f>+ENERO!C151+FEBRERO!C151+MARZO!C151+ABRIL!C151+MAYO!C151+JUNIO!C151+JULIO!C151+AGOSTO!C151+SEPTIEMBRE!C151+OCTUBRE!C151+NOVIEMBRE!C151+'DICIEMBRE '!C151</f>
        <v>0</v>
      </c>
      <c r="D151" s="18">
        <f>+ENERO!D151+FEBRERO!D151+MARZO!D151+ABRIL!D151+MAYO!D151+JUNIO!D151+JULIO!D151+AGOSTO!D151+SEPTIEMBRE!D151+OCTUBRE!D151+NOVIEMBRE!D151+'DICIEMBRE '!D151</f>
        <v>0</v>
      </c>
      <c r="E151" s="18">
        <f>+ENERO!E151+FEBRERO!E151+MARZO!E151+ABRIL!E151+MAYO!E151+JUNIO!E151+JULIO!E151+AGOSTO!E151+SEPTIEMBRE!E151+OCTUBRE!E151+NOVIEMBRE!E151+'DICIEMBRE '!E151</f>
        <v>0</v>
      </c>
      <c r="F151" s="18">
        <f>+ENERO!F151+FEBRERO!F151+MARZO!F151+ABRIL!F151+MAYO!F151+JUNIO!F151+JULIO!F151+AGOSTO!F151+SEPTIEMBRE!F151+OCTUBRE!F151+NOVIEMBRE!F151+'DICIEMBRE '!F151</f>
        <v>0</v>
      </c>
      <c r="G151" s="18">
        <f>+ENERO!G151+FEBRERO!G151+MARZO!G151+ABRIL!G151+MAYO!G151+JUNIO!G151+JULIO!G151+AGOSTO!G151+SEPTIEMBRE!G151+OCTUBRE!G151+NOVIEMBRE!G151+'DICIEMBRE '!G151</f>
        <v>0</v>
      </c>
      <c r="H151" s="18">
        <f>+ENERO!H151+FEBRERO!H151+MARZO!H151+ABRIL!H151+MAYO!H151+JUNIO!H151+JULIO!H151+AGOSTO!H151+SEPTIEMBRE!H151+OCTUBRE!H151+NOVIEMBRE!H151+'DICIEMBRE '!H151</f>
        <v>2</v>
      </c>
      <c r="I151" s="18">
        <f>+ENERO!I151+FEBRERO!I151+MARZO!I151+ABRIL!I151+MAYO!I151+JUNIO!I151+JULIO!I151+AGOSTO!I151+SEPTIEMBRE!I151+OCTUBRE!I151+NOVIEMBRE!I151+'DICIEMBRE '!I151</f>
        <v>0</v>
      </c>
      <c r="J151" s="18">
        <f>+ENERO!J151+FEBRERO!J151+MARZO!J151+ABRIL!J151+MAYO!J151+JUNIO!J151+JULIO!J151+AGOSTO!J151+SEPTIEMBRE!J151+OCTUBRE!J151+NOVIEMBRE!J151+'DICIEMBRE '!J151</f>
        <v>0</v>
      </c>
      <c r="K151" s="18">
        <f>+ENERO!K151+FEBRERO!K151+MARZO!K151+ABRIL!K151+MAYO!K151+JUNIO!K151+JULIO!K151+AGOSTO!K151+SEPTIEMBRE!K151+OCTUBRE!K151+NOVIEMBRE!K151+'DICIEMBRE '!K151</f>
        <v>0</v>
      </c>
      <c r="L151" s="18">
        <f>+ENERO!L151+FEBRERO!L151+MARZO!L151+ABRIL!L151+MAYO!L151+JUNIO!L151+JULIO!L151+AGOSTO!L151+SEPTIEMBRE!L151+OCTUBRE!L151+NOVIEMBRE!L151+'DICIEMBRE '!L151</f>
        <v>2</v>
      </c>
      <c r="M151" s="18">
        <f>+ENERO!M151+FEBRERO!M151+MARZO!M151+ABRIL!M151+MAYO!M151+JUNIO!M151+JULIO!M151+AGOSTO!M151+SEPTIEMBRE!M151+OCTUBRE!M151+NOVIEMBRE!M151+'DICIEMBRE '!M151</f>
        <v>1</v>
      </c>
      <c r="N151" s="18">
        <f>+ENERO!N151+FEBRERO!N151+MARZO!N151+ABRIL!N151+MAYO!N151+JUNIO!N151+JULIO!N151+AGOSTO!N151+SEPTIEMBRE!N151+OCTUBRE!N151+NOVIEMBRE!N151+'DICIEMBRE '!N151</f>
        <v>1</v>
      </c>
      <c r="O151" s="18">
        <f>+ENERO!O151+FEBRERO!O151+MARZO!O151+ABRIL!O151+MAYO!O151+JUNIO!O151+JULIO!O151+AGOSTO!O151+SEPTIEMBRE!O151+OCTUBRE!O151+NOVIEMBRE!O151+'DICIEMBRE '!O151</f>
        <v>0</v>
      </c>
      <c r="P151" s="18">
        <f>+ENERO!P151+FEBRERO!P151+MARZO!P151+ABRIL!P151+MAYO!P151+JUNIO!P151+JULIO!P151+AGOSTO!P151+SEPTIEMBRE!P151+OCTUBRE!P151+NOVIEMBRE!P151+'DICIEMBRE '!P151</f>
        <v>1</v>
      </c>
      <c r="Q151" s="18">
        <f>+ENERO!Q151+FEBRERO!Q151+MARZO!Q151+ABRIL!Q151+MAYO!Q151+JUNIO!Q151+JULIO!Q151+AGOSTO!Q151+SEPTIEMBRE!Q151+OCTUBRE!Q151+NOVIEMBRE!Q151+'DICIEMBRE '!Q151</f>
        <v>0</v>
      </c>
      <c r="R151" s="18">
        <f>+ENERO!R151+FEBRERO!R151+MARZO!R151+ABRIL!R151+MAYO!R151+JUNIO!R151+JULIO!R151+AGOSTO!R151+SEPTIEMBRE!R151+OCTUBRE!R151+NOVIEMBRE!R151+'DICIEMBRE '!R151</f>
        <v>0</v>
      </c>
      <c r="S151" s="18">
        <f>+ENERO!S151+FEBRERO!S151+MARZO!S151+ABRIL!S151+MAYO!S151+JUNIO!S151+JULIO!S151+AGOSTO!S151+SEPTIEMBRE!S151+OCTUBRE!S151+NOVIEMBRE!S151+'DICIEMBRE '!S151</f>
        <v>2</v>
      </c>
      <c r="T151" s="18">
        <f>+ENERO!T151+FEBRERO!T151+MARZO!T151+ABRIL!T151+MAYO!T151+JUNIO!T151+JULIO!T151+AGOSTO!T151+SEPTIEMBRE!T151+OCTUBRE!T151+NOVIEMBRE!T151+'DICIEMBRE '!T151</f>
        <v>0</v>
      </c>
      <c r="U151" s="18">
        <f>+ENERO!U151+FEBRERO!U151+MARZO!U151+ABRIL!U151+MAYO!U151+JUNIO!U151+JULIO!U151+AGOSTO!U151+SEPTIEMBRE!U151+OCTUBRE!U151+NOVIEMBRE!U151+'DICIEMBRE '!U151</f>
        <v>0</v>
      </c>
      <c r="V151" s="18">
        <f>+ENERO!V151+FEBRERO!V151+MARZO!V151+ABRIL!V151+MAYO!V151+JUNIO!V151+JULIO!V151+AGOSTO!V151+SEPTIEMBRE!V151+OCTUBRE!V151+NOVIEMBRE!V151+'DICIEMBRE '!V151</f>
        <v>4</v>
      </c>
      <c r="W151" s="18">
        <f>+ENERO!W151+FEBRERO!W151+MARZO!W151+ABRIL!W151+MAYO!W151+JUNIO!W151+JULIO!W151+AGOSTO!W151+SEPTIEMBRE!W151+OCTUBRE!W151+NOVIEMBRE!W151+'DICIEMBRE '!W151</f>
        <v>5</v>
      </c>
      <c r="X151" s="18">
        <f>+ENERO!X151+FEBRERO!X151+MARZO!X151+ABRIL!X151+MAYO!X151+JUNIO!X151+JULIO!X151+AGOSTO!X151+SEPTIEMBRE!X151+OCTUBRE!X151+NOVIEMBRE!X151+'DICIEMBRE '!X151</f>
        <v>8</v>
      </c>
      <c r="Y151" s="18">
        <f>+ENERO!Y151+FEBRERO!Y151+MARZO!Y151+ABRIL!Y151+MAYO!Y151+JUNIO!Y151+JULIO!Y151+AGOSTO!Y151+SEPTIEMBRE!Y151+OCTUBRE!Y151+NOVIEMBRE!Y151+'DICIEMBRE '!Y151</f>
        <v>1</v>
      </c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10</v>
      </c>
      <c r="C152" s="18">
        <f>+ENERO!C152+FEBRERO!C152+MARZO!C152+ABRIL!C152+MAYO!C152+JUNIO!C152+JULIO!C152+AGOSTO!C152+SEPTIEMBRE!C152+OCTUBRE!C152+NOVIEMBRE!C152+'DICIEMBRE '!C152</f>
        <v>0</v>
      </c>
      <c r="D152" s="18">
        <f>+ENERO!D152+FEBRERO!D152+MARZO!D152+ABRIL!D152+MAYO!D152+JUNIO!D152+JULIO!D152+AGOSTO!D152+SEPTIEMBRE!D152+OCTUBRE!D152+NOVIEMBRE!D152+'DICIEMBRE '!D152</f>
        <v>1</v>
      </c>
      <c r="E152" s="18">
        <f>+ENERO!E152+FEBRERO!E152+MARZO!E152+ABRIL!E152+MAYO!E152+JUNIO!E152+JULIO!E152+AGOSTO!E152+SEPTIEMBRE!E152+OCTUBRE!E152+NOVIEMBRE!E152+'DICIEMBRE '!E152</f>
        <v>1</v>
      </c>
      <c r="F152" s="18">
        <f>+ENERO!F152+FEBRERO!F152+MARZO!F152+ABRIL!F152+MAYO!F152+JUNIO!F152+JULIO!F152+AGOSTO!F152+SEPTIEMBRE!F152+OCTUBRE!F152+NOVIEMBRE!F152+'DICIEMBRE '!F152</f>
        <v>0</v>
      </c>
      <c r="G152" s="18">
        <f>+ENERO!G152+FEBRERO!G152+MARZO!G152+ABRIL!G152+MAYO!G152+JUNIO!G152+JULIO!G152+AGOSTO!G152+SEPTIEMBRE!G152+OCTUBRE!G152+NOVIEMBRE!G152+'DICIEMBRE '!G152</f>
        <v>0</v>
      </c>
      <c r="H152" s="18">
        <f>+ENERO!H152+FEBRERO!H152+MARZO!H152+ABRIL!H152+MAYO!H152+JUNIO!H152+JULIO!H152+AGOSTO!H152+SEPTIEMBRE!H152+OCTUBRE!H152+NOVIEMBRE!H152+'DICIEMBRE '!H152</f>
        <v>0</v>
      </c>
      <c r="I152" s="18">
        <f>+ENERO!I152+FEBRERO!I152+MARZO!I152+ABRIL!I152+MAYO!I152+JUNIO!I152+JULIO!I152+AGOSTO!I152+SEPTIEMBRE!I152+OCTUBRE!I152+NOVIEMBRE!I152+'DICIEMBRE '!I152</f>
        <v>1</v>
      </c>
      <c r="J152" s="18">
        <f>+ENERO!J152+FEBRERO!J152+MARZO!J152+ABRIL!J152+MAYO!J152+JUNIO!J152+JULIO!J152+AGOSTO!J152+SEPTIEMBRE!J152+OCTUBRE!J152+NOVIEMBRE!J152+'DICIEMBRE '!J152</f>
        <v>0</v>
      </c>
      <c r="K152" s="18">
        <f>+ENERO!K152+FEBRERO!K152+MARZO!K152+ABRIL!K152+MAYO!K152+JUNIO!K152+JULIO!K152+AGOSTO!K152+SEPTIEMBRE!K152+OCTUBRE!K152+NOVIEMBRE!K152+'DICIEMBRE '!K152</f>
        <v>0</v>
      </c>
      <c r="L152" s="18">
        <f>+ENERO!L152+FEBRERO!L152+MARZO!L152+ABRIL!L152+MAYO!L152+JUNIO!L152+JULIO!L152+AGOSTO!L152+SEPTIEMBRE!L152+OCTUBRE!L152+NOVIEMBRE!L152+'DICIEMBRE '!L152</f>
        <v>2</v>
      </c>
      <c r="M152" s="18">
        <f>+ENERO!M152+FEBRERO!M152+MARZO!M152+ABRIL!M152+MAYO!M152+JUNIO!M152+JULIO!M152+AGOSTO!M152+SEPTIEMBRE!M152+OCTUBRE!M152+NOVIEMBRE!M152+'DICIEMBRE '!M152</f>
        <v>1</v>
      </c>
      <c r="N152" s="18">
        <f>+ENERO!N152+FEBRERO!N152+MARZO!N152+ABRIL!N152+MAYO!N152+JUNIO!N152+JULIO!N152+AGOSTO!N152+SEPTIEMBRE!N152+OCTUBRE!N152+NOVIEMBRE!N152+'DICIEMBRE '!N152</f>
        <v>0</v>
      </c>
      <c r="O152" s="18">
        <f>+ENERO!O152+FEBRERO!O152+MARZO!O152+ABRIL!O152+MAYO!O152+JUNIO!O152+JULIO!O152+AGOSTO!O152+SEPTIEMBRE!O152+OCTUBRE!O152+NOVIEMBRE!O152+'DICIEMBRE '!O152</f>
        <v>1</v>
      </c>
      <c r="P152" s="18">
        <f>+ENERO!P152+FEBRERO!P152+MARZO!P152+ABRIL!P152+MAYO!P152+JUNIO!P152+JULIO!P152+AGOSTO!P152+SEPTIEMBRE!P152+OCTUBRE!P152+NOVIEMBRE!P152+'DICIEMBRE '!P152</f>
        <v>0</v>
      </c>
      <c r="Q152" s="18">
        <f>+ENERO!Q152+FEBRERO!Q152+MARZO!Q152+ABRIL!Q152+MAYO!Q152+JUNIO!Q152+JULIO!Q152+AGOSTO!Q152+SEPTIEMBRE!Q152+OCTUBRE!Q152+NOVIEMBRE!Q152+'DICIEMBRE '!Q152</f>
        <v>0</v>
      </c>
      <c r="R152" s="18">
        <f>+ENERO!R152+FEBRERO!R152+MARZO!R152+ABRIL!R152+MAYO!R152+JUNIO!R152+JULIO!R152+AGOSTO!R152+SEPTIEMBRE!R152+OCTUBRE!R152+NOVIEMBRE!R152+'DICIEMBRE '!R152</f>
        <v>0</v>
      </c>
      <c r="S152" s="18">
        <f>+ENERO!S152+FEBRERO!S152+MARZO!S152+ABRIL!S152+MAYO!S152+JUNIO!S152+JULIO!S152+AGOSTO!S152+SEPTIEMBRE!S152+OCTUBRE!S152+NOVIEMBRE!S152+'DICIEMBRE '!S152</f>
        <v>3</v>
      </c>
      <c r="T152" s="18">
        <f>+ENERO!T152+FEBRERO!T152+MARZO!T152+ABRIL!T152+MAYO!T152+JUNIO!T152+JULIO!T152+AGOSTO!T152+SEPTIEMBRE!T152+OCTUBRE!T152+NOVIEMBRE!T152+'DICIEMBRE '!T152</f>
        <v>0</v>
      </c>
      <c r="U152" s="18">
        <f>+ENERO!U152+FEBRERO!U152+MARZO!U152+ABRIL!U152+MAYO!U152+JUNIO!U152+JULIO!U152+AGOSTO!U152+SEPTIEMBRE!U152+OCTUBRE!U152+NOVIEMBRE!U152+'DICIEMBRE '!U152</f>
        <v>0</v>
      </c>
      <c r="V152" s="18">
        <f>+ENERO!V152+FEBRERO!V152+MARZO!V152+ABRIL!V152+MAYO!V152+JUNIO!V152+JULIO!V152+AGOSTO!V152+SEPTIEMBRE!V152+OCTUBRE!V152+NOVIEMBRE!V152+'DICIEMBRE '!V152</f>
        <v>6</v>
      </c>
      <c r="W152" s="18">
        <f>+ENERO!W152+FEBRERO!W152+MARZO!W152+ABRIL!W152+MAYO!W152+JUNIO!W152+JULIO!W152+AGOSTO!W152+SEPTIEMBRE!W152+OCTUBRE!W152+NOVIEMBRE!W152+'DICIEMBRE '!W152</f>
        <v>4</v>
      </c>
      <c r="X152" s="18">
        <f>+ENERO!X152+FEBRERO!X152+MARZO!X152+ABRIL!X152+MAYO!X152+JUNIO!X152+JULIO!X152+AGOSTO!X152+SEPTIEMBRE!X152+OCTUBRE!X152+NOVIEMBRE!X152+'DICIEMBRE '!X152</f>
        <v>3</v>
      </c>
      <c r="Y152" s="18">
        <f>+ENERO!Y152+FEBRERO!Y152+MARZO!Y152+ABRIL!Y152+MAYO!Y152+JUNIO!Y152+JULIO!Y152+AGOSTO!Y152+SEPTIEMBRE!Y152+OCTUBRE!Y152+NOVIEMBRE!Y152+'DICIEMBRE '!Y152</f>
        <v>7</v>
      </c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14</v>
      </c>
      <c r="C153" s="18">
        <f>+ENERO!C153+FEBRERO!C153+MARZO!C153+ABRIL!C153+MAYO!C153+JUNIO!C153+JULIO!C153+AGOSTO!C153+SEPTIEMBRE!C153+OCTUBRE!C153+NOVIEMBRE!C153+'DICIEMBRE '!C153</f>
        <v>0</v>
      </c>
      <c r="D153" s="18">
        <f>+ENERO!D153+FEBRERO!D153+MARZO!D153+ABRIL!D153+MAYO!D153+JUNIO!D153+JULIO!D153+AGOSTO!D153+SEPTIEMBRE!D153+OCTUBRE!D153+NOVIEMBRE!D153+'DICIEMBRE '!D153</f>
        <v>0</v>
      </c>
      <c r="E153" s="18">
        <f>+ENERO!E153+FEBRERO!E153+MARZO!E153+ABRIL!E153+MAYO!E153+JUNIO!E153+JULIO!E153+AGOSTO!E153+SEPTIEMBRE!E153+OCTUBRE!E153+NOVIEMBRE!E153+'DICIEMBRE '!E153</f>
        <v>0</v>
      </c>
      <c r="F153" s="18">
        <f>+ENERO!F153+FEBRERO!F153+MARZO!F153+ABRIL!F153+MAYO!F153+JUNIO!F153+JULIO!F153+AGOSTO!F153+SEPTIEMBRE!F153+OCTUBRE!F153+NOVIEMBRE!F153+'DICIEMBRE '!F153</f>
        <v>0</v>
      </c>
      <c r="G153" s="18">
        <f>+ENERO!G153+FEBRERO!G153+MARZO!G153+ABRIL!G153+MAYO!G153+JUNIO!G153+JULIO!G153+AGOSTO!G153+SEPTIEMBRE!G153+OCTUBRE!G153+NOVIEMBRE!G153+'DICIEMBRE '!G153</f>
        <v>0</v>
      </c>
      <c r="H153" s="18">
        <f>+ENERO!H153+FEBRERO!H153+MARZO!H153+ABRIL!H153+MAYO!H153+JUNIO!H153+JULIO!H153+AGOSTO!H153+SEPTIEMBRE!H153+OCTUBRE!H153+NOVIEMBRE!H153+'DICIEMBRE '!H153</f>
        <v>0</v>
      </c>
      <c r="I153" s="18">
        <f>+ENERO!I153+FEBRERO!I153+MARZO!I153+ABRIL!I153+MAYO!I153+JUNIO!I153+JULIO!I153+AGOSTO!I153+SEPTIEMBRE!I153+OCTUBRE!I153+NOVIEMBRE!I153+'DICIEMBRE '!I153</f>
        <v>1</v>
      </c>
      <c r="J153" s="18">
        <f>+ENERO!J153+FEBRERO!J153+MARZO!J153+ABRIL!J153+MAYO!J153+JUNIO!J153+JULIO!J153+AGOSTO!J153+SEPTIEMBRE!J153+OCTUBRE!J153+NOVIEMBRE!J153+'DICIEMBRE '!J153</f>
        <v>0</v>
      </c>
      <c r="K153" s="18">
        <f>+ENERO!K153+FEBRERO!K153+MARZO!K153+ABRIL!K153+MAYO!K153+JUNIO!K153+JULIO!K153+AGOSTO!K153+SEPTIEMBRE!K153+OCTUBRE!K153+NOVIEMBRE!K153+'DICIEMBRE '!K153</f>
        <v>0</v>
      </c>
      <c r="L153" s="18">
        <f>+ENERO!L153+FEBRERO!L153+MARZO!L153+ABRIL!L153+MAYO!L153+JUNIO!L153+JULIO!L153+AGOSTO!L153+SEPTIEMBRE!L153+OCTUBRE!L153+NOVIEMBRE!L153+'DICIEMBRE '!L153</f>
        <v>0</v>
      </c>
      <c r="M153" s="18">
        <f>+ENERO!M153+FEBRERO!M153+MARZO!M153+ABRIL!M153+MAYO!M153+JUNIO!M153+JULIO!M153+AGOSTO!M153+SEPTIEMBRE!M153+OCTUBRE!M153+NOVIEMBRE!M153+'DICIEMBRE '!M153</f>
        <v>1</v>
      </c>
      <c r="N153" s="18">
        <f>+ENERO!N153+FEBRERO!N153+MARZO!N153+ABRIL!N153+MAYO!N153+JUNIO!N153+JULIO!N153+AGOSTO!N153+SEPTIEMBRE!N153+OCTUBRE!N153+NOVIEMBRE!N153+'DICIEMBRE '!N153</f>
        <v>0</v>
      </c>
      <c r="O153" s="18">
        <f>+ENERO!O153+FEBRERO!O153+MARZO!O153+ABRIL!O153+MAYO!O153+JUNIO!O153+JULIO!O153+AGOSTO!O153+SEPTIEMBRE!O153+OCTUBRE!O153+NOVIEMBRE!O153+'DICIEMBRE '!O153</f>
        <v>5</v>
      </c>
      <c r="P153" s="18">
        <f>+ENERO!P153+FEBRERO!P153+MARZO!P153+ABRIL!P153+MAYO!P153+JUNIO!P153+JULIO!P153+AGOSTO!P153+SEPTIEMBRE!P153+OCTUBRE!P153+NOVIEMBRE!P153+'DICIEMBRE '!P153</f>
        <v>1</v>
      </c>
      <c r="Q153" s="18">
        <f>+ENERO!Q153+FEBRERO!Q153+MARZO!Q153+ABRIL!Q153+MAYO!Q153+JUNIO!Q153+JULIO!Q153+AGOSTO!Q153+SEPTIEMBRE!Q153+OCTUBRE!Q153+NOVIEMBRE!Q153+'DICIEMBRE '!Q153</f>
        <v>0</v>
      </c>
      <c r="R153" s="18">
        <f>+ENERO!R153+FEBRERO!R153+MARZO!R153+ABRIL!R153+MAYO!R153+JUNIO!R153+JULIO!R153+AGOSTO!R153+SEPTIEMBRE!R153+OCTUBRE!R153+NOVIEMBRE!R153+'DICIEMBRE '!R153</f>
        <v>3</v>
      </c>
      <c r="S153" s="18">
        <f>+ENERO!S153+FEBRERO!S153+MARZO!S153+ABRIL!S153+MAYO!S153+JUNIO!S153+JULIO!S153+AGOSTO!S153+SEPTIEMBRE!S153+OCTUBRE!S153+NOVIEMBRE!S153+'DICIEMBRE '!S153</f>
        <v>1</v>
      </c>
      <c r="T153" s="18">
        <f>+ENERO!T153+FEBRERO!T153+MARZO!T153+ABRIL!T153+MAYO!T153+JUNIO!T153+JULIO!T153+AGOSTO!T153+SEPTIEMBRE!T153+OCTUBRE!T153+NOVIEMBRE!T153+'DICIEMBRE '!T153</f>
        <v>2</v>
      </c>
      <c r="U153" s="18">
        <f>+ENERO!U153+FEBRERO!U153+MARZO!U153+ABRIL!U153+MAYO!U153+JUNIO!U153+JULIO!U153+AGOSTO!U153+SEPTIEMBRE!U153+OCTUBRE!U153+NOVIEMBRE!U153+'DICIEMBRE '!U153</f>
        <v>0</v>
      </c>
      <c r="V153" s="18">
        <f>+ENERO!V153+FEBRERO!V153+MARZO!V153+ABRIL!V153+MAYO!V153+JUNIO!V153+JULIO!V153+AGOSTO!V153+SEPTIEMBRE!V153+OCTUBRE!V153+NOVIEMBRE!V153+'DICIEMBRE '!V153</f>
        <v>3</v>
      </c>
      <c r="W153" s="18">
        <f>+ENERO!W153+FEBRERO!W153+MARZO!W153+ABRIL!W153+MAYO!W153+JUNIO!W153+JULIO!W153+AGOSTO!W153+SEPTIEMBRE!W153+OCTUBRE!W153+NOVIEMBRE!W153+'DICIEMBRE '!W153</f>
        <v>11</v>
      </c>
      <c r="X153" s="18">
        <f>+ENERO!X153+FEBRERO!X153+MARZO!X153+ABRIL!X153+MAYO!X153+JUNIO!X153+JULIO!X153+AGOSTO!X153+SEPTIEMBRE!X153+OCTUBRE!X153+NOVIEMBRE!X153+'DICIEMBRE '!X153</f>
        <v>14</v>
      </c>
      <c r="Y153" s="18">
        <f>+ENERO!Y153+FEBRERO!Y153+MARZO!Y153+ABRIL!Y153+MAYO!Y153+JUNIO!Y153+JULIO!Y153+AGOSTO!Y153+SEPTIEMBRE!Y153+OCTUBRE!Y153+NOVIEMBRE!Y153+'DICIEMBRE '!Y153</f>
        <v>0</v>
      </c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126</v>
      </c>
      <c r="C154" s="18">
        <f>+ENERO!C154+FEBRERO!C154+MARZO!C154+ABRIL!C154+MAYO!C154+JUNIO!C154+JULIO!C154+AGOSTO!C154+SEPTIEMBRE!C154+OCTUBRE!C154+NOVIEMBRE!C154+'DICIEMBRE '!C154</f>
        <v>0</v>
      </c>
      <c r="D154" s="18">
        <f>+ENERO!D154+FEBRERO!D154+MARZO!D154+ABRIL!D154+MAYO!D154+JUNIO!D154+JULIO!D154+AGOSTO!D154+SEPTIEMBRE!D154+OCTUBRE!D154+NOVIEMBRE!D154+'DICIEMBRE '!D154</f>
        <v>0</v>
      </c>
      <c r="E154" s="18">
        <f>+ENERO!E154+FEBRERO!E154+MARZO!E154+ABRIL!E154+MAYO!E154+JUNIO!E154+JULIO!E154+AGOSTO!E154+SEPTIEMBRE!E154+OCTUBRE!E154+NOVIEMBRE!E154+'DICIEMBRE '!E154</f>
        <v>1</v>
      </c>
      <c r="F154" s="18">
        <f>+ENERO!F154+FEBRERO!F154+MARZO!F154+ABRIL!F154+MAYO!F154+JUNIO!F154+JULIO!F154+AGOSTO!F154+SEPTIEMBRE!F154+OCTUBRE!F154+NOVIEMBRE!F154+'DICIEMBRE '!F154</f>
        <v>3</v>
      </c>
      <c r="G154" s="18">
        <f>+ENERO!G154+FEBRERO!G154+MARZO!G154+ABRIL!G154+MAYO!G154+JUNIO!G154+JULIO!G154+AGOSTO!G154+SEPTIEMBRE!G154+OCTUBRE!G154+NOVIEMBRE!G154+'DICIEMBRE '!G154</f>
        <v>1</v>
      </c>
      <c r="H154" s="18">
        <f>+ENERO!H154+FEBRERO!H154+MARZO!H154+ABRIL!H154+MAYO!H154+JUNIO!H154+JULIO!H154+AGOSTO!H154+SEPTIEMBRE!H154+OCTUBRE!H154+NOVIEMBRE!H154+'DICIEMBRE '!H154</f>
        <v>3</v>
      </c>
      <c r="I154" s="18">
        <f>+ENERO!I154+FEBRERO!I154+MARZO!I154+ABRIL!I154+MAYO!I154+JUNIO!I154+JULIO!I154+AGOSTO!I154+SEPTIEMBRE!I154+OCTUBRE!I154+NOVIEMBRE!I154+'DICIEMBRE '!I154</f>
        <v>3</v>
      </c>
      <c r="J154" s="18">
        <f>+ENERO!J154+FEBRERO!J154+MARZO!J154+ABRIL!J154+MAYO!J154+JUNIO!J154+JULIO!J154+AGOSTO!J154+SEPTIEMBRE!J154+OCTUBRE!J154+NOVIEMBRE!J154+'DICIEMBRE '!J154</f>
        <v>2</v>
      </c>
      <c r="K154" s="18">
        <f>+ENERO!K154+FEBRERO!K154+MARZO!K154+ABRIL!K154+MAYO!K154+JUNIO!K154+JULIO!K154+AGOSTO!K154+SEPTIEMBRE!K154+OCTUBRE!K154+NOVIEMBRE!K154+'DICIEMBRE '!K154</f>
        <v>7</v>
      </c>
      <c r="L154" s="18">
        <f>+ENERO!L154+FEBRERO!L154+MARZO!L154+ABRIL!L154+MAYO!L154+JUNIO!L154+JULIO!L154+AGOSTO!L154+SEPTIEMBRE!L154+OCTUBRE!L154+NOVIEMBRE!L154+'DICIEMBRE '!L154</f>
        <v>4</v>
      </c>
      <c r="M154" s="18">
        <f>+ENERO!M154+FEBRERO!M154+MARZO!M154+ABRIL!M154+MAYO!M154+JUNIO!M154+JULIO!M154+AGOSTO!M154+SEPTIEMBRE!M154+OCTUBRE!M154+NOVIEMBRE!M154+'DICIEMBRE '!M154</f>
        <v>8</v>
      </c>
      <c r="N154" s="18">
        <f>+ENERO!N154+FEBRERO!N154+MARZO!N154+ABRIL!N154+MAYO!N154+JUNIO!N154+JULIO!N154+AGOSTO!N154+SEPTIEMBRE!N154+OCTUBRE!N154+NOVIEMBRE!N154+'DICIEMBRE '!N154</f>
        <v>9</v>
      </c>
      <c r="O154" s="18">
        <f>+ENERO!O154+FEBRERO!O154+MARZO!O154+ABRIL!O154+MAYO!O154+JUNIO!O154+JULIO!O154+AGOSTO!O154+SEPTIEMBRE!O154+OCTUBRE!O154+NOVIEMBRE!O154+'DICIEMBRE '!O154</f>
        <v>9</v>
      </c>
      <c r="P154" s="18">
        <f>+ENERO!P154+FEBRERO!P154+MARZO!P154+ABRIL!P154+MAYO!P154+JUNIO!P154+JULIO!P154+AGOSTO!P154+SEPTIEMBRE!P154+OCTUBRE!P154+NOVIEMBRE!P154+'DICIEMBRE '!P154</f>
        <v>13</v>
      </c>
      <c r="Q154" s="18">
        <f>+ENERO!Q154+FEBRERO!Q154+MARZO!Q154+ABRIL!Q154+MAYO!Q154+JUNIO!Q154+JULIO!Q154+AGOSTO!Q154+SEPTIEMBRE!Q154+OCTUBRE!Q154+NOVIEMBRE!Q154+'DICIEMBRE '!Q154</f>
        <v>7</v>
      </c>
      <c r="R154" s="18">
        <f>+ENERO!R154+FEBRERO!R154+MARZO!R154+ABRIL!R154+MAYO!R154+JUNIO!R154+JULIO!R154+AGOSTO!R154+SEPTIEMBRE!R154+OCTUBRE!R154+NOVIEMBRE!R154+'DICIEMBRE '!R154</f>
        <v>11</v>
      </c>
      <c r="S154" s="18">
        <f>+ENERO!S154+FEBRERO!S154+MARZO!S154+ABRIL!S154+MAYO!S154+JUNIO!S154+JULIO!S154+AGOSTO!S154+SEPTIEMBRE!S154+OCTUBRE!S154+NOVIEMBRE!S154+'DICIEMBRE '!S154</f>
        <v>20</v>
      </c>
      <c r="T154" s="18">
        <f>+ENERO!T154+FEBRERO!T154+MARZO!T154+ABRIL!T154+MAYO!T154+JUNIO!T154+JULIO!T154+AGOSTO!T154+SEPTIEMBRE!T154+OCTUBRE!T154+NOVIEMBRE!T154+'DICIEMBRE '!T154</f>
        <v>10</v>
      </c>
      <c r="U154" s="18">
        <f>+ENERO!U154+FEBRERO!U154+MARZO!U154+ABRIL!U154+MAYO!U154+JUNIO!U154+JULIO!U154+AGOSTO!U154+SEPTIEMBRE!U154+OCTUBRE!U154+NOVIEMBRE!U154+'DICIEMBRE '!U154</f>
        <v>15</v>
      </c>
      <c r="V154" s="18">
        <f>+ENERO!V154+FEBRERO!V154+MARZO!V154+ABRIL!V154+MAYO!V154+JUNIO!V154+JULIO!V154+AGOSTO!V154+SEPTIEMBRE!V154+OCTUBRE!V154+NOVIEMBRE!V154+'DICIEMBRE '!V154</f>
        <v>55</v>
      </c>
      <c r="W154" s="18">
        <f>+ENERO!W154+FEBRERO!W154+MARZO!W154+ABRIL!W154+MAYO!W154+JUNIO!W154+JULIO!W154+AGOSTO!W154+SEPTIEMBRE!W154+OCTUBRE!W154+NOVIEMBRE!W154+'DICIEMBRE '!W154</f>
        <v>71</v>
      </c>
      <c r="X154" s="18">
        <f>+ENERO!X154+FEBRERO!X154+MARZO!X154+ABRIL!X154+MAYO!X154+JUNIO!X154+JULIO!X154+AGOSTO!X154+SEPTIEMBRE!X154+OCTUBRE!X154+NOVIEMBRE!X154+'DICIEMBRE '!X154</f>
        <v>56</v>
      </c>
      <c r="Y154" s="18">
        <f>+ENERO!Y154+FEBRERO!Y154+MARZO!Y154+ABRIL!Y154+MAYO!Y154+JUNIO!Y154+JULIO!Y154+AGOSTO!Y154+SEPTIEMBRE!Y154+OCTUBRE!Y154+NOVIEMBRE!Y154+'DICIEMBRE '!Y154</f>
        <v>70</v>
      </c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208</v>
      </c>
      <c r="C158" s="18">
        <f>+ENERO!C158+FEBRERO!C158+MARZO!C158+ABRIL!C158+MAYO!C158+JUNIO!C158+JULIO!C158+AGOSTO!C158+SEPTIEMBRE!C158+OCTUBRE!C158+NOVIEMBRE!C158+'DICIEMBRE '!C158</f>
        <v>63</v>
      </c>
      <c r="D158" s="18">
        <f>+ENERO!D158+FEBRERO!D158+MARZO!D158+ABRIL!D158+MAYO!D158+JUNIO!D158+JULIO!D158+AGOSTO!D158+SEPTIEMBRE!D158+OCTUBRE!D158+NOVIEMBRE!D158+'DICIEMBRE '!D158</f>
        <v>145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1</v>
      </c>
      <c r="C159" s="18">
        <f>+ENERO!C159+FEBRERO!C159+MARZO!C159+ABRIL!C159+MAYO!C159+JUNIO!C159+JULIO!C159+AGOSTO!C159+SEPTIEMBRE!C159+OCTUBRE!C159+NOVIEMBRE!C159+'DICIEMBRE '!C159</f>
        <v>1</v>
      </c>
      <c r="D159" s="18">
        <f>+ENERO!D159+FEBRERO!D159+MARZO!D159+ABRIL!D159+MAYO!D159+JUNIO!D159+JULIO!D159+AGOSTO!D159+SEPTIEMBRE!D159+OCTUBRE!D159+NOVIEMBRE!D159+'DICIEMBRE '!D159</f>
        <v>0</v>
      </c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2</v>
      </c>
      <c r="C160" s="18">
        <f>+ENERO!C160+FEBRERO!C160+MARZO!C160+ABRIL!C160+MAYO!C160+JUNIO!C160+JULIO!C160+AGOSTO!C160+SEPTIEMBRE!C160+OCTUBRE!C160+NOVIEMBRE!C160+'DICIEMBRE '!C160</f>
        <v>0</v>
      </c>
      <c r="D160" s="18">
        <f>+ENERO!D160+FEBRERO!D160+MARZO!D160+ABRIL!D160+MAYO!D160+JUNIO!D160+JULIO!D160+AGOSTO!D160+SEPTIEMBRE!D160+OCTUBRE!D160+NOVIEMBRE!D160+'DICIEMBRE '!D160</f>
        <v>2</v>
      </c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211</v>
      </c>
      <c r="C161" s="203">
        <f>+SUM(C158:C160)</f>
        <v>64</v>
      </c>
      <c r="D161" s="203">
        <f>+SUM(D158:D160)</f>
        <v>147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201</v>
      </c>
      <c r="C165" s="18">
        <f>+ENERO!C165+FEBRERO!C165+MARZO!C165+ABRIL!C165+MAYO!C165+JUNIO!C165+JULIO!C165+AGOSTO!C165+SEPTIEMBRE!C165+OCTUBRE!C165+NOVIEMBRE!C165+'DICIEMBRE '!C165</f>
        <v>0</v>
      </c>
      <c r="D165" s="18">
        <f>+ENERO!D165+FEBRERO!D165+MARZO!D165+ABRIL!D165+MAYO!D165+JUNIO!D165+JULIO!D165+AGOSTO!D165+SEPTIEMBRE!D165+OCTUBRE!D165+NOVIEMBRE!D165+'DICIEMBRE '!D165</f>
        <v>0</v>
      </c>
      <c r="E165" s="18">
        <f>+ENERO!E165+FEBRERO!E165+MARZO!E165+ABRIL!E165+MAYO!E165+JUNIO!E165+JULIO!E165+AGOSTO!E165+SEPTIEMBRE!E165+OCTUBRE!E165+NOVIEMBRE!E165+'DICIEMBRE '!E165</f>
        <v>1</v>
      </c>
      <c r="F165" s="18">
        <f>+ENERO!F165+FEBRERO!F165+MARZO!F165+ABRIL!F165+MAYO!F165+JUNIO!F165+JULIO!F165+AGOSTO!F165+SEPTIEMBRE!F165+OCTUBRE!F165+NOVIEMBRE!F165+'DICIEMBRE '!F165</f>
        <v>3</v>
      </c>
      <c r="G165" s="18">
        <f>+ENERO!G165+FEBRERO!G165+MARZO!G165+ABRIL!G165+MAYO!G165+JUNIO!G165+JULIO!G165+AGOSTO!G165+SEPTIEMBRE!G165+OCTUBRE!G165+NOVIEMBRE!G165+'DICIEMBRE '!G165</f>
        <v>1</v>
      </c>
      <c r="H165" s="18">
        <f>+ENERO!H165+FEBRERO!H165+MARZO!H165+ABRIL!H165+MAYO!H165+JUNIO!H165+JULIO!H165+AGOSTO!H165+SEPTIEMBRE!H165+OCTUBRE!H165+NOVIEMBRE!H165+'DICIEMBRE '!H165</f>
        <v>12</v>
      </c>
      <c r="I165" s="18">
        <f>+ENERO!I165+FEBRERO!I165+MARZO!I165+ABRIL!I165+MAYO!I165+JUNIO!I165+JULIO!I165+AGOSTO!I165+SEPTIEMBRE!I165+OCTUBRE!I165+NOVIEMBRE!I165+'DICIEMBRE '!I165</f>
        <v>6</v>
      </c>
      <c r="J165" s="18">
        <f>+ENERO!J165+FEBRERO!J165+MARZO!J165+ABRIL!J165+MAYO!J165+JUNIO!J165+JULIO!J165+AGOSTO!J165+SEPTIEMBRE!J165+OCTUBRE!J165+NOVIEMBRE!J165+'DICIEMBRE '!J165</f>
        <v>4</v>
      </c>
      <c r="K165" s="18">
        <f>+ENERO!K165+FEBRERO!K165+MARZO!K165+ABRIL!K165+MAYO!K165+JUNIO!K165+JULIO!K165+AGOSTO!K165+SEPTIEMBRE!K165+OCTUBRE!K165+NOVIEMBRE!K165+'DICIEMBRE '!K165</f>
        <v>9</v>
      </c>
      <c r="L165" s="18">
        <f>+ENERO!L165+FEBRERO!L165+MARZO!L165+ABRIL!L165+MAYO!L165+JUNIO!L165+JULIO!L165+AGOSTO!L165+SEPTIEMBRE!L165+OCTUBRE!L165+NOVIEMBRE!L165+'DICIEMBRE '!L165</f>
        <v>5</v>
      </c>
      <c r="M165" s="18">
        <f>+ENERO!M165+FEBRERO!M165+MARZO!M165+ABRIL!M165+MAYO!M165+JUNIO!M165+JULIO!M165+AGOSTO!M165+SEPTIEMBRE!M165+OCTUBRE!M165+NOVIEMBRE!M165+'DICIEMBRE '!M165</f>
        <v>14</v>
      </c>
      <c r="N165" s="18">
        <f>+ENERO!N165+FEBRERO!N165+MARZO!N165+ABRIL!N165+MAYO!N165+JUNIO!N165+JULIO!N165+AGOSTO!N165+SEPTIEMBRE!N165+OCTUBRE!N165+NOVIEMBRE!N165+'DICIEMBRE '!N165</f>
        <v>20</v>
      </c>
      <c r="O165" s="18">
        <f>+ENERO!O165+FEBRERO!O165+MARZO!O165+ABRIL!O165+MAYO!O165+JUNIO!O165+JULIO!O165+AGOSTO!O165+SEPTIEMBRE!O165+OCTUBRE!O165+NOVIEMBRE!O165+'DICIEMBRE '!O165</f>
        <v>23</v>
      </c>
      <c r="P165" s="18">
        <f>+ENERO!P165+FEBRERO!P165+MARZO!P165+ABRIL!P165+MAYO!P165+JUNIO!P165+JULIO!P165+AGOSTO!P165+SEPTIEMBRE!P165+OCTUBRE!P165+NOVIEMBRE!P165+'DICIEMBRE '!P165</f>
        <v>23</v>
      </c>
      <c r="Q165" s="18">
        <f>+ENERO!Q165+FEBRERO!Q165+MARZO!Q165+ABRIL!Q165+MAYO!Q165+JUNIO!Q165+JULIO!Q165+AGOSTO!Q165+SEPTIEMBRE!Q165+OCTUBRE!Q165+NOVIEMBRE!Q165+'DICIEMBRE '!Q165</f>
        <v>20</v>
      </c>
      <c r="R165" s="18">
        <f>+ENERO!R165+FEBRERO!R165+MARZO!R165+ABRIL!R165+MAYO!R165+JUNIO!R165+JULIO!R165+AGOSTO!R165+SEPTIEMBRE!R165+OCTUBRE!R165+NOVIEMBRE!R165+'DICIEMBRE '!R165</f>
        <v>24</v>
      </c>
      <c r="S165" s="18">
        <f>+ENERO!S165+FEBRERO!S165+MARZO!S165+ABRIL!S165+MAYO!S165+JUNIO!S165+JULIO!S165+AGOSTO!S165+SEPTIEMBRE!S165+OCTUBRE!S165+NOVIEMBRE!S165+'DICIEMBRE '!S165</f>
        <v>16</v>
      </c>
      <c r="T165" s="18">
        <f>+ENERO!T165+FEBRERO!T165+MARZO!T165+ABRIL!T165+MAYO!T165+JUNIO!T165+JULIO!T165+AGOSTO!T165+SEPTIEMBRE!T165+OCTUBRE!T165+NOVIEMBRE!T165+'DICIEMBRE '!T165</f>
        <v>9</v>
      </c>
      <c r="U165" s="18">
        <f>+ENERO!U165+FEBRERO!U165+MARZO!U165+ABRIL!U165+MAYO!U165+JUNIO!U165+JULIO!U165+AGOSTO!U165+SEPTIEMBRE!U165+OCTUBRE!U165+NOVIEMBRE!U165+'DICIEMBRE '!U165</f>
        <v>11</v>
      </c>
      <c r="V165" s="18">
        <f>+ENERO!V165+FEBRERO!V165+MARZO!V165+ABRIL!V165+MAYO!V165+JUNIO!V165+JULIO!V165+AGOSTO!V165+SEPTIEMBRE!V165+OCTUBRE!V165+NOVIEMBRE!V165+'DICIEMBRE '!V165</f>
        <v>86</v>
      </c>
      <c r="W165" s="18">
        <f>+ENERO!W165+FEBRERO!W165+MARZO!W165+ABRIL!W165+MAYO!W165+JUNIO!W165+JULIO!W165+AGOSTO!W165+SEPTIEMBRE!W165+OCTUBRE!W165+NOVIEMBRE!W165+'DICIEMBRE '!W165</f>
        <v>115</v>
      </c>
      <c r="X165" s="18">
        <f>+ENERO!X165+FEBRERO!X165+MARZO!X165+ABRIL!X165+MAYO!X165+JUNIO!X165+JULIO!X165+AGOSTO!X165+SEPTIEMBRE!X165+OCTUBRE!X165+NOVIEMBRE!X165+'DICIEMBRE '!X165</f>
        <v>201</v>
      </c>
      <c r="Y165" s="18">
        <f>+ENERO!Y165+FEBRERO!Y165+MARZO!Y165+ABRIL!Y165+MAYO!Y165+JUNIO!Y165+JULIO!Y165+AGOSTO!Y165+SEPTIEMBRE!Y165+OCTUBRE!Y165+NOVIEMBRE!Y165+'DICIEMBRE '!Y165</f>
        <v>169</v>
      </c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>
        <f t="shared" ref="BF165:BF170" si="23">IF($B165=0,"",IF($X165="",IF($B165="","",1),0))</f>
        <v>0</v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18">
        <f>+ENERO!C166+FEBRERO!C166+MARZO!C166+ABRIL!C166+MAYO!C166+JUNIO!C166+JULIO!C166+AGOSTO!C166+SEPTIEMBRE!C166+OCTUBRE!C166+NOVIEMBRE!C166+'DICIEMBRE '!C166</f>
        <v>0</v>
      </c>
      <c r="D166" s="18">
        <f>+ENERO!D166+FEBRERO!D166+MARZO!D166+ABRIL!D166+MAYO!D166+JUNIO!D166+JULIO!D166+AGOSTO!D166+SEPTIEMBRE!D166+OCTUBRE!D166+NOVIEMBRE!D166+'DICIEMBRE '!D166</f>
        <v>0</v>
      </c>
      <c r="E166" s="18">
        <f>+ENERO!E166+FEBRERO!E166+MARZO!E166+ABRIL!E166+MAYO!E166+JUNIO!E166+JULIO!E166+AGOSTO!E166+SEPTIEMBRE!E166+OCTUBRE!E166+NOVIEMBRE!E166+'DICIEMBRE '!E166</f>
        <v>0</v>
      </c>
      <c r="F166" s="18">
        <f>+ENERO!F166+FEBRERO!F166+MARZO!F166+ABRIL!F166+MAYO!F166+JUNIO!F166+JULIO!F166+AGOSTO!F166+SEPTIEMBRE!F166+OCTUBRE!F166+NOVIEMBRE!F166+'DICIEMBRE '!F166</f>
        <v>0</v>
      </c>
      <c r="G166" s="18">
        <f>+ENERO!G166+FEBRERO!G166+MARZO!G166+ABRIL!G166+MAYO!G166+JUNIO!G166+JULIO!G166+AGOSTO!G166+SEPTIEMBRE!G166+OCTUBRE!G166+NOVIEMBRE!G166+'DICIEMBRE '!G166</f>
        <v>0</v>
      </c>
      <c r="H166" s="18">
        <f>+ENERO!H166+FEBRERO!H166+MARZO!H166+ABRIL!H166+MAYO!H166+JUNIO!H166+JULIO!H166+AGOSTO!H166+SEPTIEMBRE!H166+OCTUBRE!H166+NOVIEMBRE!H166+'DICIEMBRE '!H166</f>
        <v>0</v>
      </c>
      <c r="I166" s="18">
        <f>+ENERO!I166+FEBRERO!I166+MARZO!I166+ABRIL!I166+MAYO!I166+JUNIO!I166+JULIO!I166+AGOSTO!I166+SEPTIEMBRE!I166+OCTUBRE!I166+NOVIEMBRE!I166+'DICIEMBRE '!I166</f>
        <v>0</v>
      </c>
      <c r="J166" s="18">
        <f>+ENERO!J166+FEBRERO!J166+MARZO!J166+ABRIL!J166+MAYO!J166+JUNIO!J166+JULIO!J166+AGOSTO!J166+SEPTIEMBRE!J166+OCTUBRE!J166+NOVIEMBRE!J166+'DICIEMBRE '!J166</f>
        <v>0</v>
      </c>
      <c r="K166" s="18">
        <f>+ENERO!K166+FEBRERO!K166+MARZO!K166+ABRIL!K166+MAYO!K166+JUNIO!K166+JULIO!K166+AGOSTO!K166+SEPTIEMBRE!K166+OCTUBRE!K166+NOVIEMBRE!K166+'DICIEMBRE '!K166</f>
        <v>0</v>
      </c>
      <c r="L166" s="18">
        <f>+ENERO!L166+FEBRERO!L166+MARZO!L166+ABRIL!L166+MAYO!L166+JUNIO!L166+JULIO!L166+AGOSTO!L166+SEPTIEMBRE!L166+OCTUBRE!L166+NOVIEMBRE!L166+'DICIEMBRE '!L166</f>
        <v>0</v>
      </c>
      <c r="M166" s="18">
        <f>+ENERO!M166+FEBRERO!M166+MARZO!M166+ABRIL!M166+MAYO!M166+JUNIO!M166+JULIO!M166+AGOSTO!M166+SEPTIEMBRE!M166+OCTUBRE!M166+NOVIEMBRE!M166+'DICIEMBRE '!M166</f>
        <v>0</v>
      </c>
      <c r="N166" s="18">
        <f>+ENERO!N166+FEBRERO!N166+MARZO!N166+ABRIL!N166+MAYO!N166+JUNIO!N166+JULIO!N166+AGOSTO!N166+SEPTIEMBRE!N166+OCTUBRE!N166+NOVIEMBRE!N166+'DICIEMBRE '!N166</f>
        <v>0</v>
      </c>
      <c r="O166" s="18">
        <f>+ENERO!O166+FEBRERO!O166+MARZO!O166+ABRIL!O166+MAYO!O166+JUNIO!O166+JULIO!O166+AGOSTO!O166+SEPTIEMBRE!O166+OCTUBRE!O166+NOVIEMBRE!O166+'DICIEMBRE '!O166</f>
        <v>0</v>
      </c>
      <c r="P166" s="18">
        <f>+ENERO!P166+FEBRERO!P166+MARZO!P166+ABRIL!P166+MAYO!P166+JUNIO!P166+JULIO!P166+AGOSTO!P166+SEPTIEMBRE!P166+OCTUBRE!P166+NOVIEMBRE!P166+'DICIEMBRE '!P166</f>
        <v>0</v>
      </c>
      <c r="Q166" s="18">
        <f>+ENERO!Q166+FEBRERO!Q166+MARZO!Q166+ABRIL!Q166+MAYO!Q166+JUNIO!Q166+JULIO!Q166+AGOSTO!Q166+SEPTIEMBRE!Q166+OCTUBRE!Q166+NOVIEMBRE!Q166+'DICIEMBRE '!Q166</f>
        <v>0</v>
      </c>
      <c r="R166" s="18">
        <f>+ENERO!R166+FEBRERO!R166+MARZO!R166+ABRIL!R166+MAYO!R166+JUNIO!R166+JULIO!R166+AGOSTO!R166+SEPTIEMBRE!R166+OCTUBRE!R166+NOVIEMBRE!R166+'DICIEMBRE '!R166</f>
        <v>0</v>
      </c>
      <c r="S166" s="18">
        <f>+ENERO!S166+FEBRERO!S166+MARZO!S166+ABRIL!S166+MAYO!S166+JUNIO!S166+JULIO!S166+AGOSTO!S166+SEPTIEMBRE!S166+OCTUBRE!S166+NOVIEMBRE!S166+'DICIEMBRE '!S166</f>
        <v>0</v>
      </c>
      <c r="T166" s="18">
        <f>+ENERO!T166+FEBRERO!T166+MARZO!T166+ABRIL!T166+MAYO!T166+JUNIO!T166+JULIO!T166+AGOSTO!T166+SEPTIEMBRE!T166+OCTUBRE!T166+NOVIEMBRE!T166+'DICIEMBRE '!T166</f>
        <v>0</v>
      </c>
      <c r="U166" s="18">
        <f>+ENERO!U166+FEBRERO!U166+MARZO!U166+ABRIL!U166+MAYO!U166+JUNIO!U166+JULIO!U166+AGOSTO!U166+SEPTIEMBRE!U166+OCTUBRE!U166+NOVIEMBRE!U166+'DICIEMBRE '!U166</f>
        <v>0</v>
      </c>
      <c r="V166" s="18">
        <f>+ENERO!V166+FEBRERO!V166+MARZO!V166+ABRIL!V166+MAYO!V166+JUNIO!V166+JULIO!V166+AGOSTO!V166+SEPTIEMBRE!V166+OCTUBRE!V166+NOVIEMBRE!V166+'DICIEMBRE '!V166</f>
        <v>0</v>
      </c>
      <c r="W166" s="18">
        <f>+ENERO!W166+FEBRERO!W166+MARZO!W166+ABRIL!W166+MAYO!W166+JUNIO!W166+JULIO!W166+AGOSTO!W166+SEPTIEMBRE!W166+OCTUBRE!W166+NOVIEMBRE!W166+'DICIEMBRE '!W166</f>
        <v>0</v>
      </c>
      <c r="X166" s="18">
        <f>+ENERO!X166+FEBRERO!X166+MARZO!X166+ABRIL!X166+MAYO!X166+JUNIO!X166+JULIO!X166+AGOSTO!X166+SEPTIEMBRE!X166+OCTUBRE!X166+NOVIEMBRE!X166+'DICIEMBRE '!X166</f>
        <v>0</v>
      </c>
      <c r="Y166" s="18">
        <f>+ENERO!Y166+FEBRERO!Y166+MARZO!Y166+ABRIL!Y166+MAYO!Y166+JUNIO!Y166+JULIO!Y166+AGOSTO!Y166+SEPTIEMBRE!Y166+OCTUBRE!Y166+NOVIEMBRE!Y166+'DICIEMBRE '!Y166</f>
        <v>0</v>
      </c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18">
        <f>+ENERO!C167+FEBRERO!C167+MARZO!C167+ABRIL!C167+MAYO!C167+JUNIO!C167+JULIO!C167+AGOSTO!C167+SEPTIEMBRE!C167+OCTUBRE!C167+NOVIEMBRE!C167+'DICIEMBRE '!C167</f>
        <v>0</v>
      </c>
      <c r="D167" s="18">
        <f>+ENERO!D167+FEBRERO!D167+MARZO!D167+ABRIL!D167+MAYO!D167+JUNIO!D167+JULIO!D167+AGOSTO!D167+SEPTIEMBRE!D167+OCTUBRE!D167+NOVIEMBRE!D167+'DICIEMBRE '!D167</f>
        <v>0</v>
      </c>
      <c r="E167" s="18">
        <f>+ENERO!E167+FEBRERO!E167+MARZO!E167+ABRIL!E167+MAYO!E167+JUNIO!E167+JULIO!E167+AGOSTO!E167+SEPTIEMBRE!E167+OCTUBRE!E167+NOVIEMBRE!E167+'DICIEMBRE '!E167</f>
        <v>0</v>
      </c>
      <c r="F167" s="18">
        <f>+ENERO!F167+FEBRERO!F167+MARZO!F167+ABRIL!F167+MAYO!F167+JUNIO!F167+JULIO!F167+AGOSTO!F167+SEPTIEMBRE!F167+OCTUBRE!F167+NOVIEMBRE!F167+'DICIEMBRE '!F167</f>
        <v>0</v>
      </c>
      <c r="G167" s="18">
        <f>+ENERO!G167+FEBRERO!G167+MARZO!G167+ABRIL!G167+MAYO!G167+JUNIO!G167+JULIO!G167+AGOSTO!G167+SEPTIEMBRE!G167+OCTUBRE!G167+NOVIEMBRE!G167+'DICIEMBRE '!G167</f>
        <v>0</v>
      </c>
      <c r="H167" s="18">
        <f>+ENERO!H167+FEBRERO!H167+MARZO!H167+ABRIL!H167+MAYO!H167+JUNIO!H167+JULIO!H167+AGOSTO!H167+SEPTIEMBRE!H167+OCTUBRE!H167+NOVIEMBRE!H167+'DICIEMBRE '!H167</f>
        <v>0</v>
      </c>
      <c r="I167" s="18">
        <f>+ENERO!I167+FEBRERO!I167+MARZO!I167+ABRIL!I167+MAYO!I167+JUNIO!I167+JULIO!I167+AGOSTO!I167+SEPTIEMBRE!I167+OCTUBRE!I167+NOVIEMBRE!I167+'DICIEMBRE '!I167</f>
        <v>0</v>
      </c>
      <c r="J167" s="18">
        <f>+ENERO!J167+FEBRERO!J167+MARZO!J167+ABRIL!J167+MAYO!J167+JUNIO!J167+JULIO!J167+AGOSTO!J167+SEPTIEMBRE!J167+OCTUBRE!J167+NOVIEMBRE!J167+'DICIEMBRE '!J167</f>
        <v>0</v>
      </c>
      <c r="K167" s="18">
        <f>+ENERO!K167+FEBRERO!K167+MARZO!K167+ABRIL!K167+MAYO!K167+JUNIO!K167+JULIO!K167+AGOSTO!K167+SEPTIEMBRE!K167+OCTUBRE!K167+NOVIEMBRE!K167+'DICIEMBRE '!K167</f>
        <v>0</v>
      </c>
      <c r="L167" s="18">
        <f>+ENERO!L167+FEBRERO!L167+MARZO!L167+ABRIL!L167+MAYO!L167+JUNIO!L167+JULIO!L167+AGOSTO!L167+SEPTIEMBRE!L167+OCTUBRE!L167+NOVIEMBRE!L167+'DICIEMBRE '!L167</f>
        <v>0</v>
      </c>
      <c r="M167" s="18">
        <f>+ENERO!M167+FEBRERO!M167+MARZO!M167+ABRIL!M167+MAYO!M167+JUNIO!M167+JULIO!M167+AGOSTO!M167+SEPTIEMBRE!M167+OCTUBRE!M167+NOVIEMBRE!M167+'DICIEMBRE '!M167</f>
        <v>0</v>
      </c>
      <c r="N167" s="18">
        <f>+ENERO!N167+FEBRERO!N167+MARZO!N167+ABRIL!N167+MAYO!N167+JUNIO!N167+JULIO!N167+AGOSTO!N167+SEPTIEMBRE!N167+OCTUBRE!N167+NOVIEMBRE!N167+'DICIEMBRE '!N167</f>
        <v>0</v>
      </c>
      <c r="O167" s="18">
        <f>+ENERO!O167+FEBRERO!O167+MARZO!O167+ABRIL!O167+MAYO!O167+JUNIO!O167+JULIO!O167+AGOSTO!O167+SEPTIEMBRE!O167+OCTUBRE!O167+NOVIEMBRE!O167+'DICIEMBRE '!O167</f>
        <v>0</v>
      </c>
      <c r="P167" s="18">
        <f>+ENERO!P167+FEBRERO!P167+MARZO!P167+ABRIL!P167+MAYO!P167+JUNIO!P167+JULIO!P167+AGOSTO!P167+SEPTIEMBRE!P167+OCTUBRE!P167+NOVIEMBRE!P167+'DICIEMBRE '!P167</f>
        <v>0</v>
      </c>
      <c r="Q167" s="18">
        <f>+ENERO!Q167+FEBRERO!Q167+MARZO!Q167+ABRIL!Q167+MAYO!Q167+JUNIO!Q167+JULIO!Q167+AGOSTO!Q167+SEPTIEMBRE!Q167+OCTUBRE!Q167+NOVIEMBRE!Q167+'DICIEMBRE '!Q167</f>
        <v>0</v>
      </c>
      <c r="R167" s="18">
        <f>+ENERO!R167+FEBRERO!R167+MARZO!R167+ABRIL!R167+MAYO!R167+JUNIO!R167+JULIO!R167+AGOSTO!R167+SEPTIEMBRE!R167+OCTUBRE!R167+NOVIEMBRE!R167+'DICIEMBRE '!R167</f>
        <v>0</v>
      </c>
      <c r="S167" s="18">
        <f>+ENERO!S167+FEBRERO!S167+MARZO!S167+ABRIL!S167+MAYO!S167+JUNIO!S167+JULIO!S167+AGOSTO!S167+SEPTIEMBRE!S167+OCTUBRE!S167+NOVIEMBRE!S167+'DICIEMBRE '!S167</f>
        <v>0</v>
      </c>
      <c r="T167" s="18">
        <f>+ENERO!T167+FEBRERO!T167+MARZO!T167+ABRIL!T167+MAYO!T167+JUNIO!T167+JULIO!T167+AGOSTO!T167+SEPTIEMBRE!T167+OCTUBRE!T167+NOVIEMBRE!T167+'DICIEMBRE '!T167</f>
        <v>0</v>
      </c>
      <c r="U167" s="18">
        <f>+ENERO!U167+FEBRERO!U167+MARZO!U167+ABRIL!U167+MAYO!U167+JUNIO!U167+JULIO!U167+AGOSTO!U167+SEPTIEMBRE!U167+OCTUBRE!U167+NOVIEMBRE!U167+'DICIEMBRE '!U167</f>
        <v>0</v>
      </c>
      <c r="V167" s="18">
        <f>+ENERO!V167+FEBRERO!V167+MARZO!V167+ABRIL!V167+MAYO!V167+JUNIO!V167+JULIO!V167+AGOSTO!V167+SEPTIEMBRE!V167+OCTUBRE!V167+NOVIEMBRE!V167+'DICIEMBRE '!V167</f>
        <v>0</v>
      </c>
      <c r="W167" s="18">
        <f>+ENERO!W167+FEBRERO!W167+MARZO!W167+ABRIL!W167+MAYO!W167+JUNIO!W167+JULIO!W167+AGOSTO!W167+SEPTIEMBRE!W167+OCTUBRE!W167+NOVIEMBRE!W167+'DICIEMBRE '!W167</f>
        <v>0</v>
      </c>
      <c r="X167" s="18">
        <f>+ENERO!X167+FEBRERO!X167+MARZO!X167+ABRIL!X167+MAYO!X167+JUNIO!X167+JULIO!X167+AGOSTO!X167+SEPTIEMBRE!X167+OCTUBRE!X167+NOVIEMBRE!X167+'DICIEMBRE '!X167</f>
        <v>0</v>
      </c>
      <c r="Y167" s="18">
        <f>+ENERO!Y167+FEBRERO!Y167+MARZO!Y167+ABRIL!Y167+MAYO!Y167+JUNIO!Y167+JULIO!Y167+AGOSTO!Y167+SEPTIEMBRE!Y167+OCTUBRE!Y167+NOVIEMBRE!Y167+'DICIEMBRE '!Y167</f>
        <v>0</v>
      </c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18">
        <f>+ENERO!C168+FEBRERO!C168+MARZO!C168+ABRIL!C168+MAYO!C168+JUNIO!C168+JULIO!C168+AGOSTO!C168+SEPTIEMBRE!C168+OCTUBRE!C168+NOVIEMBRE!C168+'DICIEMBRE '!C168</f>
        <v>0</v>
      </c>
      <c r="D168" s="18">
        <f>+ENERO!D168+FEBRERO!D168+MARZO!D168+ABRIL!D168+MAYO!D168+JUNIO!D168+JULIO!D168+AGOSTO!D168+SEPTIEMBRE!D168+OCTUBRE!D168+NOVIEMBRE!D168+'DICIEMBRE '!D168</f>
        <v>0</v>
      </c>
      <c r="E168" s="18">
        <f>+ENERO!E168+FEBRERO!E168+MARZO!E168+ABRIL!E168+MAYO!E168+JUNIO!E168+JULIO!E168+AGOSTO!E168+SEPTIEMBRE!E168+OCTUBRE!E168+NOVIEMBRE!E168+'DICIEMBRE '!E168</f>
        <v>0</v>
      </c>
      <c r="F168" s="18">
        <f>+ENERO!F168+FEBRERO!F168+MARZO!F168+ABRIL!F168+MAYO!F168+JUNIO!F168+JULIO!F168+AGOSTO!F168+SEPTIEMBRE!F168+OCTUBRE!F168+NOVIEMBRE!F168+'DICIEMBRE '!F168</f>
        <v>0</v>
      </c>
      <c r="G168" s="18">
        <f>+ENERO!G168+FEBRERO!G168+MARZO!G168+ABRIL!G168+MAYO!G168+JUNIO!G168+JULIO!G168+AGOSTO!G168+SEPTIEMBRE!G168+OCTUBRE!G168+NOVIEMBRE!G168+'DICIEMBRE '!G168</f>
        <v>0</v>
      </c>
      <c r="H168" s="18">
        <f>+ENERO!H168+FEBRERO!H168+MARZO!H168+ABRIL!H168+MAYO!H168+JUNIO!H168+JULIO!H168+AGOSTO!H168+SEPTIEMBRE!H168+OCTUBRE!H168+NOVIEMBRE!H168+'DICIEMBRE '!H168</f>
        <v>0</v>
      </c>
      <c r="I168" s="18">
        <f>+ENERO!I168+FEBRERO!I168+MARZO!I168+ABRIL!I168+MAYO!I168+JUNIO!I168+JULIO!I168+AGOSTO!I168+SEPTIEMBRE!I168+OCTUBRE!I168+NOVIEMBRE!I168+'DICIEMBRE '!I168</f>
        <v>0</v>
      </c>
      <c r="J168" s="18">
        <f>+ENERO!J168+FEBRERO!J168+MARZO!J168+ABRIL!J168+MAYO!J168+JUNIO!J168+JULIO!J168+AGOSTO!J168+SEPTIEMBRE!J168+OCTUBRE!J168+NOVIEMBRE!J168+'DICIEMBRE '!J168</f>
        <v>0</v>
      </c>
      <c r="K168" s="18">
        <f>+ENERO!K168+FEBRERO!K168+MARZO!K168+ABRIL!K168+MAYO!K168+JUNIO!K168+JULIO!K168+AGOSTO!K168+SEPTIEMBRE!K168+OCTUBRE!K168+NOVIEMBRE!K168+'DICIEMBRE '!K168</f>
        <v>0</v>
      </c>
      <c r="L168" s="18">
        <f>+ENERO!L168+FEBRERO!L168+MARZO!L168+ABRIL!L168+MAYO!L168+JUNIO!L168+JULIO!L168+AGOSTO!L168+SEPTIEMBRE!L168+OCTUBRE!L168+NOVIEMBRE!L168+'DICIEMBRE '!L168</f>
        <v>0</v>
      </c>
      <c r="M168" s="18">
        <f>+ENERO!M168+FEBRERO!M168+MARZO!M168+ABRIL!M168+MAYO!M168+JUNIO!M168+JULIO!M168+AGOSTO!M168+SEPTIEMBRE!M168+OCTUBRE!M168+NOVIEMBRE!M168+'DICIEMBRE '!M168</f>
        <v>0</v>
      </c>
      <c r="N168" s="18">
        <f>+ENERO!N168+FEBRERO!N168+MARZO!N168+ABRIL!N168+MAYO!N168+JUNIO!N168+JULIO!N168+AGOSTO!N168+SEPTIEMBRE!N168+OCTUBRE!N168+NOVIEMBRE!N168+'DICIEMBRE '!N168</f>
        <v>0</v>
      </c>
      <c r="O168" s="18">
        <f>+ENERO!O168+FEBRERO!O168+MARZO!O168+ABRIL!O168+MAYO!O168+JUNIO!O168+JULIO!O168+AGOSTO!O168+SEPTIEMBRE!O168+OCTUBRE!O168+NOVIEMBRE!O168+'DICIEMBRE '!O168</f>
        <v>0</v>
      </c>
      <c r="P168" s="18">
        <f>+ENERO!P168+FEBRERO!P168+MARZO!P168+ABRIL!P168+MAYO!P168+JUNIO!P168+JULIO!P168+AGOSTO!P168+SEPTIEMBRE!P168+OCTUBRE!P168+NOVIEMBRE!P168+'DICIEMBRE '!P168</f>
        <v>0</v>
      </c>
      <c r="Q168" s="18">
        <f>+ENERO!Q168+FEBRERO!Q168+MARZO!Q168+ABRIL!Q168+MAYO!Q168+JUNIO!Q168+JULIO!Q168+AGOSTO!Q168+SEPTIEMBRE!Q168+OCTUBRE!Q168+NOVIEMBRE!Q168+'DICIEMBRE '!Q168</f>
        <v>0</v>
      </c>
      <c r="R168" s="18">
        <f>+ENERO!R168+FEBRERO!R168+MARZO!R168+ABRIL!R168+MAYO!R168+JUNIO!R168+JULIO!R168+AGOSTO!R168+SEPTIEMBRE!R168+OCTUBRE!R168+NOVIEMBRE!R168+'DICIEMBRE '!R168</f>
        <v>0</v>
      </c>
      <c r="S168" s="18">
        <f>+ENERO!S168+FEBRERO!S168+MARZO!S168+ABRIL!S168+MAYO!S168+JUNIO!S168+JULIO!S168+AGOSTO!S168+SEPTIEMBRE!S168+OCTUBRE!S168+NOVIEMBRE!S168+'DICIEMBRE '!S168</f>
        <v>0</v>
      </c>
      <c r="T168" s="18">
        <f>+ENERO!T168+FEBRERO!T168+MARZO!T168+ABRIL!T168+MAYO!T168+JUNIO!T168+JULIO!T168+AGOSTO!T168+SEPTIEMBRE!T168+OCTUBRE!T168+NOVIEMBRE!T168+'DICIEMBRE '!T168</f>
        <v>0</v>
      </c>
      <c r="U168" s="18">
        <f>+ENERO!U168+FEBRERO!U168+MARZO!U168+ABRIL!U168+MAYO!U168+JUNIO!U168+JULIO!U168+AGOSTO!U168+SEPTIEMBRE!U168+OCTUBRE!U168+NOVIEMBRE!U168+'DICIEMBRE '!U168</f>
        <v>0</v>
      </c>
      <c r="V168" s="18">
        <f>+ENERO!V168+FEBRERO!V168+MARZO!V168+ABRIL!V168+MAYO!V168+JUNIO!V168+JULIO!V168+AGOSTO!V168+SEPTIEMBRE!V168+OCTUBRE!V168+NOVIEMBRE!V168+'DICIEMBRE '!V168</f>
        <v>0</v>
      </c>
      <c r="W168" s="18">
        <f>+ENERO!W168+FEBRERO!W168+MARZO!W168+ABRIL!W168+MAYO!W168+JUNIO!W168+JULIO!W168+AGOSTO!W168+SEPTIEMBRE!W168+OCTUBRE!W168+NOVIEMBRE!W168+'DICIEMBRE '!W168</f>
        <v>0</v>
      </c>
      <c r="X168" s="18">
        <f>+ENERO!X168+FEBRERO!X168+MARZO!X168+ABRIL!X168+MAYO!X168+JUNIO!X168+JULIO!X168+AGOSTO!X168+SEPTIEMBRE!X168+OCTUBRE!X168+NOVIEMBRE!X168+'DICIEMBRE '!X168</f>
        <v>0</v>
      </c>
      <c r="Y168" s="18">
        <f>+ENERO!Y168+FEBRERO!Y168+MARZO!Y168+ABRIL!Y168+MAYO!Y168+JUNIO!Y168+JULIO!Y168+AGOSTO!Y168+SEPTIEMBRE!Y168+OCTUBRE!Y168+NOVIEMBRE!Y168+'DICIEMBRE '!Y168</f>
        <v>0</v>
      </c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8">
        <f>+ENERO!C169+FEBRERO!C169+MARZO!C169+ABRIL!C169+MAYO!C169+JUNIO!C169+JULIO!C169+AGOSTO!C169+SEPTIEMBRE!C169+OCTUBRE!C169+NOVIEMBRE!C169+'DICIEMBRE '!C169</f>
        <v>0</v>
      </c>
      <c r="D169" s="18">
        <f>+ENERO!D169+FEBRERO!D169+MARZO!D169+ABRIL!D169+MAYO!D169+JUNIO!D169+JULIO!D169+AGOSTO!D169+SEPTIEMBRE!D169+OCTUBRE!D169+NOVIEMBRE!D169+'DICIEMBRE '!D169</f>
        <v>0</v>
      </c>
      <c r="E169" s="18">
        <f>+ENERO!E169+FEBRERO!E169+MARZO!E169+ABRIL!E169+MAYO!E169+JUNIO!E169+JULIO!E169+AGOSTO!E169+SEPTIEMBRE!E169+OCTUBRE!E169+NOVIEMBRE!E169+'DICIEMBRE '!E169</f>
        <v>0</v>
      </c>
      <c r="F169" s="18">
        <f>+ENERO!F169+FEBRERO!F169+MARZO!F169+ABRIL!F169+MAYO!F169+JUNIO!F169+JULIO!F169+AGOSTO!F169+SEPTIEMBRE!F169+OCTUBRE!F169+NOVIEMBRE!F169+'DICIEMBRE '!F169</f>
        <v>0</v>
      </c>
      <c r="G169" s="18">
        <f>+ENERO!G169+FEBRERO!G169+MARZO!G169+ABRIL!G169+MAYO!G169+JUNIO!G169+JULIO!G169+AGOSTO!G169+SEPTIEMBRE!G169+OCTUBRE!G169+NOVIEMBRE!G169+'DICIEMBRE '!G169</f>
        <v>0</v>
      </c>
      <c r="H169" s="18">
        <f>+ENERO!H169+FEBRERO!H169+MARZO!H169+ABRIL!H169+MAYO!H169+JUNIO!H169+JULIO!H169+AGOSTO!H169+SEPTIEMBRE!H169+OCTUBRE!H169+NOVIEMBRE!H169+'DICIEMBRE '!H169</f>
        <v>0</v>
      </c>
      <c r="I169" s="18">
        <f>+ENERO!I169+FEBRERO!I169+MARZO!I169+ABRIL!I169+MAYO!I169+JUNIO!I169+JULIO!I169+AGOSTO!I169+SEPTIEMBRE!I169+OCTUBRE!I169+NOVIEMBRE!I169+'DICIEMBRE '!I169</f>
        <v>0</v>
      </c>
      <c r="J169" s="18">
        <f>+ENERO!J169+FEBRERO!J169+MARZO!J169+ABRIL!J169+MAYO!J169+JUNIO!J169+JULIO!J169+AGOSTO!J169+SEPTIEMBRE!J169+OCTUBRE!J169+NOVIEMBRE!J169+'DICIEMBRE '!J169</f>
        <v>0</v>
      </c>
      <c r="K169" s="18">
        <f>+ENERO!K169+FEBRERO!K169+MARZO!K169+ABRIL!K169+MAYO!K169+JUNIO!K169+JULIO!K169+AGOSTO!K169+SEPTIEMBRE!K169+OCTUBRE!K169+NOVIEMBRE!K169+'DICIEMBRE '!K169</f>
        <v>0</v>
      </c>
      <c r="L169" s="18">
        <f>+ENERO!L169+FEBRERO!L169+MARZO!L169+ABRIL!L169+MAYO!L169+JUNIO!L169+JULIO!L169+AGOSTO!L169+SEPTIEMBRE!L169+OCTUBRE!L169+NOVIEMBRE!L169+'DICIEMBRE '!L169</f>
        <v>0</v>
      </c>
      <c r="M169" s="18">
        <f>+ENERO!M169+FEBRERO!M169+MARZO!M169+ABRIL!M169+MAYO!M169+JUNIO!M169+JULIO!M169+AGOSTO!M169+SEPTIEMBRE!M169+OCTUBRE!M169+NOVIEMBRE!M169+'DICIEMBRE '!M169</f>
        <v>0</v>
      </c>
      <c r="N169" s="18">
        <f>+ENERO!N169+FEBRERO!N169+MARZO!N169+ABRIL!N169+MAYO!N169+JUNIO!N169+JULIO!N169+AGOSTO!N169+SEPTIEMBRE!N169+OCTUBRE!N169+NOVIEMBRE!N169+'DICIEMBRE '!N169</f>
        <v>0</v>
      </c>
      <c r="O169" s="18">
        <f>+ENERO!O169+FEBRERO!O169+MARZO!O169+ABRIL!O169+MAYO!O169+JUNIO!O169+JULIO!O169+AGOSTO!O169+SEPTIEMBRE!O169+OCTUBRE!O169+NOVIEMBRE!O169+'DICIEMBRE '!O169</f>
        <v>0</v>
      </c>
      <c r="P169" s="18">
        <f>+ENERO!P169+FEBRERO!P169+MARZO!P169+ABRIL!P169+MAYO!P169+JUNIO!P169+JULIO!P169+AGOSTO!P169+SEPTIEMBRE!P169+OCTUBRE!P169+NOVIEMBRE!P169+'DICIEMBRE '!P169</f>
        <v>0</v>
      </c>
      <c r="Q169" s="18">
        <f>+ENERO!Q169+FEBRERO!Q169+MARZO!Q169+ABRIL!Q169+MAYO!Q169+JUNIO!Q169+JULIO!Q169+AGOSTO!Q169+SEPTIEMBRE!Q169+OCTUBRE!Q169+NOVIEMBRE!Q169+'DICIEMBRE '!Q169</f>
        <v>0</v>
      </c>
      <c r="R169" s="18">
        <f>+ENERO!R169+FEBRERO!R169+MARZO!R169+ABRIL!R169+MAYO!R169+JUNIO!R169+JULIO!R169+AGOSTO!R169+SEPTIEMBRE!R169+OCTUBRE!R169+NOVIEMBRE!R169+'DICIEMBRE '!R169</f>
        <v>0</v>
      </c>
      <c r="S169" s="18">
        <f>+ENERO!S169+FEBRERO!S169+MARZO!S169+ABRIL!S169+MAYO!S169+JUNIO!S169+JULIO!S169+AGOSTO!S169+SEPTIEMBRE!S169+OCTUBRE!S169+NOVIEMBRE!S169+'DICIEMBRE '!S169</f>
        <v>0</v>
      </c>
      <c r="T169" s="18">
        <f>+ENERO!T169+FEBRERO!T169+MARZO!T169+ABRIL!T169+MAYO!T169+JUNIO!T169+JULIO!T169+AGOSTO!T169+SEPTIEMBRE!T169+OCTUBRE!T169+NOVIEMBRE!T169+'DICIEMBRE '!T169</f>
        <v>0</v>
      </c>
      <c r="U169" s="18">
        <f>+ENERO!U169+FEBRERO!U169+MARZO!U169+ABRIL!U169+MAYO!U169+JUNIO!U169+JULIO!U169+AGOSTO!U169+SEPTIEMBRE!U169+OCTUBRE!U169+NOVIEMBRE!U169+'DICIEMBRE '!U169</f>
        <v>0</v>
      </c>
      <c r="V169" s="18">
        <f>+ENERO!V169+FEBRERO!V169+MARZO!V169+ABRIL!V169+MAYO!V169+JUNIO!V169+JULIO!V169+AGOSTO!V169+SEPTIEMBRE!V169+OCTUBRE!V169+NOVIEMBRE!V169+'DICIEMBRE '!V169</f>
        <v>0</v>
      </c>
      <c r="W169" s="18">
        <f>+ENERO!W169+FEBRERO!W169+MARZO!W169+ABRIL!W169+MAYO!W169+JUNIO!W169+JULIO!W169+AGOSTO!W169+SEPTIEMBRE!W169+OCTUBRE!W169+NOVIEMBRE!W169+'DICIEMBRE '!W169</f>
        <v>0</v>
      </c>
      <c r="X169" s="18">
        <f>+ENERO!X169+FEBRERO!X169+MARZO!X169+ABRIL!X169+MAYO!X169+JUNIO!X169+JULIO!X169+AGOSTO!X169+SEPTIEMBRE!X169+OCTUBRE!X169+NOVIEMBRE!X169+'DICIEMBRE '!X169</f>
        <v>0</v>
      </c>
      <c r="Y169" s="18">
        <f>+ENERO!Y169+FEBRERO!Y169+MARZO!Y169+ABRIL!Y169+MAYO!Y169+JUNIO!Y169+JULIO!Y169+AGOSTO!Y169+SEPTIEMBRE!Y169+OCTUBRE!Y169+NOVIEMBRE!Y169+'DICIEMBRE '!Y169</f>
        <v>0</v>
      </c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201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1</v>
      </c>
      <c r="F170" s="27">
        <f t="shared" si="24"/>
        <v>3</v>
      </c>
      <c r="G170" s="27">
        <f t="shared" si="24"/>
        <v>1</v>
      </c>
      <c r="H170" s="27">
        <f t="shared" si="24"/>
        <v>12</v>
      </c>
      <c r="I170" s="27">
        <f t="shared" si="24"/>
        <v>6</v>
      </c>
      <c r="J170" s="27">
        <f t="shared" si="24"/>
        <v>4</v>
      </c>
      <c r="K170" s="27">
        <f t="shared" si="24"/>
        <v>9</v>
      </c>
      <c r="L170" s="27">
        <f t="shared" si="24"/>
        <v>5</v>
      </c>
      <c r="M170" s="27">
        <f t="shared" si="24"/>
        <v>14</v>
      </c>
      <c r="N170" s="27">
        <f t="shared" si="24"/>
        <v>20</v>
      </c>
      <c r="O170" s="27">
        <f t="shared" si="24"/>
        <v>23</v>
      </c>
      <c r="P170" s="27">
        <f t="shared" si="24"/>
        <v>23</v>
      </c>
      <c r="Q170" s="27">
        <f t="shared" si="24"/>
        <v>20</v>
      </c>
      <c r="R170" s="27">
        <f t="shared" si="24"/>
        <v>24</v>
      </c>
      <c r="S170" s="27">
        <f t="shared" si="24"/>
        <v>16</v>
      </c>
      <c r="T170" s="27">
        <f t="shared" si="24"/>
        <v>9</v>
      </c>
      <c r="U170" s="28">
        <f t="shared" si="24"/>
        <v>11</v>
      </c>
      <c r="V170" s="26">
        <f t="shared" si="24"/>
        <v>86</v>
      </c>
      <c r="W170" s="29">
        <f t="shared" si="24"/>
        <v>115</v>
      </c>
      <c r="X170" s="212">
        <f t="shared" si="24"/>
        <v>201</v>
      </c>
      <c r="Y170" s="213">
        <f t="shared" si="24"/>
        <v>169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>
        <f t="shared" si="23"/>
        <v>0</v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18">
        <f>+ENERO!B173+FEBRERO!B173+MARZO!B173+ABRIL!B173+MAYO!B173+JUNIO!B173+JULIO!B173+AGOSTO!B173+SEPTIEMBRE!B173+OCTUBRE!B173+NOVIEMBRE!B173+'DICIEMBRE '!B173</f>
        <v>2047</v>
      </c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18">
        <f>+ENERO!B174+FEBRERO!B174+MARZO!B174+ABRIL!B174+MAYO!B174+JUNIO!B174+JULIO!B174+AGOSTO!B174+SEPTIEMBRE!B174+OCTUBRE!B174+NOVIEMBRE!B174+'DICIEMBRE '!B174</f>
        <v>0</v>
      </c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18">
        <f>+ENERO!B175+FEBRERO!B175+MARZO!B175+ABRIL!B175+MAYO!B175+JUNIO!B175+JULIO!B175+AGOSTO!B175+SEPTIEMBRE!B175+OCTUBRE!B175+NOVIEMBRE!B175+'DICIEMBRE '!B175</f>
        <v>0</v>
      </c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8">
        <f>+ENERO!B176+FEBRERO!B176+MARZO!B176+ABRIL!B176+MAYO!B176+JUNIO!B176+JULIO!B176+AGOSTO!B176+SEPTIEMBRE!B176+OCTUBRE!B176+NOVIEMBRE!B176+'DICIEMBRE '!B176</f>
        <v>0</v>
      </c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2047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8">
        <f>+ENERO!B180+FEBRERO!B180+MARZO!B180+ABRIL!B180+MAYO!B180+JUNIO!B180+JULIO!B180+AGOSTO!B180+SEPTIEMBRE!B180+OCTUBRE!B180+NOVIEMBRE!B180+'DICIEMBRE '!B180</f>
        <v>2248</v>
      </c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18">
        <f>+ENERO!B181+FEBRERO!B181+MARZO!B181+ABRIL!B181+MAYO!B181+JUNIO!B181+JULIO!B181+AGOSTO!B181+SEPTIEMBRE!B181+OCTUBRE!B181+NOVIEMBRE!B181+'DICIEMBRE '!B181</f>
        <v>0</v>
      </c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18">
        <f>+ENERO!B182+FEBRERO!B182+MARZO!B182+ABRIL!B182+MAYO!B182+JUNIO!B182+JULIO!B182+AGOSTO!B182+SEPTIEMBRE!B182+OCTUBRE!B182+NOVIEMBRE!B182+'DICIEMBRE '!B182</f>
        <v>0</v>
      </c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8">
        <f>+ENERO!B183+FEBRERO!B183+MARZO!B183+ABRIL!B183+MAYO!B183+JUNIO!B183+JULIO!B183+AGOSTO!B183+SEPTIEMBRE!B183+OCTUBRE!B183+NOVIEMBRE!B183+'DICIEMBRE '!B183</f>
        <v>0</v>
      </c>
      <c r="K183" s="161"/>
      <c r="L183" s="161"/>
    </row>
    <row r="184" spans="1:58" ht="15" customHeight="1" x14ac:dyDescent="0.2">
      <c r="A184" s="202" t="s">
        <v>0</v>
      </c>
      <c r="B184" s="17">
        <f>+SUM(B180:B183)</f>
        <v>2248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8">
        <f>+ENERO!B187+FEBRERO!B187+MARZO!B187+ABRIL!B187+MAYO!B187+JUNIO!B187+JULIO!B187+AGOSTO!B187+SEPTIEMBRE!B187+OCTUBRE!B187+NOVIEMBRE!B187+'DICIEMBRE '!B187</f>
        <v>0</v>
      </c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18">
        <f>+ENERO!B188+FEBRERO!B188+MARZO!B188+ABRIL!B188+MAYO!B188+JUNIO!B188+JULIO!B188+AGOSTO!B188+SEPTIEMBRE!B188+OCTUBRE!B188+NOVIEMBRE!B188+'DICIEMBRE '!B188</f>
        <v>0</v>
      </c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8">
        <f>+ENERO!B189+FEBRERO!B189+MARZO!B189+ABRIL!B189+MAYO!B189+JUNIO!B189+JULIO!B189+AGOSTO!B189+SEPTIEMBRE!B189+OCTUBRE!B189+NOVIEMBRE!B189+'DICIEMBRE '!B189</f>
        <v>0</v>
      </c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18">
        <f>+ENERO!B192+FEBRERO!B192+MARZO!B192+ABRIL!B192+MAYO!B192+JUNIO!B192+JULIO!B192+AGOSTO!B192+SEPTIEMBRE!B192+OCTUBRE!B192+NOVIEMBRE!B192+'DICIEMBRE '!B192</f>
        <v>49</v>
      </c>
      <c r="M192" s="161"/>
      <c r="N192" s="161"/>
    </row>
    <row r="193" spans="1:14" ht="15" customHeight="1" x14ac:dyDescent="0.2">
      <c r="A193" s="149" t="s">
        <v>166</v>
      </c>
      <c r="B193" s="18">
        <f>+ENERO!B193+FEBRERO!B193+MARZO!B193+ABRIL!B193+MAYO!B193+JUNIO!B193+JULIO!B193+AGOSTO!B193+SEPTIEMBRE!B193+OCTUBRE!B193+NOVIEMBRE!B193+'DICIEMBRE '!B193</f>
        <v>4702</v>
      </c>
      <c r="M193" s="161"/>
      <c r="N193" s="161"/>
    </row>
    <row r="194" spans="1:14" ht="15" customHeight="1" x14ac:dyDescent="0.2">
      <c r="A194" s="149" t="s">
        <v>167</v>
      </c>
      <c r="B194" s="18">
        <f>+ENERO!B194+FEBRERO!B194+MARZO!B194+ABRIL!B194+MAYO!B194+JUNIO!B194+JULIO!B194+AGOSTO!B194+SEPTIEMBRE!B194+OCTUBRE!B194+NOVIEMBRE!B194+'DICIEMBRE '!B194</f>
        <v>0</v>
      </c>
      <c r="M194" s="161"/>
      <c r="N194" s="161"/>
    </row>
    <row r="195" spans="1:14" ht="15" customHeight="1" x14ac:dyDescent="0.2">
      <c r="A195" s="222" t="s">
        <v>168</v>
      </c>
      <c r="B195" s="18">
        <f>+ENERO!B195+FEBRERO!B195+MARZO!B195+ABRIL!B195+MAYO!B195+JUNIO!B195+JULIO!B195+AGOSTO!B195+SEPTIEMBRE!B195+OCTUBRE!B195+NOVIEMBRE!B195+'DICIEMBRE '!B195</f>
        <v>116</v>
      </c>
      <c r="M195" s="161"/>
      <c r="N195" s="161"/>
    </row>
    <row r="196" spans="1:14" ht="15" customHeight="1" x14ac:dyDescent="0.2">
      <c r="A196" s="149" t="s">
        <v>169</v>
      </c>
      <c r="B196" s="18">
        <f>+ENERO!B196+FEBRERO!B196+MARZO!B196+ABRIL!B196+MAYO!B196+JUNIO!B196+JULIO!B196+AGOSTO!B196+SEPTIEMBRE!B196+OCTUBRE!B196+NOVIEMBRE!B196+'DICIEMBRE '!B196</f>
        <v>0</v>
      </c>
      <c r="M196" s="161"/>
      <c r="N196" s="161"/>
    </row>
    <row r="197" spans="1:14" ht="15" customHeight="1" x14ac:dyDescent="0.2">
      <c r="A197" s="149" t="s">
        <v>170</v>
      </c>
      <c r="B197" s="18">
        <f>+ENERO!B197+FEBRERO!B197+MARZO!B197+ABRIL!B197+MAYO!B197+JUNIO!B197+JULIO!B197+AGOSTO!B197+SEPTIEMBRE!B197+OCTUBRE!B197+NOVIEMBRE!B197+'DICIEMBRE '!B197</f>
        <v>0</v>
      </c>
      <c r="M197" s="161"/>
      <c r="N197" s="161"/>
    </row>
    <row r="198" spans="1:14" ht="15" customHeight="1" x14ac:dyDescent="0.2">
      <c r="A198" s="149" t="s">
        <v>171</v>
      </c>
      <c r="B198" s="18">
        <f>+ENERO!B198+FEBRERO!B198+MARZO!B198+ABRIL!B198+MAYO!B198+JUNIO!B198+JULIO!B198+AGOSTO!B198+SEPTIEMBRE!B198+OCTUBRE!B198+NOVIEMBRE!B198+'DICIEMBRE '!B198</f>
        <v>0</v>
      </c>
      <c r="M198" s="161"/>
      <c r="N198" s="161"/>
    </row>
    <row r="199" spans="1:14" ht="15" customHeight="1" x14ac:dyDescent="0.2">
      <c r="A199" s="149" t="s">
        <v>172</v>
      </c>
      <c r="B199" s="18">
        <f>+ENERO!B199+FEBRERO!B199+MARZO!B199+ABRIL!B199+MAYO!B199+JUNIO!B199+JULIO!B199+AGOSTO!B199+SEPTIEMBRE!B199+OCTUBRE!B199+NOVIEMBRE!B199+'DICIEMBRE '!B199</f>
        <v>0</v>
      </c>
      <c r="M199" s="161"/>
      <c r="N199" s="161"/>
    </row>
    <row r="200" spans="1:14" ht="15" customHeight="1" x14ac:dyDescent="0.2">
      <c r="A200" s="223" t="s">
        <v>83</v>
      </c>
      <c r="B200" s="18">
        <f>+ENERO!B200+FEBRERO!B200+MARZO!B200+ABRIL!B200+MAYO!B200+JUNIO!B200+JULIO!B200+AGOSTO!B200+SEPTIEMBRE!B200+OCTUBRE!B200+NOVIEMBRE!B200+'DICIEMBRE '!B200</f>
        <v>2724</v>
      </c>
      <c r="M200" s="161"/>
      <c r="N200" s="161"/>
    </row>
    <row r="201" spans="1:14" ht="15" customHeight="1" x14ac:dyDescent="0.2">
      <c r="A201" s="222" t="s">
        <v>173</v>
      </c>
      <c r="B201" s="18">
        <f>+ENERO!B201+FEBRERO!B201+MARZO!B201+ABRIL!B201+MAYO!B201+JUNIO!B201+JULIO!B201+AGOSTO!B201+SEPTIEMBRE!B201+OCTUBRE!B201+NOVIEMBRE!B201+'DICIEMBRE '!B201</f>
        <v>0</v>
      </c>
      <c r="M201" s="161"/>
      <c r="N201" s="161"/>
    </row>
    <row r="202" spans="1:14" ht="15" customHeight="1" x14ac:dyDescent="0.2">
      <c r="A202" s="222" t="s">
        <v>174</v>
      </c>
      <c r="B202" s="18">
        <f>+ENERO!B202+FEBRERO!B202+MARZO!B202+ABRIL!B202+MAYO!B202+JUNIO!B202+JULIO!B202+AGOSTO!B202+SEPTIEMBRE!B202+OCTUBRE!B202+NOVIEMBRE!B202+'DICIEMBRE '!B202</f>
        <v>0</v>
      </c>
      <c r="M202" s="161"/>
      <c r="N202" s="161"/>
    </row>
    <row r="203" spans="1:14" ht="15" customHeight="1" x14ac:dyDescent="0.2">
      <c r="A203" s="149" t="s">
        <v>175</v>
      </c>
      <c r="B203" s="18">
        <f>+ENERO!B203+FEBRERO!B203+MARZO!B203+ABRIL!B203+MAYO!B203+JUNIO!B203+JULIO!B203+AGOSTO!B203+SEPTIEMBRE!B203+OCTUBRE!B203+NOVIEMBRE!B203+'DICIEMBRE '!B203</f>
        <v>0</v>
      </c>
      <c r="L203" s="161"/>
      <c r="M203" s="161"/>
      <c r="N203" s="161"/>
    </row>
    <row r="204" spans="1:14" ht="15" customHeight="1" x14ac:dyDescent="0.2">
      <c r="A204" s="223" t="s">
        <v>176</v>
      </c>
      <c r="B204" s="18">
        <f>+ENERO!B204+FEBRERO!B204+MARZO!B204+ABRIL!B204+MAYO!B204+JUNIO!B204+JULIO!B204+AGOSTO!B204+SEPTIEMBRE!B204+OCTUBRE!B204+NOVIEMBRE!B204+'DICIEMBRE '!B204</f>
        <v>0</v>
      </c>
      <c r="L204" s="161"/>
      <c r="M204" s="161"/>
      <c r="N204" s="161"/>
    </row>
    <row r="205" spans="1:14" ht="21.75" customHeight="1" x14ac:dyDescent="0.2">
      <c r="A205" s="222" t="s">
        <v>177</v>
      </c>
      <c r="B205" s="18">
        <f>+ENERO!B205+FEBRERO!B205+MARZO!B205+ABRIL!B205+MAYO!B205+JUNIO!B205+JULIO!B205+AGOSTO!B205+SEPTIEMBRE!B205+OCTUBRE!B205+NOVIEMBRE!B205+'DICIEMBRE '!B205</f>
        <v>0</v>
      </c>
      <c r="L205" s="161"/>
      <c r="M205" s="161"/>
      <c r="N205" s="161"/>
    </row>
    <row r="206" spans="1:14" ht="15" customHeight="1" x14ac:dyDescent="0.2">
      <c r="A206" s="223" t="s">
        <v>178</v>
      </c>
      <c r="B206" s="18">
        <f>+ENERO!B206+FEBRERO!B206+MARZO!B206+ABRIL!B206+MAYO!B206+JUNIO!B206+JULIO!B206+AGOSTO!B206+SEPTIEMBRE!B206+OCTUBRE!B206+NOVIEMBRE!B206+'DICIEMBRE '!B206</f>
        <v>0</v>
      </c>
      <c r="L206" s="161"/>
      <c r="M206" s="161"/>
      <c r="N206" s="161"/>
    </row>
    <row r="207" spans="1:14" ht="15" customHeight="1" x14ac:dyDescent="0.2">
      <c r="A207" s="224" t="s">
        <v>179</v>
      </c>
      <c r="B207" s="18">
        <f>+ENERO!B207+FEBRERO!B207+MARZO!B207+ABRIL!B207+MAYO!B207+JUNIO!B207+JULIO!B207+AGOSTO!B207+SEPTIEMBRE!B207+OCTUBRE!B207+NOVIEMBRE!B207+'DICIEMBRE '!B207</f>
        <v>0</v>
      </c>
      <c r="L207" s="161"/>
      <c r="M207" s="161"/>
      <c r="N207" s="161"/>
    </row>
    <row r="208" spans="1:14" ht="15" customHeight="1" x14ac:dyDescent="0.2">
      <c r="A208" s="149" t="s">
        <v>180</v>
      </c>
      <c r="B208" s="18">
        <f>+ENERO!B208+FEBRERO!B208+MARZO!B208+ABRIL!B208+MAYO!B208+JUNIO!B208+JULIO!B208+AGOSTO!B208+SEPTIEMBRE!B208+OCTUBRE!B208+NOVIEMBRE!B208+'DICIEMBRE '!B208</f>
        <v>0</v>
      </c>
      <c r="L208" s="161"/>
      <c r="M208" s="161"/>
      <c r="N208" s="161"/>
    </row>
    <row r="209" spans="1:14" ht="23.25" customHeight="1" x14ac:dyDescent="0.2">
      <c r="A209" s="222" t="s">
        <v>181</v>
      </c>
      <c r="B209" s="18">
        <f>+ENERO!B209+FEBRERO!B209+MARZO!B209+ABRIL!B209+MAYO!B209+JUNIO!B209+JULIO!B209+AGOSTO!B209+SEPTIEMBRE!B209+OCTUBRE!B209+NOVIEMBRE!B209+'DICIEMBRE '!B209</f>
        <v>0</v>
      </c>
      <c r="L209" s="161"/>
      <c r="M209" s="161"/>
      <c r="N209" s="161"/>
    </row>
    <row r="210" spans="1:14" ht="15" customHeight="1" x14ac:dyDescent="0.2">
      <c r="A210" s="149" t="s">
        <v>182</v>
      </c>
      <c r="B210" s="18">
        <f>+ENERO!B210+FEBRERO!B210+MARZO!B210+ABRIL!B210+MAYO!B210+JUNIO!B210+JULIO!B210+AGOSTO!B210+SEPTIEMBRE!B210+OCTUBRE!B210+NOVIEMBRE!B210+'DICIEMBRE '!B210</f>
        <v>0</v>
      </c>
      <c r="L210" s="161"/>
      <c r="M210" s="161"/>
      <c r="N210" s="161"/>
    </row>
    <row r="211" spans="1:14" ht="15" customHeight="1" x14ac:dyDescent="0.2">
      <c r="A211" s="222" t="s">
        <v>183</v>
      </c>
      <c r="B211" s="18">
        <f>+ENERO!B211+FEBRERO!B211+MARZO!B211+ABRIL!B211+MAYO!B211+JUNIO!B211+JULIO!B211+AGOSTO!B211+SEPTIEMBRE!B211+OCTUBRE!B211+NOVIEMBRE!B211+'DICIEMBRE '!B211</f>
        <v>0</v>
      </c>
      <c r="L211" s="161"/>
      <c r="M211" s="161"/>
      <c r="N211" s="161"/>
    </row>
    <row r="212" spans="1:14" ht="15" customHeight="1" x14ac:dyDescent="0.2">
      <c r="A212" s="149" t="s">
        <v>89</v>
      </c>
      <c r="B212" s="18">
        <f>+ENERO!B212+FEBRERO!B212+MARZO!B212+ABRIL!B212+MAYO!B212+JUNIO!B212+JULIO!B212+AGOSTO!B212+SEPTIEMBRE!B212+OCTUBRE!B212+NOVIEMBRE!B212+'DICIEMBRE '!B212</f>
        <v>0</v>
      </c>
      <c r="L212" s="161"/>
      <c r="M212" s="161"/>
      <c r="N212" s="161"/>
    </row>
    <row r="213" spans="1:14" ht="15" customHeight="1" x14ac:dyDescent="0.2">
      <c r="A213" s="149" t="s">
        <v>90</v>
      </c>
      <c r="B213" s="18">
        <f>+ENERO!B213+FEBRERO!B213+MARZO!B213+ABRIL!B213+MAYO!B213+JUNIO!B213+JULIO!B213+AGOSTO!B213+SEPTIEMBRE!B213+OCTUBRE!B213+NOVIEMBRE!B213+'DICIEMBRE '!B213</f>
        <v>0</v>
      </c>
      <c r="L213" s="161"/>
      <c r="M213" s="161"/>
      <c r="N213" s="161"/>
    </row>
    <row r="214" spans="1:14" ht="15" customHeight="1" x14ac:dyDescent="0.2">
      <c r="A214" s="223" t="s">
        <v>184</v>
      </c>
      <c r="B214" s="18">
        <f>+ENERO!B214+FEBRERO!B214+MARZO!B214+ABRIL!B214+MAYO!B214+JUNIO!B214+JULIO!B214+AGOSTO!B214+SEPTIEMBRE!B214+OCTUBRE!B214+NOVIEMBRE!B214+'DICIEMBRE '!B214</f>
        <v>0</v>
      </c>
      <c r="L214" s="161"/>
      <c r="M214" s="161"/>
      <c r="N214" s="161"/>
    </row>
    <row r="215" spans="1:14" ht="15" customHeight="1" x14ac:dyDescent="0.2">
      <c r="A215" s="225" t="s">
        <v>185</v>
      </c>
      <c r="B215" s="18">
        <f>+ENERO!B215+FEBRERO!B215+MARZO!B215+ABRIL!B215+MAYO!B215+JUNIO!B215+JULIO!B215+AGOSTO!B215+SEPTIEMBRE!B215+OCTUBRE!B215+NOVIEMBRE!B215+'DICIEMBRE '!B215</f>
        <v>0</v>
      </c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7591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28394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6" workbookViewId="0">
      <selection activeCell="A156" sqref="A156:A157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",[2]NOMBRE!B2," - ","( ",[2]NOMBRE!C2,[2]NOMBRE!D2,[2]NOMBRE!E2,[2]NOMBRE!F2,[2]NOMBRE!G2," )")</f>
        <v>COMUNA: LINARES  - ( 16401 )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",[2]NOMBRE!B6," - ","( ",[2]NOMBRE!C6,[2]NOMBRE!D6," )")</f>
        <v>MES: ENERO - ( 01 )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",[2]NOMBRE!B7)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41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8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8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41" t="s">
        <v>38</v>
      </c>
      <c r="E100" s="41" t="s">
        <v>39</v>
      </c>
      <c r="F100" s="41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9"/>
      <c r="C105" s="39"/>
      <c r="D105" s="39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41" t="s">
        <v>38</v>
      </c>
      <c r="F107" s="41" t="s">
        <v>39</v>
      </c>
      <c r="G107" s="41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41" t="s">
        <v>39</v>
      </c>
      <c r="I111" s="41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40" t="s">
        <v>113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9"/>
      <c r="F117" s="39"/>
      <c r="G117" s="39"/>
      <c r="H117" s="39"/>
      <c r="I117" s="39"/>
      <c r="J117" s="39"/>
      <c r="K117" s="39"/>
      <c r="L117" s="39"/>
      <c r="M117" s="39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9"/>
      <c r="F118" s="39"/>
      <c r="G118" s="39"/>
      <c r="H118" s="39"/>
      <c r="I118" s="39"/>
      <c r="J118" s="39"/>
      <c r="K118" s="39"/>
      <c r="L118" s="39"/>
      <c r="M118" s="39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9"/>
      <c r="F119" s="39"/>
      <c r="G119" s="39"/>
      <c r="H119" s="39"/>
      <c r="I119" s="39"/>
      <c r="J119" s="39"/>
      <c r="K119" s="39"/>
      <c r="L119" s="39"/>
      <c r="M119" s="39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9"/>
      <c r="F120" s="39"/>
      <c r="G120" s="39"/>
      <c r="H120" s="39"/>
      <c r="I120" s="39"/>
      <c r="J120" s="39"/>
      <c r="K120" s="39"/>
      <c r="L120" s="39"/>
      <c r="M120" s="39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9"/>
      <c r="F121" s="39"/>
      <c r="G121" s="39"/>
      <c r="H121" s="39"/>
      <c r="I121" s="39"/>
      <c r="J121" s="39"/>
      <c r="K121" s="39"/>
      <c r="L121" s="39"/>
      <c r="M121" s="39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9"/>
      <c r="F122" s="39"/>
      <c r="G122" s="39"/>
      <c r="H122" s="39"/>
      <c r="I122" s="39"/>
      <c r="J122" s="39"/>
      <c r="K122" s="39"/>
      <c r="L122" s="39"/>
      <c r="M122" s="39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9"/>
      <c r="F123" s="39"/>
      <c r="G123" s="39"/>
      <c r="H123" s="39"/>
      <c r="I123" s="39"/>
      <c r="J123" s="39"/>
      <c r="K123" s="39"/>
      <c r="L123" s="39"/>
      <c r="M123" s="39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9"/>
      <c r="F124" s="39"/>
      <c r="G124" s="39"/>
      <c r="H124" s="39"/>
      <c r="I124" s="39"/>
      <c r="J124" s="39"/>
      <c r="K124" s="39"/>
      <c r="L124" s="39"/>
      <c r="M124" s="39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9"/>
      <c r="F125" s="39"/>
      <c r="G125" s="39"/>
      <c r="H125" s="39"/>
      <c r="I125" s="39"/>
      <c r="J125" s="39"/>
      <c r="K125" s="39"/>
      <c r="L125" s="39"/>
      <c r="M125" s="39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9"/>
      <c r="F126" s="39"/>
      <c r="G126" s="39"/>
      <c r="H126" s="39"/>
      <c r="I126" s="39"/>
      <c r="J126" s="39"/>
      <c r="K126" s="39"/>
      <c r="L126" s="39"/>
      <c r="M126" s="39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9"/>
      <c r="F127" s="39"/>
      <c r="G127" s="39"/>
      <c r="H127" s="39"/>
      <c r="I127" s="39"/>
      <c r="J127" s="39"/>
      <c r="K127" s="39"/>
      <c r="L127" s="39"/>
      <c r="M127" s="39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18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7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>
        <v>2</v>
      </c>
      <c r="N139" s="9">
        <v>3</v>
      </c>
      <c r="O139" s="9"/>
      <c r="P139" s="9"/>
      <c r="Q139" s="9"/>
      <c r="R139" s="9">
        <v>1</v>
      </c>
      <c r="S139" s="9"/>
      <c r="T139" s="9">
        <v>1</v>
      </c>
      <c r="U139" s="7"/>
      <c r="V139" s="82">
        <v>1</v>
      </c>
      <c r="W139" s="7">
        <v>6</v>
      </c>
      <c r="X139" s="82">
        <v>7</v>
      </c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11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>
        <v>1</v>
      </c>
      <c r="O140" s="82">
        <v>2</v>
      </c>
      <c r="P140" s="9">
        <v>1</v>
      </c>
      <c r="Q140" s="9">
        <v>1</v>
      </c>
      <c r="R140" s="9">
        <v>2</v>
      </c>
      <c r="S140" s="9">
        <v>2</v>
      </c>
      <c r="T140" s="9">
        <v>2</v>
      </c>
      <c r="U140" s="7"/>
      <c r="V140" s="82">
        <v>9</v>
      </c>
      <c r="W140" s="7">
        <v>2</v>
      </c>
      <c r="X140" s="82">
        <v>7</v>
      </c>
      <c r="Y140" s="7">
        <v>4</v>
      </c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33</v>
      </c>
      <c r="C146" s="8"/>
      <c r="D146" s="9"/>
      <c r="E146" s="82"/>
      <c r="F146" s="9"/>
      <c r="G146" s="9"/>
      <c r="H146" s="9">
        <v>3</v>
      </c>
      <c r="I146" s="9">
        <v>2</v>
      </c>
      <c r="J146" s="9">
        <v>1</v>
      </c>
      <c r="K146" s="9">
        <v>1</v>
      </c>
      <c r="L146" s="9"/>
      <c r="M146" s="9">
        <v>1</v>
      </c>
      <c r="N146" s="9">
        <v>2</v>
      </c>
      <c r="O146" s="82">
        <v>6</v>
      </c>
      <c r="P146" s="9">
        <v>3</v>
      </c>
      <c r="Q146" s="9">
        <v>4</v>
      </c>
      <c r="R146" s="9">
        <v>5</v>
      </c>
      <c r="S146" s="9">
        <v>1</v>
      </c>
      <c r="T146" s="9">
        <v>1</v>
      </c>
      <c r="U146" s="7">
        <v>3</v>
      </c>
      <c r="V146" s="82">
        <v>15</v>
      </c>
      <c r="W146" s="7">
        <v>18</v>
      </c>
      <c r="X146" s="82">
        <v>28</v>
      </c>
      <c r="Y146" s="7">
        <v>5</v>
      </c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3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>
        <v>2</v>
      </c>
      <c r="T148" s="9"/>
      <c r="U148" s="7">
        <v>1</v>
      </c>
      <c r="V148" s="82">
        <v>2</v>
      </c>
      <c r="W148" s="7">
        <v>1</v>
      </c>
      <c r="X148" s="82"/>
      <c r="Y148" s="7">
        <v>3</v>
      </c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37</v>
      </c>
      <c r="C149" s="8">
        <v>1</v>
      </c>
      <c r="D149" s="9">
        <v>2</v>
      </c>
      <c r="E149" s="82"/>
      <c r="F149" s="9"/>
      <c r="G149" s="9"/>
      <c r="H149" s="9">
        <v>1</v>
      </c>
      <c r="I149" s="9">
        <v>1</v>
      </c>
      <c r="J149" s="9">
        <v>1</v>
      </c>
      <c r="K149" s="9">
        <v>1</v>
      </c>
      <c r="L149" s="9">
        <v>1</v>
      </c>
      <c r="M149" s="9">
        <v>1</v>
      </c>
      <c r="N149" s="9">
        <v>1</v>
      </c>
      <c r="O149" s="82">
        <v>2</v>
      </c>
      <c r="P149" s="9">
        <v>2</v>
      </c>
      <c r="Q149" s="9"/>
      <c r="R149" s="9">
        <v>3</v>
      </c>
      <c r="S149" s="9">
        <v>2</v>
      </c>
      <c r="T149" s="9">
        <v>3</v>
      </c>
      <c r="U149" s="7">
        <v>15</v>
      </c>
      <c r="V149" s="82">
        <v>12</v>
      </c>
      <c r="W149" s="7">
        <v>25</v>
      </c>
      <c r="X149" s="82">
        <v>1</v>
      </c>
      <c r="Y149" s="7">
        <v>36</v>
      </c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1</v>
      </c>
      <c r="C151" s="8"/>
      <c r="D151" s="9"/>
      <c r="E151" s="82"/>
      <c r="F151" s="9"/>
      <c r="G151" s="9"/>
      <c r="H151" s="9"/>
      <c r="I151" s="9"/>
      <c r="J151" s="9"/>
      <c r="K151" s="9"/>
      <c r="L151" s="9">
        <v>1</v>
      </c>
      <c r="M151" s="9"/>
      <c r="N151" s="9"/>
      <c r="O151" s="82"/>
      <c r="P151" s="9"/>
      <c r="Q151" s="9"/>
      <c r="R151" s="9"/>
      <c r="S151" s="9"/>
      <c r="T151" s="9"/>
      <c r="U151" s="7"/>
      <c r="V151" s="82">
        <v>1</v>
      </c>
      <c r="W151" s="7"/>
      <c r="X151" s="82">
        <v>1</v>
      </c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9</v>
      </c>
      <c r="C152" s="8"/>
      <c r="D152" s="9">
        <v>1</v>
      </c>
      <c r="E152" s="82">
        <v>1</v>
      </c>
      <c r="F152" s="9"/>
      <c r="G152" s="9"/>
      <c r="H152" s="9"/>
      <c r="I152" s="9">
        <v>1</v>
      </c>
      <c r="J152" s="9"/>
      <c r="K152" s="9"/>
      <c r="L152" s="9">
        <v>1</v>
      </c>
      <c r="M152" s="9">
        <v>1</v>
      </c>
      <c r="N152" s="9"/>
      <c r="O152" s="82">
        <v>1</v>
      </c>
      <c r="P152" s="9"/>
      <c r="Q152" s="9"/>
      <c r="R152" s="9"/>
      <c r="S152" s="9">
        <v>3</v>
      </c>
      <c r="T152" s="9"/>
      <c r="U152" s="7"/>
      <c r="V152" s="82">
        <v>5</v>
      </c>
      <c r="W152" s="7">
        <v>4</v>
      </c>
      <c r="X152" s="82">
        <v>2</v>
      </c>
      <c r="Y152" s="7">
        <v>7</v>
      </c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6</v>
      </c>
      <c r="C153" s="8"/>
      <c r="D153" s="9"/>
      <c r="E153" s="82"/>
      <c r="F153" s="9"/>
      <c r="G153" s="9"/>
      <c r="H153" s="9"/>
      <c r="I153" s="9">
        <v>1</v>
      </c>
      <c r="J153" s="9"/>
      <c r="K153" s="9"/>
      <c r="L153" s="9"/>
      <c r="M153" s="9">
        <v>1</v>
      </c>
      <c r="N153" s="9"/>
      <c r="O153" s="82">
        <v>4</v>
      </c>
      <c r="P153" s="9"/>
      <c r="Q153" s="9"/>
      <c r="R153" s="9"/>
      <c r="S153" s="9"/>
      <c r="T153" s="9"/>
      <c r="U153" s="7"/>
      <c r="V153" s="82">
        <v>1</v>
      </c>
      <c r="W153" s="7">
        <v>5</v>
      </c>
      <c r="X153" s="82">
        <v>6</v>
      </c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36</v>
      </c>
      <c r="C154" s="11"/>
      <c r="D154" s="12"/>
      <c r="E154" s="12"/>
      <c r="F154" s="12">
        <v>2</v>
      </c>
      <c r="G154" s="12"/>
      <c r="H154" s="12"/>
      <c r="I154" s="12">
        <v>1</v>
      </c>
      <c r="J154" s="12"/>
      <c r="K154" s="12">
        <v>4</v>
      </c>
      <c r="L154" s="12">
        <v>3</v>
      </c>
      <c r="M154" s="12">
        <v>2</v>
      </c>
      <c r="N154" s="12"/>
      <c r="O154" s="12">
        <v>1</v>
      </c>
      <c r="P154" s="12">
        <v>2</v>
      </c>
      <c r="Q154" s="12">
        <v>2</v>
      </c>
      <c r="R154" s="12">
        <v>1</v>
      </c>
      <c r="S154" s="12">
        <v>12</v>
      </c>
      <c r="T154" s="12">
        <v>2</v>
      </c>
      <c r="U154" s="14">
        <v>4</v>
      </c>
      <c r="V154" s="198">
        <v>15</v>
      </c>
      <c r="W154" s="14">
        <v>21</v>
      </c>
      <c r="X154" s="198">
        <v>9</v>
      </c>
      <c r="Y154" s="14">
        <v>27</v>
      </c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51</v>
      </c>
      <c r="C158" s="6">
        <v>23</v>
      </c>
      <c r="D158" s="6">
        <v>28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51</v>
      </c>
      <c r="C161" s="203">
        <f>+SUM(C158:C160)</f>
        <v>23</v>
      </c>
      <c r="D161" s="203">
        <f>+SUM(D158:D160)</f>
        <v>28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61</v>
      </c>
      <c r="C165" s="8"/>
      <c r="D165" s="9"/>
      <c r="E165" s="9"/>
      <c r="F165" s="9">
        <v>1</v>
      </c>
      <c r="G165" s="9"/>
      <c r="H165" s="9">
        <v>3</v>
      </c>
      <c r="I165" s="9">
        <v>3</v>
      </c>
      <c r="J165" s="9">
        <v>1</v>
      </c>
      <c r="K165" s="9">
        <v>2</v>
      </c>
      <c r="L165" s="9">
        <v>1</v>
      </c>
      <c r="M165" s="10">
        <v>7</v>
      </c>
      <c r="N165" s="10">
        <v>4</v>
      </c>
      <c r="O165" s="10">
        <v>11</v>
      </c>
      <c r="P165" s="10">
        <v>6</v>
      </c>
      <c r="Q165" s="10">
        <v>6</v>
      </c>
      <c r="R165" s="10">
        <v>8</v>
      </c>
      <c r="S165" s="10">
        <v>3</v>
      </c>
      <c r="T165" s="10">
        <v>3</v>
      </c>
      <c r="U165" s="10">
        <v>2</v>
      </c>
      <c r="V165" s="8">
        <v>25</v>
      </c>
      <c r="W165" s="7">
        <v>36</v>
      </c>
      <c r="X165" s="205">
        <v>61</v>
      </c>
      <c r="Y165" s="206">
        <v>82</v>
      </c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>
        <f t="shared" ref="BF165:BF170" si="23">IF($B165=0,"",IF($X165="",IF($B165="","",1),0))</f>
        <v>0</v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61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1</v>
      </c>
      <c r="G170" s="27">
        <f t="shared" si="24"/>
        <v>0</v>
      </c>
      <c r="H170" s="27">
        <f t="shared" si="24"/>
        <v>3</v>
      </c>
      <c r="I170" s="27">
        <f t="shared" si="24"/>
        <v>3</v>
      </c>
      <c r="J170" s="27">
        <f t="shared" si="24"/>
        <v>1</v>
      </c>
      <c r="K170" s="27">
        <f t="shared" si="24"/>
        <v>2</v>
      </c>
      <c r="L170" s="27">
        <f t="shared" si="24"/>
        <v>1</v>
      </c>
      <c r="M170" s="27">
        <f t="shared" si="24"/>
        <v>7</v>
      </c>
      <c r="N170" s="27">
        <f t="shared" si="24"/>
        <v>4</v>
      </c>
      <c r="O170" s="27">
        <f t="shared" si="24"/>
        <v>11</v>
      </c>
      <c r="P170" s="27">
        <f t="shared" si="24"/>
        <v>6</v>
      </c>
      <c r="Q170" s="27">
        <f t="shared" si="24"/>
        <v>6</v>
      </c>
      <c r="R170" s="27">
        <f t="shared" si="24"/>
        <v>8</v>
      </c>
      <c r="S170" s="27">
        <f t="shared" si="24"/>
        <v>3</v>
      </c>
      <c r="T170" s="27">
        <f t="shared" si="24"/>
        <v>3</v>
      </c>
      <c r="U170" s="28">
        <f t="shared" si="24"/>
        <v>2</v>
      </c>
      <c r="V170" s="26">
        <f t="shared" si="24"/>
        <v>25</v>
      </c>
      <c r="W170" s="29">
        <f t="shared" si="24"/>
        <v>36</v>
      </c>
      <c r="X170" s="212">
        <f t="shared" si="24"/>
        <v>61</v>
      </c>
      <c r="Y170" s="213">
        <f t="shared" si="24"/>
        <v>82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>
        <f t="shared" si="23"/>
        <v>0</v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8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>
        <v>667</v>
      </c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667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8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>
        <v>728</v>
      </c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728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>
        <v>2173</v>
      </c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>
        <v>76</v>
      </c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>
        <v>1447</v>
      </c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3696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11610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Y10:Y11"/>
    <mergeCell ref="A16:A17"/>
    <mergeCell ref="B16:B17"/>
    <mergeCell ref="C16:E16"/>
    <mergeCell ref="F16:F17"/>
    <mergeCell ref="A10:A11"/>
    <mergeCell ref="B10:B11"/>
    <mergeCell ref="C10:U10"/>
    <mergeCell ref="V10:W10"/>
    <mergeCell ref="X10:X11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29:C29"/>
    <mergeCell ref="B32:C32"/>
    <mergeCell ref="B33:C33"/>
    <mergeCell ref="B34:C34"/>
    <mergeCell ref="B35:C35"/>
    <mergeCell ref="A38:A40"/>
    <mergeCell ref="A41:A43"/>
    <mergeCell ref="A45:A46"/>
    <mergeCell ref="B45:B46"/>
    <mergeCell ref="C45:U45"/>
    <mergeCell ref="B38:C38"/>
    <mergeCell ref="B39:C39"/>
    <mergeCell ref="B40:C40"/>
    <mergeCell ref="B41:C41"/>
    <mergeCell ref="B42:C42"/>
    <mergeCell ref="B43:C43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45" workbookViewId="0">
      <selection activeCell="A25" sqref="A25:C25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",[3]NOMBRE!B2," - ","( ",[3]NOMBRE!C2,[3]NOMBRE!D2,[3]NOMBRE!E2,[3]NOMBRE!F2,[3]NOMBRE!G2," )")</f>
        <v>COMUNA: LINARES  - ( 07401 )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",[3]NOMBRE!B6," - ","( ",[3]NOMBRE!C6,[3]NOMBRE!D6," )")</f>
        <v>MES: FEBRERO - ( 02 )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",[3]NOMBRE!B7)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41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8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8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41" t="s">
        <v>38</v>
      </c>
      <c r="E100" s="41" t="s">
        <v>39</v>
      </c>
      <c r="F100" s="41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9"/>
      <c r="C105" s="39"/>
      <c r="D105" s="39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41" t="s">
        <v>38</v>
      </c>
      <c r="F107" s="41" t="s">
        <v>39</v>
      </c>
      <c r="G107" s="41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41" t="s">
        <v>39</v>
      </c>
      <c r="I111" s="41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40" t="s">
        <v>113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9"/>
      <c r="F117" s="39"/>
      <c r="G117" s="39"/>
      <c r="H117" s="39"/>
      <c r="I117" s="39"/>
      <c r="J117" s="39"/>
      <c r="K117" s="39"/>
      <c r="L117" s="39"/>
      <c r="M117" s="39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9"/>
      <c r="F118" s="39"/>
      <c r="G118" s="39"/>
      <c r="H118" s="39"/>
      <c r="I118" s="39"/>
      <c r="J118" s="39"/>
      <c r="K118" s="39"/>
      <c r="L118" s="39"/>
      <c r="M118" s="39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9"/>
      <c r="F119" s="39"/>
      <c r="G119" s="39"/>
      <c r="H119" s="39"/>
      <c r="I119" s="39"/>
      <c r="J119" s="39"/>
      <c r="K119" s="39"/>
      <c r="L119" s="39"/>
      <c r="M119" s="39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9"/>
      <c r="F120" s="39"/>
      <c r="G120" s="39"/>
      <c r="H120" s="39"/>
      <c r="I120" s="39"/>
      <c r="J120" s="39"/>
      <c r="K120" s="39"/>
      <c r="L120" s="39"/>
      <c r="M120" s="39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9"/>
      <c r="F121" s="39"/>
      <c r="G121" s="39"/>
      <c r="H121" s="39"/>
      <c r="I121" s="39"/>
      <c r="J121" s="39"/>
      <c r="K121" s="39"/>
      <c r="L121" s="39"/>
      <c r="M121" s="39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9"/>
      <c r="F122" s="39"/>
      <c r="G122" s="39"/>
      <c r="H122" s="39"/>
      <c r="I122" s="39"/>
      <c r="J122" s="39"/>
      <c r="K122" s="39"/>
      <c r="L122" s="39"/>
      <c r="M122" s="39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9"/>
      <c r="F123" s="39"/>
      <c r="G123" s="39"/>
      <c r="H123" s="39"/>
      <c r="I123" s="39"/>
      <c r="J123" s="39"/>
      <c r="K123" s="39"/>
      <c r="L123" s="39"/>
      <c r="M123" s="39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9"/>
      <c r="F124" s="39"/>
      <c r="G124" s="39"/>
      <c r="H124" s="39"/>
      <c r="I124" s="39"/>
      <c r="J124" s="39"/>
      <c r="K124" s="39"/>
      <c r="L124" s="39"/>
      <c r="M124" s="39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9"/>
      <c r="F125" s="39"/>
      <c r="G125" s="39"/>
      <c r="H125" s="39"/>
      <c r="I125" s="39"/>
      <c r="J125" s="39"/>
      <c r="K125" s="39"/>
      <c r="L125" s="39"/>
      <c r="M125" s="39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9"/>
      <c r="F126" s="39"/>
      <c r="G126" s="39"/>
      <c r="H126" s="39"/>
      <c r="I126" s="39"/>
      <c r="J126" s="39"/>
      <c r="K126" s="39"/>
      <c r="L126" s="39"/>
      <c r="M126" s="39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9"/>
      <c r="F127" s="39"/>
      <c r="G127" s="39"/>
      <c r="H127" s="39"/>
      <c r="I127" s="39"/>
      <c r="J127" s="39"/>
      <c r="K127" s="39"/>
      <c r="L127" s="39"/>
      <c r="M127" s="39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2</v>
      </c>
      <c r="C138" s="18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30">
        <v>2</v>
      </c>
      <c r="V138" s="82">
        <v>2</v>
      </c>
      <c r="W138" s="30">
        <v>0</v>
      </c>
      <c r="X138" s="82">
        <v>0</v>
      </c>
      <c r="Y138" s="30">
        <v>2</v>
      </c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7">
        <v>0</v>
      </c>
      <c r="V139" s="82">
        <v>0</v>
      </c>
      <c r="W139" s="7">
        <v>0</v>
      </c>
      <c r="X139" s="82">
        <v>0</v>
      </c>
      <c r="Y139" s="7">
        <v>0</v>
      </c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19</v>
      </c>
      <c r="C140" s="8">
        <v>0</v>
      </c>
      <c r="D140" s="9">
        <v>0</v>
      </c>
      <c r="E140" s="82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1</v>
      </c>
      <c r="O140" s="82">
        <v>0</v>
      </c>
      <c r="P140" s="9">
        <v>2</v>
      </c>
      <c r="Q140" s="9">
        <v>1</v>
      </c>
      <c r="R140" s="9">
        <v>7</v>
      </c>
      <c r="S140" s="9">
        <v>1</v>
      </c>
      <c r="T140" s="9">
        <v>3</v>
      </c>
      <c r="U140" s="7">
        <v>4</v>
      </c>
      <c r="V140" s="82">
        <v>10</v>
      </c>
      <c r="W140" s="7">
        <v>9</v>
      </c>
      <c r="X140" s="82">
        <v>2</v>
      </c>
      <c r="Y140" s="7">
        <v>17</v>
      </c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>
        <v>0</v>
      </c>
      <c r="D141" s="9">
        <v>0</v>
      </c>
      <c r="E141" s="82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82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7">
        <v>0</v>
      </c>
      <c r="V141" s="82">
        <v>0</v>
      </c>
      <c r="W141" s="7">
        <v>0</v>
      </c>
      <c r="X141" s="82">
        <v>0</v>
      </c>
      <c r="Y141" s="7">
        <v>0</v>
      </c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1</v>
      </c>
      <c r="C142" s="8">
        <v>0</v>
      </c>
      <c r="D142" s="9">
        <v>0</v>
      </c>
      <c r="E142" s="82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82">
        <v>0</v>
      </c>
      <c r="P142" s="9">
        <v>0</v>
      </c>
      <c r="Q142" s="9">
        <v>0</v>
      </c>
      <c r="R142" s="9">
        <v>0</v>
      </c>
      <c r="S142" s="9">
        <v>0</v>
      </c>
      <c r="T142" s="9">
        <v>1</v>
      </c>
      <c r="U142" s="7">
        <v>0</v>
      </c>
      <c r="V142" s="82">
        <v>0</v>
      </c>
      <c r="W142" s="7">
        <v>1</v>
      </c>
      <c r="X142" s="82">
        <v>0</v>
      </c>
      <c r="Y142" s="7">
        <v>1</v>
      </c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1</v>
      </c>
      <c r="C143" s="8">
        <v>0</v>
      </c>
      <c r="D143" s="9">
        <v>0</v>
      </c>
      <c r="E143" s="82">
        <v>0</v>
      </c>
      <c r="F143" s="9">
        <v>0</v>
      </c>
      <c r="G143" s="9">
        <v>0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82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7">
        <v>0</v>
      </c>
      <c r="V143" s="82">
        <v>1</v>
      </c>
      <c r="W143" s="7">
        <v>0</v>
      </c>
      <c r="X143" s="82">
        <v>0</v>
      </c>
      <c r="Y143" s="7">
        <v>1</v>
      </c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>
        <v>0</v>
      </c>
      <c r="D144" s="9">
        <v>0</v>
      </c>
      <c r="E144" s="82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82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7">
        <v>0</v>
      </c>
      <c r="V144" s="82">
        <v>0</v>
      </c>
      <c r="W144" s="7">
        <v>0</v>
      </c>
      <c r="X144" s="82">
        <v>0</v>
      </c>
      <c r="Y144" s="7">
        <v>0</v>
      </c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>
        <v>0</v>
      </c>
      <c r="D145" s="9">
        <v>0</v>
      </c>
      <c r="E145" s="82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82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7">
        <v>0</v>
      </c>
      <c r="V145" s="82">
        <v>0</v>
      </c>
      <c r="W145" s="7">
        <v>0</v>
      </c>
      <c r="X145" s="82">
        <v>0</v>
      </c>
      <c r="Y145" s="7">
        <v>0</v>
      </c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33</v>
      </c>
      <c r="C146" s="8">
        <v>0</v>
      </c>
      <c r="D146" s="9">
        <v>0</v>
      </c>
      <c r="E146" s="82">
        <v>0</v>
      </c>
      <c r="F146" s="9">
        <v>1</v>
      </c>
      <c r="G146" s="9">
        <v>0</v>
      </c>
      <c r="H146" s="9">
        <v>4</v>
      </c>
      <c r="I146" s="9">
        <v>1</v>
      </c>
      <c r="J146" s="9">
        <v>2</v>
      </c>
      <c r="K146" s="9">
        <v>2</v>
      </c>
      <c r="L146" s="9">
        <v>1</v>
      </c>
      <c r="M146" s="9">
        <v>1</v>
      </c>
      <c r="N146" s="9">
        <v>1</v>
      </c>
      <c r="O146" s="82">
        <v>3</v>
      </c>
      <c r="P146" s="9">
        <v>3</v>
      </c>
      <c r="Q146" s="9">
        <v>6</v>
      </c>
      <c r="R146" s="9">
        <v>3</v>
      </c>
      <c r="S146" s="9">
        <v>1</v>
      </c>
      <c r="T146" s="9">
        <v>2</v>
      </c>
      <c r="U146" s="7">
        <v>2</v>
      </c>
      <c r="V146" s="82">
        <v>18</v>
      </c>
      <c r="W146" s="7">
        <v>15</v>
      </c>
      <c r="X146" s="82">
        <v>27</v>
      </c>
      <c r="Y146" s="7">
        <v>6</v>
      </c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2</v>
      </c>
      <c r="C147" s="8">
        <v>0</v>
      </c>
      <c r="D147" s="9">
        <v>0</v>
      </c>
      <c r="E147" s="82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82">
        <v>0</v>
      </c>
      <c r="P147" s="9">
        <v>0</v>
      </c>
      <c r="Q147" s="9">
        <v>1</v>
      </c>
      <c r="R147" s="9">
        <v>0</v>
      </c>
      <c r="S147" s="9">
        <v>0</v>
      </c>
      <c r="T147" s="9">
        <v>1</v>
      </c>
      <c r="U147" s="7">
        <v>0</v>
      </c>
      <c r="V147" s="82">
        <v>0</v>
      </c>
      <c r="W147" s="7">
        <v>2</v>
      </c>
      <c r="X147" s="82">
        <v>0</v>
      </c>
      <c r="Y147" s="7">
        <v>2</v>
      </c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3</v>
      </c>
      <c r="C148" s="8">
        <v>0</v>
      </c>
      <c r="D148" s="9">
        <v>0</v>
      </c>
      <c r="E148" s="82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82">
        <v>0</v>
      </c>
      <c r="P148" s="9">
        <v>0</v>
      </c>
      <c r="Q148" s="9">
        <v>0</v>
      </c>
      <c r="R148" s="9">
        <v>1</v>
      </c>
      <c r="S148" s="9">
        <v>0</v>
      </c>
      <c r="T148" s="9">
        <v>2</v>
      </c>
      <c r="U148" s="7">
        <v>0</v>
      </c>
      <c r="V148" s="82">
        <v>0</v>
      </c>
      <c r="W148" s="7">
        <v>3</v>
      </c>
      <c r="X148" s="82">
        <v>0</v>
      </c>
      <c r="Y148" s="7">
        <v>3</v>
      </c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35</v>
      </c>
      <c r="C149" s="8">
        <v>0</v>
      </c>
      <c r="D149" s="9">
        <v>0</v>
      </c>
      <c r="E149" s="82">
        <v>0</v>
      </c>
      <c r="F149" s="9">
        <v>0</v>
      </c>
      <c r="G149" s="9">
        <v>0</v>
      </c>
      <c r="H149" s="9">
        <v>1</v>
      </c>
      <c r="I149" s="9">
        <v>0</v>
      </c>
      <c r="J149" s="9">
        <v>0</v>
      </c>
      <c r="K149" s="9">
        <v>1</v>
      </c>
      <c r="L149" s="9">
        <v>1</v>
      </c>
      <c r="M149" s="9">
        <v>1</v>
      </c>
      <c r="N149" s="9">
        <v>2</v>
      </c>
      <c r="O149" s="82">
        <v>3</v>
      </c>
      <c r="P149" s="9">
        <v>1</v>
      </c>
      <c r="Q149" s="9">
        <v>2</v>
      </c>
      <c r="R149" s="9">
        <v>2</v>
      </c>
      <c r="S149" s="9">
        <v>6</v>
      </c>
      <c r="T149" s="9">
        <v>8</v>
      </c>
      <c r="U149" s="7">
        <v>7</v>
      </c>
      <c r="V149" s="82">
        <v>17</v>
      </c>
      <c r="W149" s="7">
        <v>18</v>
      </c>
      <c r="X149" s="82">
        <v>0</v>
      </c>
      <c r="Y149" s="7">
        <v>35</v>
      </c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>
        <v>0</v>
      </c>
      <c r="D150" s="9">
        <v>0</v>
      </c>
      <c r="E150" s="82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82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7">
        <v>0</v>
      </c>
      <c r="V150" s="82">
        <v>0</v>
      </c>
      <c r="W150" s="7">
        <v>0</v>
      </c>
      <c r="X150" s="82">
        <v>0</v>
      </c>
      <c r="Y150" s="7">
        <v>0</v>
      </c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2</v>
      </c>
      <c r="C151" s="8">
        <v>0</v>
      </c>
      <c r="D151" s="9">
        <v>0</v>
      </c>
      <c r="E151" s="82">
        <v>0</v>
      </c>
      <c r="F151" s="9">
        <v>0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1</v>
      </c>
      <c r="M151" s="9">
        <v>0</v>
      </c>
      <c r="N151" s="9">
        <v>0</v>
      </c>
      <c r="O151" s="82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7">
        <v>0</v>
      </c>
      <c r="V151" s="82">
        <v>0</v>
      </c>
      <c r="W151" s="7">
        <v>2</v>
      </c>
      <c r="X151" s="82">
        <v>2</v>
      </c>
      <c r="Y151" s="7">
        <v>0</v>
      </c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>
        <v>0</v>
      </c>
      <c r="D152" s="9">
        <v>0</v>
      </c>
      <c r="E152" s="82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82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7">
        <v>0</v>
      </c>
      <c r="V152" s="82">
        <v>0</v>
      </c>
      <c r="W152" s="7">
        <v>0</v>
      </c>
      <c r="X152" s="82">
        <v>0</v>
      </c>
      <c r="Y152" s="7">
        <v>0</v>
      </c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4</v>
      </c>
      <c r="C153" s="8">
        <v>0</v>
      </c>
      <c r="D153" s="9">
        <v>0</v>
      </c>
      <c r="E153" s="82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82">
        <v>0</v>
      </c>
      <c r="P153" s="9">
        <v>0</v>
      </c>
      <c r="Q153" s="9">
        <v>0</v>
      </c>
      <c r="R153" s="9">
        <v>2</v>
      </c>
      <c r="S153" s="9">
        <v>1</v>
      </c>
      <c r="T153" s="9">
        <v>1</v>
      </c>
      <c r="U153" s="7">
        <v>0</v>
      </c>
      <c r="V153" s="82">
        <v>2</v>
      </c>
      <c r="W153" s="7">
        <v>2</v>
      </c>
      <c r="X153" s="82">
        <v>4</v>
      </c>
      <c r="Y153" s="7">
        <v>0</v>
      </c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41</v>
      </c>
      <c r="C154" s="11">
        <v>0</v>
      </c>
      <c r="D154" s="12">
        <v>0</v>
      </c>
      <c r="E154" s="12">
        <v>1</v>
      </c>
      <c r="F154" s="12">
        <v>0</v>
      </c>
      <c r="G154" s="12">
        <v>0</v>
      </c>
      <c r="H154" s="12">
        <v>2</v>
      </c>
      <c r="I154" s="12">
        <v>1</v>
      </c>
      <c r="J154" s="12">
        <v>2</v>
      </c>
      <c r="K154" s="12">
        <v>2</v>
      </c>
      <c r="L154" s="12">
        <v>0</v>
      </c>
      <c r="M154" s="12">
        <v>1</v>
      </c>
      <c r="N154" s="12">
        <v>3</v>
      </c>
      <c r="O154" s="12">
        <v>3</v>
      </c>
      <c r="P154" s="12">
        <v>7</v>
      </c>
      <c r="Q154" s="12">
        <v>2</v>
      </c>
      <c r="R154" s="12">
        <v>6</v>
      </c>
      <c r="S154" s="12">
        <v>4</v>
      </c>
      <c r="T154" s="12">
        <v>5</v>
      </c>
      <c r="U154" s="14">
        <v>2</v>
      </c>
      <c r="V154" s="198">
        <v>16</v>
      </c>
      <c r="W154" s="14">
        <v>25</v>
      </c>
      <c r="X154" s="198">
        <v>21</v>
      </c>
      <c r="Y154" s="14">
        <v>20</v>
      </c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87</v>
      </c>
      <c r="C158" s="6">
        <v>21</v>
      </c>
      <c r="D158" s="6">
        <v>66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2</v>
      </c>
      <c r="C160" s="87"/>
      <c r="D160" s="87">
        <v>2</v>
      </c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89</v>
      </c>
      <c r="C161" s="203">
        <f>+SUM(C158:C160)</f>
        <v>21</v>
      </c>
      <c r="D161" s="203">
        <f>+SUM(D158:D160)</f>
        <v>68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56</v>
      </c>
      <c r="C165" s="8">
        <v>0</v>
      </c>
      <c r="D165" s="9">
        <v>0</v>
      </c>
      <c r="E165" s="9">
        <v>1</v>
      </c>
      <c r="F165" s="9">
        <v>1</v>
      </c>
      <c r="G165" s="9">
        <v>0</v>
      </c>
      <c r="H165" s="9">
        <v>6</v>
      </c>
      <c r="I165" s="9">
        <v>1</v>
      </c>
      <c r="J165" s="9">
        <v>2</v>
      </c>
      <c r="K165" s="9">
        <v>3</v>
      </c>
      <c r="L165" s="9">
        <v>1</v>
      </c>
      <c r="M165" s="10">
        <v>2</v>
      </c>
      <c r="N165" s="10">
        <v>3</v>
      </c>
      <c r="O165" s="10">
        <v>4</v>
      </c>
      <c r="P165" s="10">
        <v>6</v>
      </c>
      <c r="Q165" s="10">
        <v>8</v>
      </c>
      <c r="R165" s="10">
        <v>10</v>
      </c>
      <c r="S165" s="10">
        <v>4</v>
      </c>
      <c r="T165" s="10">
        <v>2</v>
      </c>
      <c r="U165" s="10">
        <v>2</v>
      </c>
      <c r="V165" s="8">
        <v>26</v>
      </c>
      <c r="W165" s="7">
        <v>30</v>
      </c>
      <c r="X165" s="205">
        <v>56</v>
      </c>
      <c r="Y165" s="206">
        <v>87</v>
      </c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>
        <f t="shared" ref="BF165:BF170" si="23">IF($B165=0,"",IF($X165="",IF($B165="","",1),0))</f>
        <v>0</v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56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1</v>
      </c>
      <c r="F170" s="27">
        <f t="shared" si="24"/>
        <v>1</v>
      </c>
      <c r="G170" s="27">
        <f t="shared" si="24"/>
        <v>0</v>
      </c>
      <c r="H170" s="27">
        <f t="shared" si="24"/>
        <v>6</v>
      </c>
      <c r="I170" s="27">
        <f t="shared" si="24"/>
        <v>1</v>
      </c>
      <c r="J170" s="27">
        <f t="shared" si="24"/>
        <v>2</v>
      </c>
      <c r="K170" s="27">
        <f t="shared" si="24"/>
        <v>3</v>
      </c>
      <c r="L170" s="27">
        <f t="shared" si="24"/>
        <v>1</v>
      </c>
      <c r="M170" s="27">
        <f t="shared" si="24"/>
        <v>2</v>
      </c>
      <c r="N170" s="27">
        <f t="shared" si="24"/>
        <v>3</v>
      </c>
      <c r="O170" s="27">
        <f t="shared" si="24"/>
        <v>4</v>
      </c>
      <c r="P170" s="27">
        <f t="shared" si="24"/>
        <v>6</v>
      </c>
      <c r="Q170" s="27">
        <f t="shared" si="24"/>
        <v>8</v>
      </c>
      <c r="R170" s="27">
        <f t="shared" si="24"/>
        <v>10</v>
      </c>
      <c r="S170" s="27">
        <f t="shared" si="24"/>
        <v>4</v>
      </c>
      <c r="T170" s="27">
        <f t="shared" si="24"/>
        <v>2</v>
      </c>
      <c r="U170" s="28">
        <f t="shared" si="24"/>
        <v>2</v>
      </c>
      <c r="V170" s="26">
        <f t="shared" si="24"/>
        <v>26</v>
      </c>
      <c r="W170" s="29">
        <f t="shared" si="24"/>
        <v>30</v>
      </c>
      <c r="X170" s="212">
        <f t="shared" si="24"/>
        <v>56</v>
      </c>
      <c r="Y170" s="213">
        <f t="shared" si="24"/>
        <v>87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>
        <f t="shared" si="23"/>
        <v>0</v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8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>
        <v>558</v>
      </c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558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8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>
        <v>614</v>
      </c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614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>
        <v>0</v>
      </c>
      <c r="M192" s="161"/>
      <c r="N192" s="161"/>
    </row>
    <row r="193" spans="1:14" ht="15" customHeight="1" x14ac:dyDescent="0.2">
      <c r="A193" s="149" t="s">
        <v>166</v>
      </c>
      <c r="B193" s="83">
        <v>1077</v>
      </c>
      <c r="M193" s="161"/>
      <c r="N193" s="161"/>
    </row>
    <row r="194" spans="1:14" ht="15" customHeight="1" x14ac:dyDescent="0.2">
      <c r="A194" s="149" t="s">
        <v>167</v>
      </c>
      <c r="B194" s="83">
        <v>0</v>
      </c>
      <c r="M194" s="161"/>
      <c r="N194" s="161"/>
    </row>
    <row r="195" spans="1:14" ht="15" customHeight="1" x14ac:dyDescent="0.2">
      <c r="A195" s="222" t="s">
        <v>168</v>
      </c>
      <c r="B195" s="83">
        <v>25</v>
      </c>
      <c r="M195" s="161"/>
      <c r="N195" s="161"/>
    </row>
    <row r="196" spans="1:14" ht="15" customHeight="1" x14ac:dyDescent="0.2">
      <c r="A196" s="149" t="s">
        <v>169</v>
      </c>
      <c r="B196" s="83">
        <v>0</v>
      </c>
      <c r="M196" s="161"/>
      <c r="N196" s="161"/>
    </row>
    <row r="197" spans="1:14" ht="15" customHeight="1" x14ac:dyDescent="0.2">
      <c r="A197" s="149" t="s">
        <v>170</v>
      </c>
      <c r="B197" s="83">
        <v>0</v>
      </c>
      <c r="M197" s="161"/>
      <c r="N197" s="161"/>
    </row>
    <row r="198" spans="1:14" ht="15" customHeight="1" x14ac:dyDescent="0.2">
      <c r="A198" s="149" t="s">
        <v>171</v>
      </c>
      <c r="B198" s="83">
        <v>0</v>
      </c>
      <c r="M198" s="161"/>
      <c r="N198" s="161"/>
    </row>
    <row r="199" spans="1:14" ht="15" customHeight="1" x14ac:dyDescent="0.2">
      <c r="A199" s="149" t="s">
        <v>172</v>
      </c>
      <c r="B199" s="83">
        <v>0</v>
      </c>
      <c r="M199" s="161"/>
      <c r="N199" s="161"/>
    </row>
    <row r="200" spans="1:14" ht="15" customHeight="1" x14ac:dyDescent="0.2">
      <c r="A200" s="223" t="s">
        <v>83</v>
      </c>
      <c r="B200" s="83">
        <v>516</v>
      </c>
      <c r="M200" s="161"/>
      <c r="N200" s="161"/>
    </row>
    <row r="201" spans="1:14" ht="15" customHeight="1" x14ac:dyDescent="0.2">
      <c r="A201" s="222" t="s">
        <v>173</v>
      </c>
      <c r="B201" s="83">
        <v>0</v>
      </c>
      <c r="M201" s="161"/>
      <c r="N201" s="161"/>
    </row>
    <row r="202" spans="1:14" ht="15" customHeight="1" x14ac:dyDescent="0.2">
      <c r="A202" s="222" t="s">
        <v>174</v>
      </c>
      <c r="B202" s="83">
        <v>0</v>
      </c>
      <c r="M202" s="161"/>
      <c r="N202" s="161"/>
    </row>
    <row r="203" spans="1:14" ht="15" customHeight="1" x14ac:dyDescent="0.2">
      <c r="A203" s="149" t="s">
        <v>175</v>
      </c>
      <c r="B203" s="83">
        <v>0</v>
      </c>
      <c r="L203" s="161"/>
      <c r="M203" s="161"/>
      <c r="N203" s="161"/>
    </row>
    <row r="204" spans="1:14" ht="15" customHeight="1" x14ac:dyDescent="0.2">
      <c r="A204" s="223" t="s">
        <v>176</v>
      </c>
      <c r="B204" s="83">
        <v>0</v>
      </c>
      <c r="L204" s="161"/>
      <c r="M204" s="161"/>
      <c r="N204" s="161"/>
    </row>
    <row r="205" spans="1:14" ht="21.75" customHeight="1" x14ac:dyDescent="0.2">
      <c r="A205" s="222" t="s">
        <v>177</v>
      </c>
      <c r="B205" s="83">
        <v>0</v>
      </c>
      <c r="L205" s="161"/>
      <c r="M205" s="161"/>
      <c r="N205" s="161"/>
    </row>
    <row r="206" spans="1:14" ht="15" customHeight="1" x14ac:dyDescent="0.2">
      <c r="A206" s="223" t="s">
        <v>178</v>
      </c>
      <c r="B206" s="83">
        <v>0</v>
      </c>
      <c r="L206" s="161"/>
      <c r="M206" s="161"/>
      <c r="N206" s="161"/>
    </row>
    <row r="207" spans="1:14" ht="15" customHeight="1" x14ac:dyDescent="0.2">
      <c r="A207" s="224" t="s">
        <v>179</v>
      </c>
      <c r="B207" s="83">
        <v>0</v>
      </c>
      <c r="L207" s="161"/>
      <c r="M207" s="161"/>
      <c r="N207" s="161"/>
    </row>
    <row r="208" spans="1:14" ht="15" customHeight="1" x14ac:dyDescent="0.2">
      <c r="A208" s="149" t="s">
        <v>180</v>
      </c>
      <c r="B208" s="83">
        <v>0</v>
      </c>
      <c r="L208" s="161"/>
      <c r="M208" s="161"/>
      <c r="N208" s="161"/>
    </row>
    <row r="209" spans="1:14" ht="23.25" customHeight="1" x14ac:dyDescent="0.2">
      <c r="A209" s="222" t="s">
        <v>181</v>
      </c>
      <c r="B209" s="83">
        <v>0</v>
      </c>
      <c r="L209" s="161"/>
      <c r="M209" s="161"/>
      <c r="N209" s="161"/>
    </row>
    <row r="210" spans="1:14" ht="15" customHeight="1" x14ac:dyDescent="0.2">
      <c r="A210" s="149" t="s">
        <v>182</v>
      </c>
      <c r="B210" s="83">
        <v>0</v>
      </c>
      <c r="L210" s="161"/>
      <c r="M210" s="161"/>
      <c r="N210" s="161"/>
    </row>
    <row r="211" spans="1:14" ht="15" customHeight="1" x14ac:dyDescent="0.2">
      <c r="A211" s="222" t="s">
        <v>183</v>
      </c>
      <c r="B211" s="83">
        <v>0</v>
      </c>
      <c r="L211" s="161"/>
      <c r="M211" s="161"/>
      <c r="N211" s="161"/>
    </row>
    <row r="212" spans="1:14" ht="15" customHeight="1" x14ac:dyDescent="0.2">
      <c r="A212" s="149" t="s">
        <v>89</v>
      </c>
      <c r="B212" s="83">
        <v>0</v>
      </c>
      <c r="L212" s="161"/>
      <c r="M212" s="161"/>
      <c r="N212" s="161"/>
    </row>
    <row r="213" spans="1:14" ht="15" customHeight="1" x14ac:dyDescent="0.2">
      <c r="A213" s="149" t="s">
        <v>90</v>
      </c>
      <c r="B213" s="83">
        <v>0</v>
      </c>
      <c r="L213" s="161"/>
      <c r="M213" s="161"/>
      <c r="N213" s="161"/>
    </row>
    <row r="214" spans="1:14" ht="15" customHeight="1" x14ac:dyDescent="0.2">
      <c r="A214" s="223" t="s">
        <v>184</v>
      </c>
      <c r="B214" s="83">
        <v>0</v>
      </c>
      <c r="L214" s="161"/>
      <c r="M214" s="161"/>
      <c r="N214" s="161"/>
    </row>
    <row r="215" spans="1:14" ht="15" customHeight="1" x14ac:dyDescent="0.2">
      <c r="A215" s="225" t="s">
        <v>185</v>
      </c>
      <c r="B215" s="141">
        <v>0</v>
      </c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1618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7130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abSelected="1" topLeftCell="A166" workbookViewId="0">
      <selection activeCell="D184" sqref="D184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",[4]NOMBRE!B2," - ","( ",[4]NOMBRE!C2,[4]NOMBRE!D2,[4]NOMBRE!E2,[4]NOMBRE!F2,[4]NOMBRE!G2," )")</f>
        <v>COMUNA: LINARES - ( 07401 )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",[4]NOMBRE!B3," - ","( ",[4]NOMBRE!C3,[4]NOMBRE!D3,[4]NOMBRE!E3,[4]NOMBRE!F3,[4]NOMBRE!G3,[4]NOMBRE!H3," )")</f>
        <v>ESTABLECIMIENTO/ESTRATEGIA: LINARES  - ( 116108 )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",[4]NOMBRE!B6," - ","( ",[4]NOMBRE!C6,[4]NOMBRE!D6," )")</f>
        <v>MES: MARZO - ( 03 )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",[4]NOMBRE!B7)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230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236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236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235" t="s">
        <v>79</v>
      </c>
      <c r="B68" s="229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232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230" t="s">
        <v>38</v>
      </c>
      <c r="E100" s="230" t="s">
        <v>39</v>
      </c>
      <c r="F100" s="230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227"/>
      <c r="C105" s="227"/>
      <c r="D105" s="22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230" t="s">
        <v>38</v>
      </c>
      <c r="F107" s="230" t="s">
        <v>39</v>
      </c>
      <c r="G107" s="230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230" t="s">
        <v>39</v>
      </c>
      <c r="I111" s="230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231" t="s">
        <v>110</v>
      </c>
      <c r="B116" s="184" t="s">
        <v>111</v>
      </c>
      <c r="C116" s="184" t="s">
        <v>112</v>
      </c>
      <c r="D116" s="228" t="s">
        <v>113</v>
      </c>
      <c r="E116" s="227"/>
      <c r="F116" s="227"/>
      <c r="G116" s="227"/>
      <c r="H116" s="227"/>
      <c r="I116" s="227"/>
      <c r="J116" s="227"/>
      <c r="K116" s="227"/>
      <c r="L116" s="227"/>
      <c r="M116" s="22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227"/>
      <c r="F117" s="227"/>
      <c r="G117" s="227"/>
      <c r="H117" s="227"/>
      <c r="I117" s="227"/>
      <c r="J117" s="227"/>
      <c r="K117" s="227"/>
      <c r="L117" s="227"/>
      <c r="M117" s="22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227"/>
      <c r="F118" s="227"/>
      <c r="G118" s="227"/>
      <c r="H118" s="227"/>
      <c r="I118" s="227"/>
      <c r="J118" s="227"/>
      <c r="K118" s="227"/>
      <c r="L118" s="227"/>
      <c r="M118" s="22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227"/>
      <c r="F119" s="227"/>
      <c r="G119" s="227"/>
      <c r="H119" s="227"/>
      <c r="I119" s="227"/>
      <c r="J119" s="227"/>
      <c r="K119" s="227"/>
      <c r="L119" s="227"/>
      <c r="M119" s="22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227"/>
      <c r="F120" s="227"/>
      <c r="G120" s="227"/>
      <c r="H120" s="227"/>
      <c r="I120" s="227"/>
      <c r="J120" s="227"/>
      <c r="K120" s="227"/>
      <c r="L120" s="227"/>
      <c r="M120" s="22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227"/>
      <c r="F121" s="227"/>
      <c r="G121" s="227"/>
      <c r="H121" s="227"/>
      <c r="I121" s="227"/>
      <c r="J121" s="227"/>
      <c r="K121" s="227"/>
      <c r="L121" s="227"/>
      <c r="M121" s="22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227"/>
      <c r="F122" s="227"/>
      <c r="G122" s="227"/>
      <c r="H122" s="227"/>
      <c r="I122" s="227"/>
      <c r="J122" s="227"/>
      <c r="K122" s="227"/>
      <c r="L122" s="227"/>
      <c r="M122" s="22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227"/>
      <c r="F123" s="227"/>
      <c r="G123" s="227"/>
      <c r="H123" s="227"/>
      <c r="I123" s="227"/>
      <c r="J123" s="227"/>
      <c r="K123" s="227"/>
      <c r="L123" s="227"/>
      <c r="M123" s="22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227"/>
      <c r="F124" s="227"/>
      <c r="G124" s="227"/>
      <c r="H124" s="227"/>
      <c r="I124" s="227"/>
      <c r="J124" s="227"/>
      <c r="K124" s="227"/>
      <c r="L124" s="227"/>
      <c r="M124" s="22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227"/>
      <c r="F125" s="227"/>
      <c r="G125" s="227"/>
      <c r="H125" s="227"/>
      <c r="I125" s="227"/>
      <c r="J125" s="227"/>
      <c r="K125" s="227"/>
      <c r="L125" s="227"/>
      <c r="M125" s="22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227"/>
      <c r="F126" s="227"/>
      <c r="G126" s="227"/>
      <c r="H126" s="227"/>
      <c r="I126" s="227"/>
      <c r="J126" s="227"/>
      <c r="K126" s="227"/>
      <c r="L126" s="227"/>
      <c r="M126" s="22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227"/>
      <c r="F127" s="227"/>
      <c r="G127" s="227"/>
      <c r="H127" s="227"/>
      <c r="I127" s="227"/>
      <c r="J127" s="227"/>
      <c r="K127" s="227"/>
      <c r="L127" s="227"/>
      <c r="M127" s="22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1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>
        <v>1</v>
      </c>
      <c r="Q139" s="9"/>
      <c r="R139" s="9"/>
      <c r="S139" s="9"/>
      <c r="T139" s="9"/>
      <c r="U139" s="7"/>
      <c r="V139" s="82">
        <v>1</v>
      </c>
      <c r="W139" s="7"/>
      <c r="X139" s="82"/>
      <c r="Y139" s="7">
        <v>1</v>
      </c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24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>
        <v>1</v>
      </c>
      <c r="Q140" s="9">
        <v>1</v>
      </c>
      <c r="R140" s="9">
        <v>2</v>
      </c>
      <c r="S140" s="9">
        <v>4</v>
      </c>
      <c r="T140" s="9">
        <v>7</v>
      </c>
      <c r="U140" s="7">
        <v>9</v>
      </c>
      <c r="V140" s="82">
        <v>13</v>
      </c>
      <c r="W140" s="7">
        <v>11</v>
      </c>
      <c r="X140" s="82">
        <v>2</v>
      </c>
      <c r="Y140" s="7">
        <v>22</v>
      </c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2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>
        <v>1</v>
      </c>
      <c r="P141" s="9"/>
      <c r="Q141" s="9"/>
      <c r="R141" s="9"/>
      <c r="S141" s="9"/>
      <c r="T141" s="9">
        <v>1</v>
      </c>
      <c r="U141" s="7"/>
      <c r="V141" s="82"/>
      <c r="W141" s="7">
        <v>2</v>
      </c>
      <c r="X141" s="82"/>
      <c r="Y141" s="7">
        <v>2</v>
      </c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52</v>
      </c>
      <c r="C146" s="8"/>
      <c r="D146" s="9"/>
      <c r="E146" s="82"/>
      <c r="F146" s="9"/>
      <c r="G146" s="9"/>
      <c r="H146" s="9">
        <v>2</v>
      </c>
      <c r="I146" s="9">
        <v>1</v>
      </c>
      <c r="J146" s="9">
        <v>1</v>
      </c>
      <c r="K146" s="9">
        <v>4</v>
      </c>
      <c r="L146" s="9">
        <v>2</v>
      </c>
      <c r="M146" s="9">
        <v>1</v>
      </c>
      <c r="N146" s="9">
        <v>7</v>
      </c>
      <c r="O146" s="82">
        <v>5</v>
      </c>
      <c r="P146" s="9">
        <v>6</v>
      </c>
      <c r="Q146" s="9">
        <v>4</v>
      </c>
      <c r="R146" s="9">
        <v>3</v>
      </c>
      <c r="S146" s="9">
        <v>7</v>
      </c>
      <c r="T146" s="9">
        <v>2</v>
      </c>
      <c r="U146" s="7">
        <v>7</v>
      </c>
      <c r="V146" s="82">
        <v>26</v>
      </c>
      <c r="W146" s="7">
        <v>26</v>
      </c>
      <c r="X146" s="82">
        <v>46</v>
      </c>
      <c r="Y146" s="7">
        <v>6</v>
      </c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1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>
        <v>1</v>
      </c>
      <c r="U148" s="7"/>
      <c r="V148" s="82">
        <v>1</v>
      </c>
      <c r="W148" s="7"/>
      <c r="X148" s="82"/>
      <c r="Y148" s="7">
        <v>1</v>
      </c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32</v>
      </c>
      <c r="C149" s="8"/>
      <c r="D149" s="9"/>
      <c r="E149" s="82"/>
      <c r="F149" s="9"/>
      <c r="G149" s="9"/>
      <c r="H149" s="9"/>
      <c r="I149" s="9"/>
      <c r="J149" s="9"/>
      <c r="K149" s="9"/>
      <c r="L149" s="9">
        <v>1</v>
      </c>
      <c r="M149" s="9"/>
      <c r="N149" s="9"/>
      <c r="O149" s="82">
        <v>3</v>
      </c>
      <c r="P149" s="9"/>
      <c r="Q149" s="9">
        <v>4</v>
      </c>
      <c r="R149" s="9">
        <v>3</v>
      </c>
      <c r="S149" s="9">
        <v>3</v>
      </c>
      <c r="T149" s="9">
        <v>7</v>
      </c>
      <c r="U149" s="7">
        <v>11</v>
      </c>
      <c r="V149" s="82">
        <v>21</v>
      </c>
      <c r="W149" s="7">
        <v>11</v>
      </c>
      <c r="X149" s="82"/>
      <c r="Y149" s="7">
        <v>32</v>
      </c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6</v>
      </c>
      <c r="C151" s="8"/>
      <c r="D151" s="9"/>
      <c r="E151" s="82"/>
      <c r="F151" s="9"/>
      <c r="G151" s="9"/>
      <c r="H151" s="9">
        <v>1</v>
      </c>
      <c r="I151" s="9"/>
      <c r="J151" s="9"/>
      <c r="K151" s="9"/>
      <c r="L151" s="9"/>
      <c r="M151" s="9">
        <v>1</v>
      </c>
      <c r="N151" s="9">
        <v>1</v>
      </c>
      <c r="O151" s="82"/>
      <c r="P151" s="9">
        <v>1</v>
      </c>
      <c r="Q151" s="9"/>
      <c r="R151" s="9"/>
      <c r="S151" s="9">
        <v>2</v>
      </c>
      <c r="T151" s="9"/>
      <c r="U151" s="7"/>
      <c r="V151" s="82">
        <v>3</v>
      </c>
      <c r="W151" s="7">
        <v>3</v>
      </c>
      <c r="X151" s="82">
        <v>5</v>
      </c>
      <c r="Y151" s="7">
        <v>1</v>
      </c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1</v>
      </c>
      <c r="C152" s="8"/>
      <c r="D152" s="9"/>
      <c r="E152" s="82"/>
      <c r="F152" s="9"/>
      <c r="G152" s="9"/>
      <c r="H152" s="9"/>
      <c r="I152" s="9"/>
      <c r="J152" s="9"/>
      <c r="K152" s="9"/>
      <c r="L152" s="9">
        <v>1</v>
      </c>
      <c r="M152" s="9"/>
      <c r="N152" s="9"/>
      <c r="O152" s="82"/>
      <c r="P152" s="9"/>
      <c r="Q152" s="9"/>
      <c r="R152" s="9"/>
      <c r="S152" s="9"/>
      <c r="T152" s="9"/>
      <c r="U152" s="7"/>
      <c r="V152" s="82">
        <v>1</v>
      </c>
      <c r="W152" s="7"/>
      <c r="X152" s="82">
        <v>1</v>
      </c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4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>
        <v>1</v>
      </c>
      <c r="P153" s="9">
        <v>1</v>
      </c>
      <c r="Q153" s="9"/>
      <c r="R153" s="9">
        <v>1</v>
      </c>
      <c r="S153" s="9"/>
      <c r="T153" s="9">
        <v>1</v>
      </c>
      <c r="U153" s="7"/>
      <c r="V153" s="82"/>
      <c r="W153" s="7">
        <v>4</v>
      </c>
      <c r="X153" s="82">
        <v>4</v>
      </c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49</v>
      </c>
      <c r="C154" s="11"/>
      <c r="D154" s="12"/>
      <c r="E154" s="12"/>
      <c r="F154" s="12">
        <v>1</v>
      </c>
      <c r="G154" s="12">
        <v>1</v>
      </c>
      <c r="H154" s="12">
        <v>1</v>
      </c>
      <c r="I154" s="12">
        <v>1</v>
      </c>
      <c r="J154" s="12"/>
      <c r="K154" s="12">
        <v>1</v>
      </c>
      <c r="L154" s="12">
        <v>1</v>
      </c>
      <c r="M154" s="12">
        <v>5</v>
      </c>
      <c r="N154" s="12">
        <v>6</v>
      </c>
      <c r="O154" s="12">
        <v>5</v>
      </c>
      <c r="P154" s="12">
        <v>4</v>
      </c>
      <c r="Q154" s="12">
        <v>3</v>
      </c>
      <c r="R154" s="12">
        <v>4</v>
      </c>
      <c r="S154" s="12">
        <v>4</v>
      </c>
      <c r="T154" s="12">
        <v>3</v>
      </c>
      <c r="U154" s="14">
        <v>9</v>
      </c>
      <c r="V154" s="198">
        <v>24</v>
      </c>
      <c r="W154" s="14">
        <v>25</v>
      </c>
      <c r="X154" s="198">
        <v>26</v>
      </c>
      <c r="Y154" s="14">
        <v>23</v>
      </c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33" t="s">
        <v>155</v>
      </c>
      <c r="D157" s="233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70</v>
      </c>
      <c r="C158" s="6">
        <v>19</v>
      </c>
      <c r="D158" s="6">
        <v>51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1</v>
      </c>
      <c r="C159" s="83">
        <v>1</v>
      </c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71</v>
      </c>
      <c r="C161" s="203">
        <f>+SUM(C158:C160)</f>
        <v>20</v>
      </c>
      <c r="D161" s="203">
        <f>+SUM(D158:D160)</f>
        <v>51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84</v>
      </c>
      <c r="C165" s="8"/>
      <c r="D165" s="9"/>
      <c r="E165" s="9"/>
      <c r="F165" s="9">
        <v>1</v>
      </c>
      <c r="G165" s="9">
        <v>1</v>
      </c>
      <c r="H165" s="9">
        <v>3</v>
      </c>
      <c r="I165" s="9">
        <v>2</v>
      </c>
      <c r="J165" s="9">
        <v>1</v>
      </c>
      <c r="K165" s="9">
        <v>4</v>
      </c>
      <c r="L165" s="9">
        <v>3</v>
      </c>
      <c r="M165" s="10">
        <v>5</v>
      </c>
      <c r="N165" s="10">
        <v>13</v>
      </c>
      <c r="O165" s="10">
        <v>8</v>
      </c>
      <c r="P165" s="10">
        <v>11</v>
      </c>
      <c r="Q165" s="10">
        <v>6</v>
      </c>
      <c r="R165" s="10">
        <v>6</v>
      </c>
      <c r="S165" s="10">
        <v>9</v>
      </c>
      <c r="T165" s="10">
        <v>4</v>
      </c>
      <c r="U165" s="10">
        <v>7</v>
      </c>
      <c r="V165" s="8">
        <v>35</v>
      </c>
      <c r="W165" s="7">
        <v>49</v>
      </c>
      <c r="X165" s="205">
        <v>84</v>
      </c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>
        <f t="shared" ref="BF165:BF170" si="23">IF($B165=0,"",IF($X165="",IF($B165="","",1),0))</f>
        <v>0</v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84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1</v>
      </c>
      <c r="G170" s="27">
        <f t="shared" si="24"/>
        <v>1</v>
      </c>
      <c r="H170" s="27">
        <f t="shared" si="24"/>
        <v>3</v>
      </c>
      <c r="I170" s="27">
        <f t="shared" si="24"/>
        <v>2</v>
      </c>
      <c r="J170" s="27">
        <f t="shared" si="24"/>
        <v>1</v>
      </c>
      <c r="K170" s="27">
        <f t="shared" si="24"/>
        <v>4</v>
      </c>
      <c r="L170" s="27">
        <f t="shared" si="24"/>
        <v>3</v>
      </c>
      <c r="M170" s="27">
        <f t="shared" si="24"/>
        <v>5</v>
      </c>
      <c r="N170" s="27">
        <f t="shared" si="24"/>
        <v>13</v>
      </c>
      <c r="O170" s="27">
        <f t="shared" si="24"/>
        <v>8</v>
      </c>
      <c r="P170" s="27">
        <f t="shared" si="24"/>
        <v>11</v>
      </c>
      <c r="Q170" s="27">
        <f t="shared" si="24"/>
        <v>6</v>
      </c>
      <c r="R170" s="27">
        <f t="shared" si="24"/>
        <v>6</v>
      </c>
      <c r="S170" s="27">
        <f t="shared" si="24"/>
        <v>9</v>
      </c>
      <c r="T170" s="27">
        <f t="shared" si="24"/>
        <v>4</v>
      </c>
      <c r="U170" s="28">
        <f t="shared" si="24"/>
        <v>7</v>
      </c>
      <c r="V170" s="26">
        <f t="shared" si="24"/>
        <v>35</v>
      </c>
      <c r="W170" s="29">
        <f t="shared" si="24"/>
        <v>49</v>
      </c>
      <c r="X170" s="212">
        <f t="shared" si="24"/>
        <v>84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>
        <f t="shared" si="23"/>
        <v>0</v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236" t="s">
        <v>67</v>
      </c>
      <c r="B172" s="23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>
        <v>822</v>
      </c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822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236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>
        <v>906</v>
      </c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906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>
        <v>49</v>
      </c>
      <c r="M192" s="161"/>
      <c r="N192" s="161"/>
    </row>
    <row r="193" spans="1:14" ht="15" customHeight="1" x14ac:dyDescent="0.2">
      <c r="A193" s="149" t="s">
        <v>166</v>
      </c>
      <c r="B193" s="83">
        <v>1452</v>
      </c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>
        <v>15</v>
      </c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>
        <v>761</v>
      </c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2277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9654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0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0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0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0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3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6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3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3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3"/>
  <sheetViews>
    <sheetView topLeftCell="A133" workbookViewId="0">
      <selection sqref="A1:XFD1048576"/>
    </sheetView>
  </sheetViews>
  <sheetFormatPr baseColWidth="10" defaultRowHeight="12.75" x14ac:dyDescent="0.2"/>
  <cols>
    <col min="1" max="1" width="35.42578125" style="215" customWidth="1"/>
    <col min="2" max="2" width="23.5703125" style="215" customWidth="1"/>
    <col min="3" max="3" width="13.42578125" style="215" customWidth="1"/>
    <col min="4" max="4" width="15.7109375" style="215" customWidth="1"/>
    <col min="5" max="5" width="13.42578125" style="215" customWidth="1"/>
    <col min="6" max="6" width="13" style="215" customWidth="1"/>
    <col min="7" max="7" width="14.7109375" style="215" customWidth="1"/>
    <col min="8" max="8" width="13" style="215" customWidth="1"/>
    <col min="9" max="9" width="12.5703125" style="215" customWidth="1"/>
    <col min="10" max="10" width="9.28515625" style="215" customWidth="1"/>
    <col min="11" max="11" width="10.28515625" style="215" customWidth="1"/>
    <col min="12" max="12" width="9.28515625" style="215" customWidth="1"/>
    <col min="13" max="13" width="9.42578125" style="215" customWidth="1"/>
    <col min="14" max="14" width="9.140625" style="215" customWidth="1"/>
    <col min="15" max="15" width="9.28515625" style="161" customWidth="1"/>
    <col min="16" max="16" width="9.42578125" style="161" customWidth="1"/>
    <col min="17" max="17" width="9.7109375" style="161" customWidth="1"/>
    <col min="18" max="18" width="9.5703125" style="161" customWidth="1"/>
    <col min="19" max="19" width="9.28515625" style="161" customWidth="1"/>
    <col min="20" max="20" width="8.5703125" style="161" customWidth="1"/>
    <col min="21" max="21" width="8.85546875" style="161" customWidth="1"/>
    <col min="22" max="22" width="9.7109375" style="161" customWidth="1"/>
    <col min="23" max="23" width="8.7109375" style="161" customWidth="1"/>
    <col min="24" max="24" width="13.5703125" style="161" customWidth="1"/>
    <col min="25" max="25" width="16.28515625" style="161" customWidth="1"/>
    <col min="26" max="43" width="9.42578125" style="161" customWidth="1"/>
    <col min="44" max="47" width="10.28515625" style="161" customWidth="1"/>
    <col min="48" max="48" width="11.140625" style="161" customWidth="1"/>
    <col min="49" max="74" width="11.140625" style="161" hidden="1" customWidth="1"/>
    <col min="75" max="78" width="11.140625" style="161" customWidth="1"/>
    <col min="79" max="83" width="10.28515625" style="161" customWidth="1"/>
    <col min="84" max="92" width="9.42578125" style="161" customWidth="1"/>
    <col min="93" max="256" width="11.42578125" style="161"/>
    <col min="257" max="257" width="35.42578125" style="161" customWidth="1"/>
    <col min="258" max="258" width="23.5703125" style="161" customWidth="1"/>
    <col min="259" max="259" width="13.42578125" style="161" customWidth="1"/>
    <col min="260" max="260" width="15.7109375" style="161" customWidth="1"/>
    <col min="261" max="261" width="13.42578125" style="161" customWidth="1"/>
    <col min="262" max="262" width="13" style="161" customWidth="1"/>
    <col min="263" max="263" width="14.7109375" style="161" customWidth="1"/>
    <col min="264" max="264" width="13" style="161" customWidth="1"/>
    <col min="265" max="265" width="12.5703125" style="161" customWidth="1"/>
    <col min="266" max="266" width="9.28515625" style="161" customWidth="1"/>
    <col min="267" max="267" width="10.28515625" style="161" customWidth="1"/>
    <col min="268" max="268" width="9.28515625" style="161" customWidth="1"/>
    <col min="269" max="269" width="9.42578125" style="161" customWidth="1"/>
    <col min="270" max="270" width="9.140625" style="161" customWidth="1"/>
    <col min="271" max="271" width="9.28515625" style="161" customWidth="1"/>
    <col min="272" max="272" width="9.42578125" style="161" customWidth="1"/>
    <col min="273" max="273" width="9.7109375" style="161" customWidth="1"/>
    <col min="274" max="274" width="9.5703125" style="161" customWidth="1"/>
    <col min="275" max="275" width="9.28515625" style="161" customWidth="1"/>
    <col min="276" max="276" width="8.5703125" style="161" customWidth="1"/>
    <col min="277" max="277" width="8.85546875" style="161" customWidth="1"/>
    <col min="278" max="278" width="9.7109375" style="161" customWidth="1"/>
    <col min="279" max="279" width="8.7109375" style="161" customWidth="1"/>
    <col min="280" max="280" width="13.5703125" style="161" customWidth="1"/>
    <col min="281" max="281" width="16.28515625" style="161" customWidth="1"/>
    <col min="282" max="299" width="9.42578125" style="161" customWidth="1"/>
    <col min="300" max="303" width="10.28515625" style="161" customWidth="1"/>
    <col min="304" max="304" width="11.140625" style="161" customWidth="1"/>
    <col min="305" max="330" width="0" style="161" hidden="1" customWidth="1"/>
    <col min="331" max="334" width="11.140625" style="161" customWidth="1"/>
    <col min="335" max="339" width="10.28515625" style="161" customWidth="1"/>
    <col min="340" max="348" width="9.42578125" style="161" customWidth="1"/>
    <col min="349" max="512" width="11.42578125" style="161"/>
    <col min="513" max="513" width="35.42578125" style="161" customWidth="1"/>
    <col min="514" max="514" width="23.5703125" style="161" customWidth="1"/>
    <col min="515" max="515" width="13.42578125" style="161" customWidth="1"/>
    <col min="516" max="516" width="15.7109375" style="161" customWidth="1"/>
    <col min="517" max="517" width="13.42578125" style="161" customWidth="1"/>
    <col min="518" max="518" width="13" style="161" customWidth="1"/>
    <col min="519" max="519" width="14.7109375" style="161" customWidth="1"/>
    <col min="520" max="520" width="13" style="161" customWidth="1"/>
    <col min="521" max="521" width="12.5703125" style="161" customWidth="1"/>
    <col min="522" max="522" width="9.28515625" style="161" customWidth="1"/>
    <col min="523" max="523" width="10.28515625" style="161" customWidth="1"/>
    <col min="524" max="524" width="9.28515625" style="161" customWidth="1"/>
    <col min="525" max="525" width="9.42578125" style="161" customWidth="1"/>
    <col min="526" max="526" width="9.140625" style="161" customWidth="1"/>
    <col min="527" max="527" width="9.28515625" style="161" customWidth="1"/>
    <col min="528" max="528" width="9.42578125" style="161" customWidth="1"/>
    <col min="529" max="529" width="9.7109375" style="161" customWidth="1"/>
    <col min="530" max="530" width="9.5703125" style="161" customWidth="1"/>
    <col min="531" max="531" width="9.28515625" style="161" customWidth="1"/>
    <col min="532" max="532" width="8.5703125" style="161" customWidth="1"/>
    <col min="533" max="533" width="8.85546875" style="161" customWidth="1"/>
    <col min="534" max="534" width="9.7109375" style="161" customWidth="1"/>
    <col min="535" max="535" width="8.7109375" style="161" customWidth="1"/>
    <col min="536" max="536" width="13.5703125" style="161" customWidth="1"/>
    <col min="537" max="537" width="16.28515625" style="161" customWidth="1"/>
    <col min="538" max="555" width="9.42578125" style="161" customWidth="1"/>
    <col min="556" max="559" width="10.28515625" style="161" customWidth="1"/>
    <col min="560" max="560" width="11.140625" style="161" customWidth="1"/>
    <col min="561" max="586" width="0" style="161" hidden="1" customWidth="1"/>
    <col min="587" max="590" width="11.140625" style="161" customWidth="1"/>
    <col min="591" max="595" width="10.28515625" style="161" customWidth="1"/>
    <col min="596" max="604" width="9.42578125" style="161" customWidth="1"/>
    <col min="605" max="768" width="11.42578125" style="161"/>
    <col min="769" max="769" width="35.42578125" style="161" customWidth="1"/>
    <col min="770" max="770" width="23.5703125" style="161" customWidth="1"/>
    <col min="771" max="771" width="13.42578125" style="161" customWidth="1"/>
    <col min="772" max="772" width="15.7109375" style="161" customWidth="1"/>
    <col min="773" max="773" width="13.42578125" style="161" customWidth="1"/>
    <col min="774" max="774" width="13" style="161" customWidth="1"/>
    <col min="775" max="775" width="14.7109375" style="161" customWidth="1"/>
    <col min="776" max="776" width="13" style="161" customWidth="1"/>
    <col min="777" max="777" width="12.5703125" style="161" customWidth="1"/>
    <col min="778" max="778" width="9.28515625" style="161" customWidth="1"/>
    <col min="779" max="779" width="10.28515625" style="161" customWidth="1"/>
    <col min="780" max="780" width="9.28515625" style="161" customWidth="1"/>
    <col min="781" max="781" width="9.42578125" style="161" customWidth="1"/>
    <col min="782" max="782" width="9.140625" style="161" customWidth="1"/>
    <col min="783" max="783" width="9.28515625" style="161" customWidth="1"/>
    <col min="784" max="784" width="9.42578125" style="161" customWidth="1"/>
    <col min="785" max="785" width="9.7109375" style="161" customWidth="1"/>
    <col min="786" max="786" width="9.5703125" style="161" customWidth="1"/>
    <col min="787" max="787" width="9.28515625" style="161" customWidth="1"/>
    <col min="788" max="788" width="8.5703125" style="161" customWidth="1"/>
    <col min="789" max="789" width="8.85546875" style="161" customWidth="1"/>
    <col min="790" max="790" width="9.7109375" style="161" customWidth="1"/>
    <col min="791" max="791" width="8.7109375" style="161" customWidth="1"/>
    <col min="792" max="792" width="13.5703125" style="161" customWidth="1"/>
    <col min="793" max="793" width="16.28515625" style="161" customWidth="1"/>
    <col min="794" max="811" width="9.42578125" style="161" customWidth="1"/>
    <col min="812" max="815" width="10.28515625" style="161" customWidth="1"/>
    <col min="816" max="816" width="11.140625" style="161" customWidth="1"/>
    <col min="817" max="842" width="0" style="161" hidden="1" customWidth="1"/>
    <col min="843" max="846" width="11.140625" style="161" customWidth="1"/>
    <col min="847" max="851" width="10.28515625" style="161" customWidth="1"/>
    <col min="852" max="860" width="9.42578125" style="161" customWidth="1"/>
    <col min="861" max="1024" width="11.42578125" style="161"/>
    <col min="1025" max="1025" width="35.42578125" style="161" customWidth="1"/>
    <col min="1026" max="1026" width="23.5703125" style="161" customWidth="1"/>
    <col min="1027" max="1027" width="13.42578125" style="161" customWidth="1"/>
    <col min="1028" max="1028" width="15.7109375" style="161" customWidth="1"/>
    <col min="1029" max="1029" width="13.42578125" style="161" customWidth="1"/>
    <col min="1030" max="1030" width="13" style="161" customWidth="1"/>
    <col min="1031" max="1031" width="14.7109375" style="161" customWidth="1"/>
    <col min="1032" max="1032" width="13" style="161" customWidth="1"/>
    <col min="1033" max="1033" width="12.5703125" style="161" customWidth="1"/>
    <col min="1034" max="1034" width="9.28515625" style="161" customWidth="1"/>
    <col min="1035" max="1035" width="10.28515625" style="161" customWidth="1"/>
    <col min="1036" max="1036" width="9.28515625" style="161" customWidth="1"/>
    <col min="1037" max="1037" width="9.42578125" style="161" customWidth="1"/>
    <col min="1038" max="1038" width="9.140625" style="161" customWidth="1"/>
    <col min="1039" max="1039" width="9.28515625" style="161" customWidth="1"/>
    <col min="1040" max="1040" width="9.42578125" style="161" customWidth="1"/>
    <col min="1041" max="1041" width="9.7109375" style="161" customWidth="1"/>
    <col min="1042" max="1042" width="9.5703125" style="161" customWidth="1"/>
    <col min="1043" max="1043" width="9.28515625" style="161" customWidth="1"/>
    <col min="1044" max="1044" width="8.5703125" style="161" customWidth="1"/>
    <col min="1045" max="1045" width="8.85546875" style="161" customWidth="1"/>
    <col min="1046" max="1046" width="9.7109375" style="161" customWidth="1"/>
    <col min="1047" max="1047" width="8.7109375" style="161" customWidth="1"/>
    <col min="1048" max="1048" width="13.5703125" style="161" customWidth="1"/>
    <col min="1049" max="1049" width="16.28515625" style="161" customWidth="1"/>
    <col min="1050" max="1067" width="9.42578125" style="161" customWidth="1"/>
    <col min="1068" max="1071" width="10.28515625" style="161" customWidth="1"/>
    <col min="1072" max="1072" width="11.140625" style="161" customWidth="1"/>
    <col min="1073" max="1098" width="0" style="161" hidden="1" customWidth="1"/>
    <col min="1099" max="1102" width="11.140625" style="161" customWidth="1"/>
    <col min="1103" max="1107" width="10.28515625" style="161" customWidth="1"/>
    <col min="1108" max="1116" width="9.42578125" style="161" customWidth="1"/>
    <col min="1117" max="1280" width="11.42578125" style="161"/>
    <col min="1281" max="1281" width="35.42578125" style="161" customWidth="1"/>
    <col min="1282" max="1282" width="23.5703125" style="161" customWidth="1"/>
    <col min="1283" max="1283" width="13.42578125" style="161" customWidth="1"/>
    <col min="1284" max="1284" width="15.7109375" style="161" customWidth="1"/>
    <col min="1285" max="1285" width="13.42578125" style="161" customWidth="1"/>
    <col min="1286" max="1286" width="13" style="161" customWidth="1"/>
    <col min="1287" max="1287" width="14.7109375" style="161" customWidth="1"/>
    <col min="1288" max="1288" width="13" style="161" customWidth="1"/>
    <col min="1289" max="1289" width="12.5703125" style="161" customWidth="1"/>
    <col min="1290" max="1290" width="9.28515625" style="161" customWidth="1"/>
    <col min="1291" max="1291" width="10.28515625" style="161" customWidth="1"/>
    <col min="1292" max="1292" width="9.28515625" style="161" customWidth="1"/>
    <col min="1293" max="1293" width="9.42578125" style="161" customWidth="1"/>
    <col min="1294" max="1294" width="9.140625" style="161" customWidth="1"/>
    <col min="1295" max="1295" width="9.28515625" style="161" customWidth="1"/>
    <col min="1296" max="1296" width="9.42578125" style="161" customWidth="1"/>
    <col min="1297" max="1297" width="9.7109375" style="161" customWidth="1"/>
    <col min="1298" max="1298" width="9.5703125" style="161" customWidth="1"/>
    <col min="1299" max="1299" width="9.28515625" style="161" customWidth="1"/>
    <col min="1300" max="1300" width="8.5703125" style="161" customWidth="1"/>
    <col min="1301" max="1301" width="8.85546875" style="161" customWidth="1"/>
    <col min="1302" max="1302" width="9.7109375" style="161" customWidth="1"/>
    <col min="1303" max="1303" width="8.7109375" style="161" customWidth="1"/>
    <col min="1304" max="1304" width="13.5703125" style="161" customWidth="1"/>
    <col min="1305" max="1305" width="16.28515625" style="161" customWidth="1"/>
    <col min="1306" max="1323" width="9.42578125" style="161" customWidth="1"/>
    <col min="1324" max="1327" width="10.28515625" style="161" customWidth="1"/>
    <col min="1328" max="1328" width="11.140625" style="161" customWidth="1"/>
    <col min="1329" max="1354" width="0" style="161" hidden="1" customWidth="1"/>
    <col min="1355" max="1358" width="11.140625" style="161" customWidth="1"/>
    <col min="1359" max="1363" width="10.28515625" style="161" customWidth="1"/>
    <col min="1364" max="1372" width="9.42578125" style="161" customWidth="1"/>
    <col min="1373" max="1536" width="11.42578125" style="161"/>
    <col min="1537" max="1537" width="35.42578125" style="161" customWidth="1"/>
    <col min="1538" max="1538" width="23.5703125" style="161" customWidth="1"/>
    <col min="1539" max="1539" width="13.42578125" style="161" customWidth="1"/>
    <col min="1540" max="1540" width="15.7109375" style="161" customWidth="1"/>
    <col min="1541" max="1541" width="13.42578125" style="161" customWidth="1"/>
    <col min="1542" max="1542" width="13" style="161" customWidth="1"/>
    <col min="1543" max="1543" width="14.7109375" style="161" customWidth="1"/>
    <col min="1544" max="1544" width="13" style="161" customWidth="1"/>
    <col min="1545" max="1545" width="12.5703125" style="161" customWidth="1"/>
    <col min="1546" max="1546" width="9.28515625" style="161" customWidth="1"/>
    <col min="1547" max="1547" width="10.28515625" style="161" customWidth="1"/>
    <col min="1548" max="1548" width="9.28515625" style="161" customWidth="1"/>
    <col min="1549" max="1549" width="9.42578125" style="161" customWidth="1"/>
    <col min="1550" max="1550" width="9.140625" style="161" customWidth="1"/>
    <col min="1551" max="1551" width="9.28515625" style="161" customWidth="1"/>
    <col min="1552" max="1552" width="9.42578125" style="161" customWidth="1"/>
    <col min="1553" max="1553" width="9.7109375" style="161" customWidth="1"/>
    <col min="1554" max="1554" width="9.5703125" style="161" customWidth="1"/>
    <col min="1555" max="1555" width="9.28515625" style="161" customWidth="1"/>
    <col min="1556" max="1556" width="8.5703125" style="161" customWidth="1"/>
    <col min="1557" max="1557" width="8.85546875" style="161" customWidth="1"/>
    <col min="1558" max="1558" width="9.7109375" style="161" customWidth="1"/>
    <col min="1559" max="1559" width="8.7109375" style="161" customWidth="1"/>
    <col min="1560" max="1560" width="13.5703125" style="161" customWidth="1"/>
    <col min="1561" max="1561" width="16.28515625" style="161" customWidth="1"/>
    <col min="1562" max="1579" width="9.42578125" style="161" customWidth="1"/>
    <col min="1580" max="1583" width="10.28515625" style="161" customWidth="1"/>
    <col min="1584" max="1584" width="11.140625" style="161" customWidth="1"/>
    <col min="1585" max="1610" width="0" style="161" hidden="1" customWidth="1"/>
    <col min="1611" max="1614" width="11.140625" style="161" customWidth="1"/>
    <col min="1615" max="1619" width="10.28515625" style="161" customWidth="1"/>
    <col min="1620" max="1628" width="9.42578125" style="161" customWidth="1"/>
    <col min="1629" max="1792" width="11.42578125" style="161"/>
    <col min="1793" max="1793" width="35.42578125" style="161" customWidth="1"/>
    <col min="1794" max="1794" width="23.5703125" style="161" customWidth="1"/>
    <col min="1795" max="1795" width="13.42578125" style="161" customWidth="1"/>
    <col min="1796" max="1796" width="15.7109375" style="161" customWidth="1"/>
    <col min="1797" max="1797" width="13.42578125" style="161" customWidth="1"/>
    <col min="1798" max="1798" width="13" style="161" customWidth="1"/>
    <col min="1799" max="1799" width="14.7109375" style="161" customWidth="1"/>
    <col min="1800" max="1800" width="13" style="161" customWidth="1"/>
    <col min="1801" max="1801" width="12.5703125" style="161" customWidth="1"/>
    <col min="1802" max="1802" width="9.28515625" style="161" customWidth="1"/>
    <col min="1803" max="1803" width="10.28515625" style="161" customWidth="1"/>
    <col min="1804" max="1804" width="9.28515625" style="161" customWidth="1"/>
    <col min="1805" max="1805" width="9.42578125" style="161" customWidth="1"/>
    <col min="1806" max="1806" width="9.140625" style="161" customWidth="1"/>
    <col min="1807" max="1807" width="9.28515625" style="161" customWidth="1"/>
    <col min="1808" max="1808" width="9.42578125" style="161" customWidth="1"/>
    <col min="1809" max="1809" width="9.7109375" style="161" customWidth="1"/>
    <col min="1810" max="1810" width="9.5703125" style="161" customWidth="1"/>
    <col min="1811" max="1811" width="9.28515625" style="161" customWidth="1"/>
    <col min="1812" max="1812" width="8.5703125" style="161" customWidth="1"/>
    <col min="1813" max="1813" width="8.85546875" style="161" customWidth="1"/>
    <col min="1814" max="1814" width="9.7109375" style="161" customWidth="1"/>
    <col min="1815" max="1815" width="8.7109375" style="161" customWidth="1"/>
    <col min="1816" max="1816" width="13.5703125" style="161" customWidth="1"/>
    <col min="1817" max="1817" width="16.28515625" style="161" customWidth="1"/>
    <col min="1818" max="1835" width="9.42578125" style="161" customWidth="1"/>
    <col min="1836" max="1839" width="10.28515625" style="161" customWidth="1"/>
    <col min="1840" max="1840" width="11.140625" style="161" customWidth="1"/>
    <col min="1841" max="1866" width="0" style="161" hidden="1" customWidth="1"/>
    <col min="1867" max="1870" width="11.140625" style="161" customWidth="1"/>
    <col min="1871" max="1875" width="10.28515625" style="161" customWidth="1"/>
    <col min="1876" max="1884" width="9.42578125" style="161" customWidth="1"/>
    <col min="1885" max="2048" width="11.42578125" style="161"/>
    <col min="2049" max="2049" width="35.42578125" style="161" customWidth="1"/>
    <col min="2050" max="2050" width="23.5703125" style="161" customWidth="1"/>
    <col min="2051" max="2051" width="13.42578125" style="161" customWidth="1"/>
    <col min="2052" max="2052" width="15.7109375" style="161" customWidth="1"/>
    <col min="2053" max="2053" width="13.42578125" style="161" customWidth="1"/>
    <col min="2054" max="2054" width="13" style="161" customWidth="1"/>
    <col min="2055" max="2055" width="14.7109375" style="161" customWidth="1"/>
    <col min="2056" max="2056" width="13" style="161" customWidth="1"/>
    <col min="2057" max="2057" width="12.5703125" style="161" customWidth="1"/>
    <col min="2058" max="2058" width="9.28515625" style="161" customWidth="1"/>
    <col min="2059" max="2059" width="10.28515625" style="161" customWidth="1"/>
    <col min="2060" max="2060" width="9.28515625" style="161" customWidth="1"/>
    <col min="2061" max="2061" width="9.42578125" style="161" customWidth="1"/>
    <col min="2062" max="2062" width="9.140625" style="161" customWidth="1"/>
    <col min="2063" max="2063" width="9.28515625" style="161" customWidth="1"/>
    <col min="2064" max="2064" width="9.42578125" style="161" customWidth="1"/>
    <col min="2065" max="2065" width="9.7109375" style="161" customWidth="1"/>
    <col min="2066" max="2066" width="9.5703125" style="161" customWidth="1"/>
    <col min="2067" max="2067" width="9.28515625" style="161" customWidth="1"/>
    <col min="2068" max="2068" width="8.5703125" style="161" customWidth="1"/>
    <col min="2069" max="2069" width="8.85546875" style="161" customWidth="1"/>
    <col min="2070" max="2070" width="9.7109375" style="161" customWidth="1"/>
    <col min="2071" max="2071" width="8.7109375" style="161" customWidth="1"/>
    <col min="2072" max="2072" width="13.5703125" style="161" customWidth="1"/>
    <col min="2073" max="2073" width="16.28515625" style="161" customWidth="1"/>
    <col min="2074" max="2091" width="9.42578125" style="161" customWidth="1"/>
    <col min="2092" max="2095" width="10.28515625" style="161" customWidth="1"/>
    <col min="2096" max="2096" width="11.140625" style="161" customWidth="1"/>
    <col min="2097" max="2122" width="0" style="161" hidden="1" customWidth="1"/>
    <col min="2123" max="2126" width="11.140625" style="161" customWidth="1"/>
    <col min="2127" max="2131" width="10.28515625" style="161" customWidth="1"/>
    <col min="2132" max="2140" width="9.42578125" style="161" customWidth="1"/>
    <col min="2141" max="2304" width="11.42578125" style="161"/>
    <col min="2305" max="2305" width="35.42578125" style="161" customWidth="1"/>
    <col min="2306" max="2306" width="23.5703125" style="161" customWidth="1"/>
    <col min="2307" max="2307" width="13.42578125" style="161" customWidth="1"/>
    <col min="2308" max="2308" width="15.7109375" style="161" customWidth="1"/>
    <col min="2309" max="2309" width="13.42578125" style="161" customWidth="1"/>
    <col min="2310" max="2310" width="13" style="161" customWidth="1"/>
    <col min="2311" max="2311" width="14.7109375" style="161" customWidth="1"/>
    <col min="2312" max="2312" width="13" style="161" customWidth="1"/>
    <col min="2313" max="2313" width="12.5703125" style="161" customWidth="1"/>
    <col min="2314" max="2314" width="9.28515625" style="161" customWidth="1"/>
    <col min="2315" max="2315" width="10.28515625" style="161" customWidth="1"/>
    <col min="2316" max="2316" width="9.28515625" style="161" customWidth="1"/>
    <col min="2317" max="2317" width="9.42578125" style="161" customWidth="1"/>
    <col min="2318" max="2318" width="9.140625" style="161" customWidth="1"/>
    <col min="2319" max="2319" width="9.28515625" style="161" customWidth="1"/>
    <col min="2320" max="2320" width="9.42578125" style="161" customWidth="1"/>
    <col min="2321" max="2321" width="9.7109375" style="161" customWidth="1"/>
    <col min="2322" max="2322" width="9.5703125" style="161" customWidth="1"/>
    <col min="2323" max="2323" width="9.28515625" style="161" customWidth="1"/>
    <col min="2324" max="2324" width="8.5703125" style="161" customWidth="1"/>
    <col min="2325" max="2325" width="8.85546875" style="161" customWidth="1"/>
    <col min="2326" max="2326" width="9.7109375" style="161" customWidth="1"/>
    <col min="2327" max="2327" width="8.7109375" style="161" customWidth="1"/>
    <col min="2328" max="2328" width="13.5703125" style="161" customWidth="1"/>
    <col min="2329" max="2329" width="16.28515625" style="161" customWidth="1"/>
    <col min="2330" max="2347" width="9.42578125" style="161" customWidth="1"/>
    <col min="2348" max="2351" width="10.28515625" style="161" customWidth="1"/>
    <col min="2352" max="2352" width="11.140625" style="161" customWidth="1"/>
    <col min="2353" max="2378" width="0" style="161" hidden="1" customWidth="1"/>
    <col min="2379" max="2382" width="11.140625" style="161" customWidth="1"/>
    <col min="2383" max="2387" width="10.28515625" style="161" customWidth="1"/>
    <col min="2388" max="2396" width="9.42578125" style="161" customWidth="1"/>
    <col min="2397" max="2560" width="11.42578125" style="161"/>
    <col min="2561" max="2561" width="35.42578125" style="161" customWidth="1"/>
    <col min="2562" max="2562" width="23.5703125" style="161" customWidth="1"/>
    <col min="2563" max="2563" width="13.42578125" style="161" customWidth="1"/>
    <col min="2564" max="2564" width="15.7109375" style="161" customWidth="1"/>
    <col min="2565" max="2565" width="13.42578125" style="161" customWidth="1"/>
    <col min="2566" max="2566" width="13" style="161" customWidth="1"/>
    <col min="2567" max="2567" width="14.7109375" style="161" customWidth="1"/>
    <col min="2568" max="2568" width="13" style="161" customWidth="1"/>
    <col min="2569" max="2569" width="12.5703125" style="161" customWidth="1"/>
    <col min="2570" max="2570" width="9.28515625" style="161" customWidth="1"/>
    <col min="2571" max="2571" width="10.28515625" style="161" customWidth="1"/>
    <col min="2572" max="2572" width="9.28515625" style="161" customWidth="1"/>
    <col min="2573" max="2573" width="9.42578125" style="161" customWidth="1"/>
    <col min="2574" max="2574" width="9.140625" style="161" customWidth="1"/>
    <col min="2575" max="2575" width="9.28515625" style="161" customWidth="1"/>
    <col min="2576" max="2576" width="9.42578125" style="161" customWidth="1"/>
    <col min="2577" max="2577" width="9.7109375" style="161" customWidth="1"/>
    <col min="2578" max="2578" width="9.5703125" style="161" customWidth="1"/>
    <col min="2579" max="2579" width="9.28515625" style="161" customWidth="1"/>
    <col min="2580" max="2580" width="8.5703125" style="161" customWidth="1"/>
    <col min="2581" max="2581" width="8.85546875" style="161" customWidth="1"/>
    <col min="2582" max="2582" width="9.7109375" style="161" customWidth="1"/>
    <col min="2583" max="2583" width="8.7109375" style="161" customWidth="1"/>
    <col min="2584" max="2584" width="13.5703125" style="161" customWidth="1"/>
    <col min="2585" max="2585" width="16.28515625" style="161" customWidth="1"/>
    <col min="2586" max="2603" width="9.42578125" style="161" customWidth="1"/>
    <col min="2604" max="2607" width="10.28515625" style="161" customWidth="1"/>
    <col min="2608" max="2608" width="11.140625" style="161" customWidth="1"/>
    <col min="2609" max="2634" width="0" style="161" hidden="1" customWidth="1"/>
    <col min="2635" max="2638" width="11.140625" style="161" customWidth="1"/>
    <col min="2639" max="2643" width="10.28515625" style="161" customWidth="1"/>
    <col min="2644" max="2652" width="9.42578125" style="161" customWidth="1"/>
    <col min="2653" max="2816" width="11.42578125" style="161"/>
    <col min="2817" max="2817" width="35.42578125" style="161" customWidth="1"/>
    <col min="2818" max="2818" width="23.5703125" style="161" customWidth="1"/>
    <col min="2819" max="2819" width="13.42578125" style="161" customWidth="1"/>
    <col min="2820" max="2820" width="15.7109375" style="161" customWidth="1"/>
    <col min="2821" max="2821" width="13.42578125" style="161" customWidth="1"/>
    <col min="2822" max="2822" width="13" style="161" customWidth="1"/>
    <col min="2823" max="2823" width="14.7109375" style="161" customWidth="1"/>
    <col min="2824" max="2824" width="13" style="161" customWidth="1"/>
    <col min="2825" max="2825" width="12.5703125" style="161" customWidth="1"/>
    <col min="2826" max="2826" width="9.28515625" style="161" customWidth="1"/>
    <col min="2827" max="2827" width="10.28515625" style="161" customWidth="1"/>
    <col min="2828" max="2828" width="9.28515625" style="161" customWidth="1"/>
    <col min="2829" max="2829" width="9.42578125" style="161" customWidth="1"/>
    <col min="2830" max="2830" width="9.140625" style="161" customWidth="1"/>
    <col min="2831" max="2831" width="9.28515625" style="161" customWidth="1"/>
    <col min="2832" max="2832" width="9.42578125" style="161" customWidth="1"/>
    <col min="2833" max="2833" width="9.7109375" style="161" customWidth="1"/>
    <col min="2834" max="2834" width="9.5703125" style="161" customWidth="1"/>
    <col min="2835" max="2835" width="9.28515625" style="161" customWidth="1"/>
    <col min="2836" max="2836" width="8.5703125" style="161" customWidth="1"/>
    <col min="2837" max="2837" width="8.85546875" style="161" customWidth="1"/>
    <col min="2838" max="2838" width="9.7109375" style="161" customWidth="1"/>
    <col min="2839" max="2839" width="8.7109375" style="161" customWidth="1"/>
    <col min="2840" max="2840" width="13.5703125" style="161" customWidth="1"/>
    <col min="2841" max="2841" width="16.28515625" style="161" customWidth="1"/>
    <col min="2842" max="2859" width="9.42578125" style="161" customWidth="1"/>
    <col min="2860" max="2863" width="10.28515625" style="161" customWidth="1"/>
    <col min="2864" max="2864" width="11.140625" style="161" customWidth="1"/>
    <col min="2865" max="2890" width="0" style="161" hidden="1" customWidth="1"/>
    <col min="2891" max="2894" width="11.140625" style="161" customWidth="1"/>
    <col min="2895" max="2899" width="10.28515625" style="161" customWidth="1"/>
    <col min="2900" max="2908" width="9.42578125" style="161" customWidth="1"/>
    <col min="2909" max="3072" width="11.42578125" style="161"/>
    <col min="3073" max="3073" width="35.42578125" style="161" customWidth="1"/>
    <col min="3074" max="3074" width="23.5703125" style="161" customWidth="1"/>
    <col min="3075" max="3075" width="13.42578125" style="161" customWidth="1"/>
    <col min="3076" max="3076" width="15.7109375" style="161" customWidth="1"/>
    <col min="3077" max="3077" width="13.42578125" style="161" customWidth="1"/>
    <col min="3078" max="3078" width="13" style="161" customWidth="1"/>
    <col min="3079" max="3079" width="14.7109375" style="161" customWidth="1"/>
    <col min="3080" max="3080" width="13" style="161" customWidth="1"/>
    <col min="3081" max="3081" width="12.5703125" style="161" customWidth="1"/>
    <col min="3082" max="3082" width="9.28515625" style="161" customWidth="1"/>
    <col min="3083" max="3083" width="10.28515625" style="161" customWidth="1"/>
    <col min="3084" max="3084" width="9.28515625" style="161" customWidth="1"/>
    <col min="3085" max="3085" width="9.42578125" style="161" customWidth="1"/>
    <col min="3086" max="3086" width="9.140625" style="161" customWidth="1"/>
    <col min="3087" max="3087" width="9.28515625" style="161" customWidth="1"/>
    <col min="3088" max="3088" width="9.42578125" style="161" customWidth="1"/>
    <col min="3089" max="3089" width="9.7109375" style="161" customWidth="1"/>
    <col min="3090" max="3090" width="9.5703125" style="161" customWidth="1"/>
    <col min="3091" max="3091" width="9.28515625" style="161" customWidth="1"/>
    <col min="3092" max="3092" width="8.5703125" style="161" customWidth="1"/>
    <col min="3093" max="3093" width="8.85546875" style="161" customWidth="1"/>
    <col min="3094" max="3094" width="9.7109375" style="161" customWidth="1"/>
    <col min="3095" max="3095" width="8.7109375" style="161" customWidth="1"/>
    <col min="3096" max="3096" width="13.5703125" style="161" customWidth="1"/>
    <col min="3097" max="3097" width="16.28515625" style="161" customWidth="1"/>
    <col min="3098" max="3115" width="9.42578125" style="161" customWidth="1"/>
    <col min="3116" max="3119" width="10.28515625" style="161" customWidth="1"/>
    <col min="3120" max="3120" width="11.140625" style="161" customWidth="1"/>
    <col min="3121" max="3146" width="0" style="161" hidden="1" customWidth="1"/>
    <col min="3147" max="3150" width="11.140625" style="161" customWidth="1"/>
    <col min="3151" max="3155" width="10.28515625" style="161" customWidth="1"/>
    <col min="3156" max="3164" width="9.42578125" style="161" customWidth="1"/>
    <col min="3165" max="3328" width="11.42578125" style="161"/>
    <col min="3329" max="3329" width="35.42578125" style="161" customWidth="1"/>
    <col min="3330" max="3330" width="23.5703125" style="161" customWidth="1"/>
    <col min="3331" max="3331" width="13.42578125" style="161" customWidth="1"/>
    <col min="3332" max="3332" width="15.7109375" style="161" customWidth="1"/>
    <col min="3333" max="3333" width="13.42578125" style="161" customWidth="1"/>
    <col min="3334" max="3334" width="13" style="161" customWidth="1"/>
    <col min="3335" max="3335" width="14.7109375" style="161" customWidth="1"/>
    <col min="3336" max="3336" width="13" style="161" customWidth="1"/>
    <col min="3337" max="3337" width="12.5703125" style="161" customWidth="1"/>
    <col min="3338" max="3338" width="9.28515625" style="161" customWidth="1"/>
    <col min="3339" max="3339" width="10.28515625" style="161" customWidth="1"/>
    <col min="3340" max="3340" width="9.28515625" style="161" customWidth="1"/>
    <col min="3341" max="3341" width="9.42578125" style="161" customWidth="1"/>
    <col min="3342" max="3342" width="9.140625" style="161" customWidth="1"/>
    <col min="3343" max="3343" width="9.28515625" style="161" customWidth="1"/>
    <col min="3344" max="3344" width="9.42578125" style="161" customWidth="1"/>
    <col min="3345" max="3345" width="9.7109375" style="161" customWidth="1"/>
    <col min="3346" max="3346" width="9.5703125" style="161" customWidth="1"/>
    <col min="3347" max="3347" width="9.28515625" style="161" customWidth="1"/>
    <col min="3348" max="3348" width="8.5703125" style="161" customWidth="1"/>
    <col min="3349" max="3349" width="8.85546875" style="161" customWidth="1"/>
    <col min="3350" max="3350" width="9.7109375" style="161" customWidth="1"/>
    <col min="3351" max="3351" width="8.7109375" style="161" customWidth="1"/>
    <col min="3352" max="3352" width="13.5703125" style="161" customWidth="1"/>
    <col min="3353" max="3353" width="16.28515625" style="161" customWidth="1"/>
    <col min="3354" max="3371" width="9.42578125" style="161" customWidth="1"/>
    <col min="3372" max="3375" width="10.28515625" style="161" customWidth="1"/>
    <col min="3376" max="3376" width="11.140625" style="161" customWidth="1"/>
    <col min="3377" max="3402" width="0" style="161" hidden="1" customWidth="1"/>
    <col min="3403" max="3406" width="11.140625" style="161" customWidth="1"/>
    <col min="3407" max="3411" width="10.28515625" style="161" customWidth="1"/>
    <col min="3412" max="3420" width="9.42578125" style="161" customWidth="1"/>
    <col min="3421" max="3584" width="11.42578125" style="161"/>
    <col min="3585" max="3585" width="35.42578125" style="161" customWidth="1"/>
    <col min="3586" max="3586" width="23.5703125" style="161" customWidth="1"/>
    <col min="3587" max="3587" width="13.42578125" style="161" customWidth="1"/>
    <col min="3588" max="3588" width="15.7109375" style="161" customWidth="1"/>
    <col min="3589" max="3589" width="13.42578125" style="161" customWidth="1"/>
    <col min="3590" max="3590" width="13" style="161" customWidth="1"/>
    <col min="3591" max="3591" width="14.7109375" style="161" customWidth="1"/>
    <col min="3592" max="3592" width="13" style="161" customWidth="1"/>
    <col min="3593" max="3593" width="12.5703125" style="161" customWidth="1"/>
    <col min="3594" max="3594" width="9.28515625" style="161" customWidth="1"/>
    <col min="3595" max="3595" width="10.28515625" style="161" customWidth="1"/>
    <col min="3596" max="3596" width="9.28515625" style="161" customWidth="1"/>
    <col min="3597" max="3597" width="9.42578125" style="161" customWidth="1"/>
    <col min="3598" max="3598" width="9.140625" style="161" customWidth="1"/>
    <col min="3599" max="3599" width="9.28515625" style="161" customWidth="1"/>
    <col min="3600" max="3600" width="9.42578125" style="161" customWidth="1"/>
    <col min="3601" max="3601" width="9.7109375" style="161" customWidth="1"/>
    <col min="3602" max="3602" width="9.5703125" style="161" customWidth="1"/>
    <col min="3603" max="3603" width="9.28515625" style="161" customWidth="1"/>
    <col min="3604" max="3604" width="8.5703125" style="161" customWidth="1"/>
    <col min="3605" max="3605" width="8.85546875" style="161" customWidth="1"/>
    <col min="3606" max="3606" width="9.7109375" style="161" customWidth="1"/>
    <col min="3607" max="3607" width="8.7109375" style="161" customWidth="1"/>
    <col min="3608" max="3608" width="13.5703125" style="161" customWidth="1"/>
    <col min="3609" max="3609" width="16.28515625" style="161" customWidth="1"/>
    <col min="3610" max="3627" width="9.42578125" style="161" customWidth="1"/>
    <col min="3628" max="3631" width="10.28515625" style="161" customWidth="1"/>
    <col min="3632" max="3632" width="11.140625" style="161" customWidth="1"/>
    <col min="3633" max="3658" width="0" style="161" hidden="1" customWidth="1"/>
    <col min="3659" max="3662" width="11.140625" style="161" customWidth="1"/>
    <col min="3663" max="3667" width="10.28515625" style="161" customWidth="1"/>
    <col min="3668" max="3676" width="9.42578125" style="161" customWidth="1"/>
    <col min="3677" max="3840" width="11.42578125" style="161"/>
    <col min="3841" max="3841" width="35.42578125" style="161" customWidth="1"/>
    <col min="3842" max="3842" width="23.5703125" style="161" customWidth="1"/>
    <col min="3843" max="3843" width="13.42578125" style="161" customWidth="1"/>
    <col min="3844" max="3844" width="15.7109375" style="161" customWidth="1"/>
    <col min="3845" max="3845" width="13.42578125" style="161" customWidth="1"/>
    <col min="3846" max="3846" width="13" style="161" customWidth="1"/>
    <col min="3847" max="3847" width="14.7109375" style="161" customWidth="1"/>
    <col min="3848" max="3848" width="13" style="161" customWidth="1"/>
    <col min="3849" max="3849" width="12.5703125" style="161" customWidth="1"/>
    <col min="3850" max="3850" width="9.28515625" style="161" customWidth="1"/>
    <col min="3851" max="3851" width="10.28515625" style="161" customWidth="1"/>
    <col min="3852" max="3852" width="9.28515625" style="161" customWidth="1"/>
    <col min="3853" max="3853" width="9.42578125" style="161" customWidth="1"/>
    <col min="3854" max="3854" width="9.140625" style="161" customWidth="1"/>
    <col min="3855" max="3855" width="9.28515625" style="161" customWidth="1"/>
    <col min="3856" max="3856" width="9.42578125" style="161" customWidth="1"/>
    <col min="3857" max="3857" width="9.7109375" style="161" customWidth="1"/>
    <col min="3858" max="3858" width="9.5703125" style="161" customWidth="1"/>
    <col min="3859" max="3859" width="9.28515625" style="161" customWidth="1"/>
    <col min="3860" max="3860" width="8.5703125" style="161" customWidth="1"/>
    <col min="3861" max="3861" width="8.85546875" style="161" customWidth="1"/>
    <col min="3862" max="3862" width="9.7109375" style="161" customWidth="1"/>
    <col min="3863" max="3863" width="8.7109375" style="161" customWidth="1"/>
    <col min="3864" max="3864" width="13.5703125" style="161" customWidth="1"/>
    <col min="3865" max="3865" width="16.28515625" style="161" customWidth="1"/>
    <col min="3866" max="3883" width="9.42578125" style="161" customWidth="1"/>
    <col min="3884" max="3887" width="10.28515625" style="161" customWidth="1"/>
    <col min="3888" max="3888" width="11.140625" style="161" customWidth="1"/>
    <col min="3889" max="3914" width="0" style="161" hidden="1" customWidth="1"/>
    <col min="3915" max="3918" width="11.140625" style="161" customWidth="1"/>
    <col min="3919" max="3923" width="10.28515625" style="161" customWidth="1"/>
    <col min="3924" max="3932" width="9.42578125" style="161" customWidth="1"/>
    <col min="3933" max="4096" width="11.42578125" style="161"/>
    <col min="4097" max="4097" width="35.42578125" style="161" customWidth="1"/>
    <col min="4098" max="4098" width="23.5703125" style="161" customWidth="1"/>
    <col min="4099" max="4099" width="13.42578125" style="161" customWidth="1"/>
    <col min="4100" max="4100" width="15.7109375" style="161" customWidth="1"/>
    <col min="4101" max="4101" width="13.42578125" style="161" customWidth="1"/>
    <col min="4102" max="4102" width="13" style="161" customWidth="1"/>
    <col min="4103" max="4103" width="14.7109375" style="161" customWidth="1"/>
    <col min="4104" max="4104" width="13" style="161" customWidth="1"/>
    <col min="4105" max="4105" width="12.5703125" style="161" customWidth="1"/>
    <col min="4106" max="4106" width="9.28515625" style="161" customWidth="1"/>
    <col min="4107" max="4107" width="10.28515625" style="161" customWidth="1"/>
    <col min="4108" max="4108" width="9.28515625" style="161" customWidth="1"/>
    <col min="4109" max="4109" width="9.42578125" style="161" customWidth="1"/>
    <col min="4110" max="4110" width="9.140625" style="161" customWidth="1"/>
    <col min="4111" max="4111" width="9.28515625" style="161" customWidth="1"/>
    <col min="4112" max="4112" width="9.42578125" style="161" customWidth="1"/>
    <col min="4113" max="4113" width="9.7109375" style="161" customWidth="1"/>
    <col min="4114" max="4114" width="9.5703125" style="161" customWidth="1"/>
    <col min="4115" max="4115" width="9.28515625" style="161" customWidth="1"/>
    <col min="4116" max="4116" width="8.5703125" style="161" customWidth="1"/>
    <col min="4117" max="4117" width="8.85546875" style="161" customWidth="1"/>
    <col min="4118" max="4118" width="9.7109375" style="161" customWidth="1"/>
    <col min="4119" max="4119" width="8.7109375" style="161" customWidth="1"/>
    <col min="4120" max="4120" width="13.5703125" style="161" customWidth="1"/>
    <col min="4121" max="4121" width="16.28515625" style="161" customWidth="1"/>
    <col min="4122" max="4139" width="9.42578125" style="161" customWidth="1"/>
    <col min="4140" max="4143" width="10.28515625" style="161" customWidth="1"/>
    <col min="4144" max="4144" width="11.140625" style="161" customWidth="1"/>
    <col min="4145" max="4170" width="0" style="161" hidden="1" customWidth="1"/>
    <col min="4171" max="4174" width="11.140625" style="161" customWidth="1"/>
    <col min="4175" max="4179" width="10.28515625" style="161" customWidth="1"/>
    <col min="4180" max="4188" width="9.42578125" style="161" customWidth="1"/>
    <col min="4189" max="4352" width="11.42578125" style="161"/>
    <col min="4353" max="4353" width="35.42578125" style="161" customWidth="1"/>
    <col min="4354" max="4354" width="23.5703125" style="161" customWidth="1"/>
    <col min="4355" max="4355" width="13.42578125" style="161" customWidth="1"/>
    <col min="4356" max="4356" width="15.7109375" style="161" customWidth="1"/>
    <col min="4357" max="4357" width="13.42578125" style="161" customWidth="1"/>
    <col min="4358" max="4358" width="13" style="161" customWidth="1"/>
    <col min="4359" max="4359" width="14.7109375" style="161" customWidth="1"/>
    <col min="4360" max="4360" width="13" style="161" customWidth="1"/>
    <col min="4361" max="4361" width="12.5703125" style="161" customWidth="1"/>
    <col min="4362" max="4362" width="9.28515625" style="161" customWidth="1"/>
    <col min="4363" max="4363" width="10.28515625" style="161" customWidth="1"/>
    <col min="4364" max="4364" width="9.28515625" style="161" customWidth="1"/>
    <col min="4365" max="4365" width="9.42578125" style="161" customWidth="1"/>
    <col min="4366" max="4366" width="9.140625" style="161" customWidth="1"/>
    <col min="4367" max="4367" width="9.28515625" style="161" customWidth="1"/>
    <col min="4368" max="4368" width="9.42578125" style="161" customWidth="1"/>
    <col min="4369" max="4369" width="9.7109375" style="161" customWidth="1"/>
    <col min="4370" max="4370" width="9.5703125" style="161" customWidth="1"/>
    <col min="4371" max="4371" width="9.28515625" style="161" customWidth="1"/>
    <col min="4372" max="4372" width="8.5703125" style="161" customWidth="1"/>
    <col min="4373" max="4373" width="8.85546875" style="161" customWidth="1"/>
    <col min="4374" max="4374" width="9.7109375" style="161" customWidth="1"/>
    <col min="4375" max="4375" width="8.7109375" style="161" customWidth="1"/>
    <col min="4376" max="4376" width="13.5703125" style="161" customWidth="1"/>
    <col min="4377" max="4377" width="16.28515625" style="161" customWidth="1"/>
    <col min="4378" max="4395" width="9.42578125" style="161" customWidth="1"/>
    <col min="4396" max="4399" width="10.28515625" style="161" customWidth="1"/>
    <col min="4400" max="4400" width="11.140625" style="161" customWidth="1"/>
    <col min="4401" max="4426" width="0" style="161" hidden="1" customWidth="1"/>
    <col min="4427" max="4430" width="11.140625" style="161" customWidth="1"/>
    <col min="4431" max="4435" width="10.28515625" style="161" customWidth="1"/>
    <col min="4436" max="4444" width="9.42578125" style="161" customWidth="1"/>
    <col min="4445" max="4608" width="11.42578125" style="161"/>
    <col min="4609" max="4609" width="35.42578125" style="161" customWidth="1"/>
    <col min="4610" max="4610" width="23.5703125" style="161" customWidth="1"/>
    <col min="4611" max="4611" width="13.42578125" style="161" customWidth="1"/>
    <col min="4612" max="4612" width="15.7109375" style="161" customWidth="1"/>
    <col min="4613" max="4613" width="13.42578125" style="161" customWidth="1"/>
    <col min="4614" max="4614" width="13" style="161" customWidth="1"/>
    <col min="4615" max="4615" width="14.7109375" style="161" customWidth="1"/>
    <col min="4616" max="4616" width="13" style="161" customWidth="1"/>
    <col min="4617" max="4617" width="12.5703125" style="161" customWidth="1"/>
    <col min="4618" max="4618" width="9.28515625" style="161" customWidth="1"/>
    <col min="4619" max="4619" width="10.28515625" style="161" customWidth="1"/>
    <col min="4620" max="4620" width="9.28515625" style="161" customWidth="1"/>
    <col min="4621" max="4621" width="9.42578125" style="161" customWidth="1"/>
    <col min="4622" max="4622" width="9.140625" style="161" customWidth="1"/>
    <col min="4623" max="4623" width="9.28515625" style="161" customWidth="1"/>
    <col min="4624" max="4624" width="9.42578125" style="161" customWidth="1"/>
    <col min="4625" max="4625" width="9.7109375" style="161" customWidth="1"/>
    <col min="4626" max="4626" width="9.5703125" style="161" customWidth="1"/>
    <col min="4627" max="4627" width="9.28515625" style="161" customWidth="1"/>
    <col min="4628" max="4628" width="8.5703125" style="161" customWidth="1"/>
    <col min="4629" max="4629" width="8.85546875" style="161" customWidth="1"/>
    <col min="4630" max="4630" width="9.7109375" style="161" customWidth="1"/>
    <col min="4631" max="4631" width="8.7109375" style="161" customWidth="1"/>
    <col min="4632" max="4632" width="13.5703125" style="161" customWidth="1"/>
    <col min="4633" max="4633" width="16.28515625" style="161" customWidth="1"/>
    <col min="4634" max="4651" width="9.42578125" style="161" customWidth="1"/>
    <col min="4652" max="4655" width="10.28515625" style="161" customWidth="1"/>
    <col min="4656" max="4656" width="11.140625" style="161" customWidth="1"/>
    <col min="4657" max="4682" width="0" style="161" hidden="1" customWidth="1"/>
    <col min="4683" max="4686" width="11.140625" style="161" customWidth="1"/>
    <col min="4687" max="4691" width="10.28515625" style="161" customWidth="1"/>
    <col min="4692" max="4700" width="9.42578125" style="161" customWidth="1"/>
    <col min="4701" max="4864" width="11.42578125" style="161"/>
    <col min="4865" max="4865" width="35.42578125" style="161" customWidth="1"/>
    <col min="4866" max="4866" width="23.5703125" style="161" customWidth="1"/>
    <col min="4867" max="4867" width="13.42578125" style="161" customWidth="1"/>
    <col min="4868" max="4868" width="15.7109375" style="161" customWidth="1"/>
    <col min="4869" max="4869" width="13.42578125" style="161" customWidth="1"/>
    <col min="4870" max="4870" width="13" style="161" customWidth="1"/>
    <col min="4871" max="4871" width="14.7109375" style="161" customWidth="1"/>
    <col min="4872" max="4872" width="13" style="161" customWidth="1"/>
    <col min="4873" max="4873" width="12.5703125" style="161" customWidth="1"/>
    <col min="4874" max="4874" width="9.28515625" style="161" customWidth="1"/>
    <col min="4875" max="4875" width="10.28515625" style="161" customWidth="1"/>
    <col min="4876" max="4876" width="9.28515625" style="161" customWidth="1"/>
    <col min="4877" max="4877" width="9.42578125" style="161" customWidth="1"/>
    <col min="4878" max="4878" width="9.140625" style="161" customWidth="1"/>
    <col min="4879" max="4879" width="9.28515625" style="161" customWidth="1"/>
    <col min="4880" max="4880" width="9.42578125" style="161" customWidth="1"/>
    <col min="4881" max="4881" width="9.7109375" style="161" customWidth="1"/>
    <col min="4882" max="4882" width="9.5703125" style="161" customWidth="1"/>
    <col min="4883" max="4883" width="9.28515625" style="161" customWidth="1"/>
    <col min="4884" max="4884" width="8.5703125" style="161" customWidth="1"/>
    <col min="4885" max="4885" width="8.85546875" style="161" customWidth="1"/>
    <col min="4886" max="4886" width="9.7109375" style="161" customWidth="1"/>
    <col min="4887" max="4887" width="8.7109375" style="161" customWidth="1"/>
    <col min="4888" max="4888" width="13.5703125" style="161" customWidth="1"/>
    <col min="4889" max="4889" width="16.28515625" style="161" customWidth="1"/>
    <col min="4890" max="4907" width="9.42578125" style="161" customWidth="1"/>
    <col min="4908" max="4911" width="10.28515625" style="161" customWidth="1"/>
    <col min="4912" max="4912" width="11.140625" style="161" customWidth="1"/>
    <col min="4913" max="4938" width="0" style="161" hidden="1" customWidth="1"/>
    <col min="4939" max="4942" width="11.140625" style="161" customWidth="1"/>
    <col min="4943" max="4947" width="10.28515625" style="161" customWidth="1"/>
    <col min="4948" max="4956" width="9.42578125" style="161" customWidth="1"/>
    <col min="4957" max="5120" width="11.42578125" style="161"/>
    <col min="5121" max="5121" width="35.42578125" style="161" customWidth="1"/>
    <col min="5122" max="5122" width="23.5703125" style="161" customWidth="1"/>
    <col min="5123" max="5123" width="13.42578125" style="161" customWidth="1"/>
    <col min="5124" max="5124" width="15.7109375" style="161" customWidth="1"/>
    <col min="5125" max="5125" width="13.42578125" style="161" customWidth="1"/>
    <col min="5126" max="5126" width="13" style="161" customWidth="1"/>
    <col min="5127" max="5127" width="14.7109375" style="161" customWidth="1"/>
    <col min="5128" max="5128" width="13" style="161" customWidth="1"/>
    <col min="5129" max="5129" width="12.5703125" style="161" customWidth="1"/>
    <col min="5130" max="5130" width="9.28515625" style="161" customWidth="1"/>
    <col min="5131" max="5131" width="10.28515625" style="161" customWidth="1"/>
    <col min="5132" max="5132" width="9.28515625" style="161" customWidth="1"/>
    <col min="5133" max="5133" width="9.42578125" style="161" customWidth="1"/>
    <col min="5134" max="5134" width="9.140625" style="161" customWidth="1"/>
    <col min="5135" max="5135" width="9.28515625" style="161" customWidth="1"/>
    <col min="5136" max="5136" width="9.42578125" style="161" customWidth="1"/>
    <col min="5137" max="5137" width="9.7109375" style="161" customWidth="1"/>
    <col min="5138" max="5138" width="9.5703125" style="161" customWidth="1"/>
    <col min="5139" max="5139" width="9.28515625" style="161" customWidth="1"/>
    <col min="5140" max="5140" width="8.5703125" style="161" customWidth="1"/>
    <col min="5141" max="5141" width="8.85546875" style="161" customWidth="1"/>
    <col min="5142" max="5142" width="9.7109375" style="161" customWidth="1"/>
    <col min="5143" max="5143" width="8.7109375" style="161" customWidth="1"/>
    <col min="5144" max="5144" width="13.5703125" style="161" customWidth="1"/>
    <col min="5145" max="5145" width="16.28515625" style="161" customWidth="1"/>
    <col min="5146" max="5163" width="9.42578125" style="161" customWidth="1"/>
    <col min="5164" max="5167" width="10.28515625" style="161" customWidth="1"/>
    <col min="5168" max="5168" width="11.140625" style="161" customWidth="1"/>
    <col min="5169" max="5194" width="0" style="161" hidden="1" customWidth="1"/>
    <col min="5195" max="5198" width="11.140625" style="161" customWidth="1"/>
    <col min="5199" max="5203" width="10.28515625" style="161" customWidth="1"/>
    <col min="5204" max="5212" width="9.42578125" style="161" customWidth="1"/>
    <col min="5213" max="5376" width="11.42578125" style="161"/>
    <col min="5377" max="5377" width="35.42578125" style="161" customWidth="1"/>
    <col min="5378" max="5378" width="23.5703125" style="161" customWidth="1"/>
    <col min="5379" max="5379" width="13.42578125" style="161" customWidth="1"/>
    <col min="5380" max="5380" width="15.7109375" style="161" customWidth="1"/>
    <col min="5381" max="5381" width="13.42578125" style="161" customWidth="1"/>
    <col min="5382" max="5382" width="13" style="161" customWidth="1"/>
    <col min="5383" max="5383" width="14.7109375" style="161" customWidth="1"/>
    <col min="5384" max="5384" width="13" style="161" customWidth="1"/>
    <col min="5385" max="5385" width="12.5703125" style="161" customWidth="1"/>
    <col min="5386" max="5386" width="9.28515625" style="161" customWidth="1"/>
    <col min="5387" max="5387" width="10.28515625" style="161" customWidth="1"/>
    <col min="5388" max="5388" width="9.28515625" style="161" customWidth="1"/>
    <col min="5389" max="5389" width="9.42578125" style="161" customWidth="1"/>
    <col min="5390" max="5390" width="9.140625" style="161" customWidth="1"/>
    <col min="5391" max="5391" width="9.28515625" style="161" customWidth="1"/>
    <col min="5392" max="5392" width="9.42578125" style="161" customWidth="1"/>
    <col min="5393" max="5393" width="9.7109375" style="161" customWidth="1"/>
    <col min="5394" max="5394" width="9.5703125" style="161" customWidth="1"/>
    <col min="5395" max="5395" width="9.28515625" style="161" customWidth="1"/>
    <col min="5396" max="5396" width="8.5703125" style="161" customWidth="1"/>
    <col min="5397" max="5397" width="8.85546875" style="161" customWidth="1"/>
    <col min="5398" max="5398" width="9.7109375" style="161" customWidth="1"/>
    <col min="5399" max="5399" width="8.7109375" style="161" customWidth="1"/>
    <col min="5400" max="5400" width="13.5703125" style="161" customWidth="1"/>
    <col min="5401" max="5401" width="16.28515625" style="161" customWidth="1"/>
    <col min="5402" max="5419" width="9.42578125" style="161" customWidth="1"/>
    <col min="5420" max="5423" width="10.28515625" style="161" customWidth="1"/>
    <col min="5424" max="5424" width="11.140625" style="161" customWidth="1"/>
    <col min="5425" max="5450" width="0" style="161" hidden="1" customWidth="1"/>
    <col min="5451" max="5454" width="11.140625" style="161" customWidth="1"/>
    <col min="5455" max="5459" width="10.28515625" style="161" customWidth="1"/>
    <col min="5460" max="5468" width="9.42578125" style="161" customWidth="1"/>
    <col min="5469" max="5632" width="11.42578125" style="161"/>
    <col min="5633" max="5633" width="35.42578125" style="161" customWidth="1"/>
    <col min="5634" max="5634" width="23.5703125" style="161" customWidth="1"/>
    <col min="5635" max="5635" width="13.42578125" style="161" customWidth="1"/>
    <col min="5636" max="5636" width="15.7109375" style="161" customWidth="1"/>
    <col min="5637" max="5637" width="13.42578125" style="161" customWidth="1"/>
    <col min="5638" max="5638" width="13" style="161" customWidth="1"/>
    <col min="5639" max="5639" width="14.7109375" style="161" customWidth="1"/>
    <col min="5640" max="5640" width="13" style="161" customWidth="1"/>
    <col min="5641" max="5641" width="12.5703125" style="161" customWidth="1"/>
    <col min="5642" max="5642" width="9.28515625" style="161" customWidth="1"/>
    <col min="5643" max="5643" width="10.28515625" style="161" customWidth="1"/>
    <col min="5644" max="5644" width="9.28515625" style="161" customWidth="1"/>
    <col min="5645" max="5645" width="9.42578125" style="161" customWidth="1"/>
    <col min="5646" max="5646" width="9.140625" style="161" customWidth="1"/>
    <col min="5647" max="5647" width="9.28515625" style="161" customWidth="1"/>
    <col min="5648" max="5648" width="9.42578125" style="161" customWidth="1"/>
    <col min="5649" max="5649" width="9.7109375" style="161" customWidth="1"/>
    <col min="5650" max="5650" width="9.5703125" style="161" customWidth="1"/>
    <col min="5651" max="5651" width="9.28515625" style="161" customWidth="1"/>
    <col min="5652" max="5652" width="8.5703125" style="161" customWidth="1"/>
    <col min="5653" max="5653" width="8.85546875" style="161" customWidth="1"/>
    <col min="5654" max="5654" width="9.7109375" style="161" customWidth="1"/>
    <col min="5655" max="5655" width="8.7109375" style="161" customWidth="1"/>
    <col min="5656" max="5656" width="13.5703125" style="161" customWidth="1"/>
    <col min="5657" max="5657" width="16.28515625" style="161" customWidth="1"/>
    <col min="5658" max="5675" width="9.42578125" style="161" customWidth="1"/>
    <col min="5676" max="5679" width="10.28515625" style="161" customWidth="1"/>
    <col min="5680" max="5680" width="11.140625" style="161" customWidth="1"/>
    <col min="5681" max="5706" width="0" style="161" hidden="1" customWidth="1"/>
    <col min="5707" max="5710" width="11.140625" style="161" customWidth="1"/>
    <col min="5711" max="5715" width="10.28515625" style="161" customWidth="1"/>
    <col min="5716" max="5724" width="9.42578125" style="161" customWidth="1"/>
    <col min="5725" max="5888" width="11.42578125" style="161"/>
    <col min="5889" max="5889" width="35.42578125" style="161" customWidth="1"/>
    <col min="5890" max="5890" width="23.5703125" style="161" customWidth="1"/>
    <col min="5891" max="5891" width="13.42578125" style="161" customWidth="1"/>
    <col min="5892" max="5892" width="15.7109375" style="161" customWidth="1"/>
    <col min="5893" max="5893" width="13.42578125" style="161" customWidth="1"/>
    <col min="5894" max="5894" width="13" style="161" customWidth="1"/>
    <col min="5895" max="5895" width="14.7109375" style="161" customWidth="1"/>
    <col min="5896" max="5896" width="13" style="161" customWidth="1"/>
    <col min="5897" max="5897" width="12.5703125" style="161" customWidth="1"/>
    <col min="5898" max="5898" width="9.28515625" style="161" customWidth="1"/>
    <col min="5899" max="5899" width="10.28515625" style="161" customWidth="1"/>
    <col min="5900" max="5900" width="9.28515625" style="161" customWidth="1"/>
    <col min="5901" max="5901" width="9.42578125" style="161" customWidth="1"/>
    <col min="5902" max="5902" width="9.140625" style="161" customWidth="1"/>
    <col min="5903" max="5903" width="9.28515625" style="161" customWidth="1"/>
    <col min="5904" max="5904" width="9.42578125" style="161" customWidth="1"/>
    <col min="5905" max="5905" width="9.7109375" style="161" customWidth="1"/>
    <col min="5906" max="5906" width="9.5703125" style="161" customWidth="1"/>
    <col min="5907" max="5907" width="9.28515625" style="161" customWidth="1"/>
    <col min="5908" max="5908" width="8.5703125" style="161" customWidth="1"/>
    <col min="5909" max="5909" width="8.85546875" style="161" customWidth="1"/>
    <col min="5910" max="5910" width="9.7109375" style="161" customWidth="1"/>
    <col min="5911" max="5911" width="8.7109375" style="161" customWidth="1"/>
    <col min="5912" max="5912" width="13.5703125" style="161" customWidth="1"/>
    <col min="5913" max="5913" width="16.28515625" style="161" customWidth="1"/>
    <col min="5914" max="5931" width="9.42578125" style="161" customWidth="1"/>
    <col min="5932" max="5935" width="10.28515625" style="161" customWidth="1"/>
    <col min="5936" max="5936" width="11.140625" style="161" customWidth="1"/>
    <col min="5937" max="5962" width="0" style="161" hidden="1" customWidth="1"/>
    <col min="5963" max="5966" width="11.140625" style="161" customWidth="1"/>
    <col min="5967" max="5971" width="10.28515625" style="161" customWidth="1"/>
    <col min="5972" max="5980" width="9.42578125" style="161" customWidth="1"/>
    <col min="5981" max="6144" width="11.42578125" style="161"/>
    <col min="6145" max="6145" width="35.42578125" style="161" customWidth="1"/>
    <col min="6146" max="6146" width="23.5703125" style="161" customWidth="1"/>
    <col min="6147" max="6147" width="13.42578125" style="161" customWidth="1"/>
    <col min="6148" max="6148" width="15.7109375" style="161" customWidth="1"/>
    <col min="6149" max="6149" width="13.42578125" style="161" customWidth="1"/>
    <col min="6150" max="6150" width="13" style="161" customWidth="1"/>
    <col min="6151" max="6151" width="14.7109375" style="161" customWidth="1"/>
    <col min="6152" max="6152" width="13" style="161" customWidth="1"/>
    <col min="6153" max="6153" width="12.5703125" style="161" customWidth="1"/>
    <col min="6154" max="6154" width="9.28515625" style="161" customWidth="1"/>
    <col min="6155" max="6155" width="10.28515625" style="161" customWidth="1"/>
    <col min="6156" max="6156" width="9.28515625" style="161" customWidth="1"/>
    <col min="6157" max="6157" width="9.42578125" style="161" customWidth="1"/>
    <col min="6158" max="6158" width="9.140625" style="161" customWidth="1"/>
    <col min="6159" max="6159" width="9.28515625" style="161" customWidth="1"/>
    <col min="6160" max="6160" width="9.42578125" style="161" customWidth="1"/>
    <col min="6161" max="6161" width="9.7109375" style="161" customWidth="1"/>
    <col min="6162" max="6162" width="9.5703125" style="161" customWidth="1"/>
    <col min="6163" max="6163" width="9.28515625" style="161" customWidth="1"/>
    <col min="6164" max="6164" width="8.5703125" style="161" customWidth="1"/>
    <col min="6165" max="6165" width="8.85546875" style="161" customWidth="1"/>
    <col min="6166" max="6166" width="9.7109375" style="161" customWidth="1"/>
    <col min="6167" max="6167" width="8.7109375" style="161" customWidth="1"/>
    <col min="6168" max="6168" width="13.5703125" style="161" customWidth="1"/>
    <col min="6169" max="6169" width="16.28515625" style="161" customWidth="1"/>
    <col min="6170" max="6187" width="9.42578125" style="161" customWidth="1"/>
    <col min="6188" max="6191" width="10.28515625" style="161" customWidth="1"/>
    <col min="6192" max="6192" width="11.140625" style="161" customWidth="1"/>
    <col min="6193" max="6218" width="0" style="161" hidden="1" customWidth="1"/>
    <col min="6219" max="6222" width="11.140625" style="161" customWidth="1"/>
    <col min="6223" max="6227" width="10.28515625" style="161" customWidth="1"/>
    <col min="6228" max="6236" width="9.42578125" style="161" customWidth="1"/>
    <col min="6237" max="6400" width="11.42578125" style="161"/>
    <col min="6401" max="6401" width="35.42578125" style="161" customWidth="1"/>
    <col min="6402" max="6402" width="23.5703125" style="161" customWidth="1"/>
    <col min="6403" max="6403" width="13.42578125" style="161" customWidth="1"/>
    <col min="6404" max="6404" width="15.7109375" style="161" customWidth="1"/>
    <col min="6405" max="6405" width="13.42578125" style="161" customWidth="1"/>
    <col min="6406" max="6406" width="13" style="161" customWidth="1"/>
    <col min="6407" max="6407" width="14.7109375" style="161" customWidth="1"/>
    <col min="6408" max="6408" width="13" style="161" customWidth="1"/>
    <col min="6409" max="6409" width="12.5703125" style="161" customWidth="1"/>
    <col min="6410" max="6410" width="9.28515625" style="161" customWidth="1"/>
    <col min="6411" max="6411" width="10.28515625" style="161" customWidth="1"/>
    <col min="6412" max="6412" width="9.28515625" style="161" customWidth="1"/>
    <col min="6413" max="6413" width="9.42578125" style="161" customWidth="1"/>
    <col min="6414" max="6414" width="9.140625" style="161" customWidth="1"/>
    <col min="6415" max="6415" width="9.28515625" style="161" customWidth="1"/>
    <col min="6416" max="6416" width="9.42578125" style="161" customWidth="1"/>
    <col min="6417" max="6417" width="9.7109375" style="161" customWidth="1"/>
    <col min="6418" max="6418" width="9.5703125" style="161" customWidth="1"/>
    <col min="6419" max="6419" width="9.28515625" style="161" customWidth="1"/>
    <col min="6420" max="6420" width="8.5703125" style="161" customWidth="1"/>
    <col min="6421" max="6421" width="8.85546875" style="161" customWidth="1"/>
    <col min="6422" max="6422" width="9.7109375" style="161" customWidth="1"/>
    <col min="6423" max="6423" width="8.7109375" style="161" customWidth="1"/>
    <col min="6424" max="6424" width="13.5703125" style="161" customWidth="1"/>
    <col min="6425" max="6425" width="16.28515625" style="161" customWidth="1"/>
    <col min="6426" max="6443" width="9.42578125" style="161" customWidth="1"/>
    <col min="6444" max="6447" width="10.28515625" style="161" customWidth="1"/>
    <col min="6448" max="6448" width="11.140625" style="161" customWidth="1"/>
    <col min="6449" max="6474" width="0" style="161" hidden="1" customWidth="1"/>
    <col min="6475" max="6478" width="11.140625" style="161" customWidth="1"/>
    <col min="6479" max="6483" width="10.28515625" style="161" customWidth="1"/>
    <col min="6484" max="6492" width="9.42578125" style="161" customWidth="1"/>
    <col min="6493" max="6656" width="11.42578125" style="161"/>
    <col min="6657" max="6657" width="35.42578125" style="161" customWidth="1"/>
    <col min="6658" max="6658" width="23.5703125" style="161" customWidth="1"/>
    <col min="6659" max="6659" width="13.42578125" style="161" customWidth="1"/>
    <col min="6660" max="6660" width="15.7109375" style="161" customWidth="1"/>
    <col min="6661" max="6661" width="13.42578125" style="161" customWidth="1"/>
    <col min="6662" max="6662" width="13" style="161" customWidth="1"/>
    <col min="6663" max="6663" width="14.7109375" style="161" customWidth="1"/>
    <col min="6664" max="6664" width="13" style="161" customWidth="1"/>
    <col min="6665" max="6665" width="12.5703125" style="161" customWidth="1"/>
    <col min="6666" max="6666" width="9.28515625" style="161" customWidth="1"/>
    <col min="6667" max="6667" width="10.28515625" style="161" customWidth="1"/>
    <col min="6668" max="6668" width="9.28515625" style="161" customWidth="1"/>
    <col min="6669" max="6669" width="9.42578125" style="161" customWidth="1"/>
    <col min="6670" max="6670" width="9.140625" style="161" customWidth="1"/>
    <col min="6671" max="6671" width="9.28515625" style="161" customWidth="1"/>
    <col min="6672" max="6672" width="9.42578125" style="161" customWidth="1"/>
    <col min="6673" max="6673" width="9.7109375" style="161" customWidth="1"/>
    <col min="6674" max="6674" width="9.5703125" style="161" customWidth="1"/>
    <col min="6675" max="6675" width="9.28515625" style="161" customWidth="1"/>
    <col min="6676" max="6676" width="8.5703125" style="161" customWidth="1"/>
    <col min="6677" max="6677" width="8.85546875" style="161" customWidth="1"/>
    <col min="6678" max="6678" width="9.7109375" style="161" customWidth="1"/>
    <col min="6679" max="6679" width="8.7109375" style="161" customWidth="1"/>
    <col min="6680" max="6680" width="13.5703125" style="161" customWidth="1"/>
    <col min="6681" max="6681" width="16.28515625" style="161" customWidth="1"/>
    <col min="6682" max="6699" width="9.42578125" style="161" customWidth="1"/>
    <col min="6700" max="6703" width="10.28515625" style="161" customWidth="1"/>
    <col min="6704" max="6704" width="11.140625" style="161" customWidth="1"/>
    <col min="6705" max="6730" width="0" style="161" hidden="1" customWidth="1"/>
    <col min="6731" max="6734" width="11.140625" style="161" customWidth="1"/>
    <col min="6735" max="6739" width="10.28515625" style="161" customWidth="1"/>
    <col min="6740" max="6748" width="9.42578125" style="161" customWidth="1"/>
    <col min="6749" max="6912" width="11.42578125" style="161"/>
    <col min="6913" max="6913" width="35.42578125" style="161" customWidth="1"/>
    <col min="6914" max="6914" width="23.5703125" style="161" customWidth="1"/>
    <col min="6915" max="6915" width="13.42578125" style="161" customWidth="1"/>
    <col min="6916" max="6916" width="15.7109375" style="161" customWidth="1"/>
    <col min="6917" max="6917" width="13.42578125" style="161" customWidth="1"/>
    <col min="6918" max="6918" width="13" style="161" customWidth="1"/>
    <col min="6919" max="6919" width="14.7109375" style="161" customWidth="1"/>
    <col min="6920" max="6920" width="13" style="161" customWidth="1"/>
    <col min="6921" max="6921" width="12.5703125" style="161" customWidth="1"/>
    <col min="6922" max="6922" width="9.28515625" style="161" customWidth="1"/>
    <col min="6923" max="6923" width="10.28515625" style="161" customWidth="1"/>
    <col min="6924" max="6924" width="9.28515625" style="161" customWidth="1"/>
    <col min="6925" max="6925" width="9.42578125" style="161" customWidth="1"/>
    <col min="6926" max="6926" width="9.140625" style="161" customWidth="1"/>
    <col min="6927" max="6927" width="9.28515625" style="161" customWidth="1"/>
    <col min="6928" max="6928" width="9.42578125" style="161" customWidth="1"/>
    <col min="6929" max="6929" width="9.7109375" style="161" customWidth="1"/>
    <col min="6930" max="6930" width="9.5703125" style="161" customWidth="1"/>
    <col min="6931" max="6931" width="9.28515625" style="161" customWidth="1"/>
    <col min="6932" max="6932" width="8.5703125" style="161" customWidth="1"/>
    <col min="6933" max="6933" width="8.85546875" style="161" customWidth="1"/>
    <col min="6934" max="6934" width="9.7109375" style="161" customWidth="1"/>
    <col min="6935" max="6935" width="8.7109375" style="161" customWidth="1"/>
    <col min="6936" max="6936" width="13.5703125" style="161" customWidth="1"/>
    <col min="6937" max="6937" width="16.28515625" style="161" customWidth="1"/>
    <col min="6938" max="6955" width="9.42578125" style="161" customWidth="1"/>
    <col min="6956" max="6959" width="10.28515625" style="161" customWidth="1"/>
    <col min="6960" max="6960" width="11.140625" style="161" customWidth="1"/>
    <col min="6961" max="6986" width="0" style="161" hidden="1" customWidth="1"/>
    <col min="6987" max="6990" width="11.140625" style="161" customWidth="1"/>
    <col min="6991" max="6995" width="10.28515625" style="161" customWidth="1"/>
    <col min="6996" max="7004" width="9.42578125" style="161" customWidth="1"/>
    <col min="7005" max="7168" width="11.42578125" style="161"/>
    <col min="7169" max="7169" width="35.42578125" style="161" customWidth="1"/>
    <col min="7170" max="7170" width="23.5703125" style="161" customWidth="1"/>
    <col min="7171" max="7171" width="13.42578125" style="161" customWidth="1"/>
    <col min="7172" max="7172" width="15.7109375" style="161" customWidth="1"/>
    <col min="7173" max="7173" width="13.42578125" style="161" customWidth="1"/>
    <col min="7174" max="7174" width="13" style="161" customWidth="1"/>
    <col min="7175" max="7175" width="14.7109375" style="161" customWidth="1"/>
    <col min="7176" max="7176" width="13" style="161" customWidth="1"/>
    <col min="7177" max="7177" width="12.5703125" style="161" customWidth="1"/>
    <col min="7178" max="7178" width="9.28515625" style="161" customWidth="1"/>
    <col min="7179" max="7179" width="10.28515625" style="161" customWidth="1"/>
    <col min="7180" max="7180" width="9.28515625" style="161" customWidth="1"/>
    <col min="7181" max="7181" width="9.42578125" style="161" customWidth="1"/>
    <col min="7182" max="7182" width="9.140625" style="161" customWidth="1"/>
    <col min="7183" max="7183" width="9.28515625" style="161" customWidth="1"/>
    <col min="7184" max="7184" width="9.42578125" style="161" customWidth="1"/>
    <col min="7185" max="7185" width="9.7109375" style="161" customWidth="1"/>
    <col min="7186" max="7186" width="9.5703125" style="161" customWidth="1"/>
    <col min="7187" max="7187" width="9.28515625" style="161" customWidth="1"/>
    <col min="7188" max="7188" width="8.5703125" style="161" customWidth="1"/>
    <col min="7189" max="7189" width="8.85546875" style="161" customWidth="1"/>
    <col min="7190" max="7190" width="9.7109375" style="161" customWidth="1"/>
    <col min="7191" max="7191" width="8.7109375" style="161" customWidth="1"/>
    <col min="7192" max="7192" width="13.5703125" style="161" customWidth="1"/>
    <col min="7193" max="7193" width="16.28515625" style="161" customWidth="1"/>
    <col min="7194" max="7211" width="9.42578125" style="161" customWidth="1"/>
    <col min="7212" max="7215" width="10.28515625" style="161" customWidth="1"/>
    <col min="7216" max="7216" width="11.140625" style="161" customWidth="1"/>
    <col min="7217" max="7242" width="0" style="161" hidden="1" customWidth="1"/>
    <col min="7243" max="7246" width="11.140625" style="161" customWidth="1"/>
    <col min="7247" max="7251" width="10.28515625" style="161" customWidth="1"/>
    <col min="7252" max="7260" width="9.42578125" style="161" customWidth="1"/>
    <col min="7261" max="7424" width="11.42578125" style="161"/>
    <col min="7425" max="7425" width="35.42578125" style="161" customWidth="1"/>
    <col min="7426" max="7426" width="23.5703125" style="161" customWidth="1"/>
    <col min="7427" max="7427" width="13.42578125" style="161" customWidth="1"/>
    <col min="7428" max="7428" width="15.7109375" style="161" customWidth="1"/>
    <col min="7429" max="7429" width="13.42578125" style="161" customWidth="1"/>
    <col min="7430" max="7430" width="13" style="161" customWidth="1"/>
    <col min="7431" max="7431" width="14.7109375" style="161" customWidth="1"/>
    <col min="7432" max="7432" width="13" style="161" customWidth="1"/>
    <col min="7433" max="7433" width="12.5703125" style="161" customWidth="1"/>
    <col min="7434" max="7434" width="9.28515625" style="161" customWidth="1"/>
    <col min="7435" max="7435" width="10.28515625" style="161" customWidth="1"/>
    <col min="7436" max="7436" width="9.28515625" style="161" customWidth="1"/>
    <col min="7437" max="7437" width="9.42578125" style="161" customWidth="1"/>
    <col min="7438" max="7438" width="9.140625" style="161" customWidth="1"/>
    <col min="7439" max="7439" width="9.28515625" style="161" customWidth="1"/>
    <col min="7440" max="7440" width="9.42578125" style="161" customWidth="1"/>
    <col min="7441" max="7441" width="9.7109375" style="161" customWidth="1"/>
    <col min="7442" max="7442" width="9.5703125" style="161" customWidth="1"/>
    <col min="7443" max="7443" width="9.28515625" style="161" customWidth="1"/>
    <col min="7444" max="7444" width="8.5703125" style="161" customWidth="1"/>
    <col min="7445" max="7445" width="8.85546875" style="161" customWidth="1"/>
    <col min="7446" max="7446" width="9.7109375" style="161" customWidth="1"/>
    <col min="7447" max="7447" width="8.7109375" style="161" customWidth="1"/>
    <col min="7448" max="7448" width="13.5703125" style="161" customWidth="1"/>
    <col min="7449" max="7449" width="16.28515625" style="161" customWidth="1"/>
    <col min="7450" max="7467" width="9.42578125" style="161" customWidth="1"/>
    <col min="7468" max="7471" width="10.28515625" style="161" customWidth="1"/>
    <col min="7472" max="7472" width="11.140625" style="161" customWidth="1"/>
    <col min="7473" max="7498" width="0" style="161" hidden="1" customWidth="1"/>
    <col min="7499" max="7502" width="11.140625" style="161" customWidth="1"/>
    <col min="7503" max="7507" width="10.28515625" style="161" customWidth="1"/>
    <col min="7508" max="7516" width="9.42578125" style="161" customWidth="1"/>
    <col min="7517" max="7680" width="11.42578125" style="161"/>
    <col min="7681" max="7681" width="35.42578125" style="161" customWidth="1"/>
    <col min="7682" max="7682" width="23.5703125" style="161" customWidth="1"/>
    <col min="7683" max="7683" width="13.42578125" style="161" customWidth="1"/>
    <col min="7684" max="7684" width="15.7109375" style="161" customWidth="1"/>
    <col min="7685" max="7685" width="13.42578125" style="161" customWidth="1"/>
    <col min="7686" max="7686" width="13" style="161" customWidth="1"/>
    <col min="7687" max="7687" width="14.7109375" style="161" customWidth="1"/>
    <col min="7688" max="7688" width="13" style="161" customWidth="1"/>
    <col min="7689" max="7689" width="12.5703125" style="161" customWidth="1"/>
    <col min="7690" max="7690" width="9.28515625" style="161" customWidth="1"/>
    <col min="7691" max="7691" width="10.28515625" style="161" customWidth="1"/>
    <col min="7692" max="7692" width="9.28515625" style="161" customWidth="1"/>
    <col min="7693" max="7693" width="9.42578125" style="161" customWidth="1"/>
    <col min="7694" max="7694" width="9.140625" style="161" customWidth="1"/>
    <col min="7695" max="7695" width="9.28515625" style="161" customWidth="1"/>
    <col min="7696" max="7696" width="9.42578125" style="161" customWidth="1"/>
    <col min="7697" max="7697" width="9.7109375" style="161" customWidth="1"/>
    <col min="7698" max="7698" width="9.5703125" style="161" customWidth="1"/>
    <col min="7699" max="7699" width="9.28515625" style="161" customWidth="1"/>
    <col min="7700" max="7700" width="8.5703125" style="161" customWidth="1"/>
    <col min="7701" max="7701" width="8.85546875" style="161" customWidth="1"/>
    <col min="7702" max="7702" width="9.7109375" style="161" customWidth="1"/>
    <col min="7703" max="7703" width="8.7109375" style="161" customWidth="1"/>
    <col min="7704" max="7704" width="13.5703125" style="161" customWidth="1"/>
    <col min="7705" max="7705" width="16.28515625" style="161" customWidth="1"/>
    <col min="7706" max="7723" width="9.42578125" style="161" customWidth="1"/>
    <col min="7724" max="7727" width="10.28515625" style="161" customWidth="1"/>
    <col min="7728" max="7728" width="11.140625" style="161" customWidth="1"/>
    <col min="7729" max="7754" width="0" style="161" hidden="1" customWidth="1"/>
    <col min="7755" max="7758" width="11.140625" style="161" customWidth="1"/>
    <col min="7759" max="7763" width="10.28515625" style="161" customWidth="1"/>
    <col min="7764" max="7772" width="9.42578125" style="161" customWidth="1"/>
    <col min="7773" max="7936" width="11.42578125" style="161"/>
    <col min="7937" max="7937" width="35.42578125" style="161" customWidth="1"/>
    <col min="7938" max="7938" width="23.5703125" style="161" customWidth="1"/>
    <col min="7939" max="7939" width="13.42578125" style="161" customWidth="1"/>
    <col min="7940" max="7940" width="15.7109375" style="161" customWidth="1"/>
    <col min="7941" max="7941" width="13.42578125" style="161" customWidth="1"/>
    <col min="7942" max="7942" width="13" style="161" customWidth="1"/>
    <col min="7943" max="7943" width="14.7109375" style="161" customWidth="1"/>
    <col min="7944" max="7944" width="13" style="161" customWidth="1"/>
    <col min="7945" max="7945" width="12.5703125" style="161" customWidth="1"/>
    <col min="7946" max="7946" width="9.28515625" style="161" customWidth="1"/>
    <col min="7947" max="7947" width="10.28515625" style="161" customWidth="1"/>
    <col min="7948" max="7948" width="9.28515625" style="161" customWidth="1"/>
    <col min="7949" max="7949" width="9.42578125" style="161" customWidth="1"/>
    <col min="7950" max="7950" width="9.140625" style="161" customWidth="1"/>
    <col min="7951" max="7951" width="9.28515625" style="161" customWidth="1"/>
    <col min="7952" max="7952" width="9.42578125" style="161" customWidth="1"/>
    <col min="7953" max="7953" width="9.7109375" style="161" customWidth="1"/>
    <col min="7954" max="7954" width="9.5703125" style="161" customWidth="1"/>
    <col min="7955" max="7955" width="9.28515625" style="161" customWidth="1"/>
    <col min="7956" max="7956" width="8.5703125" style="161" customWidth="1"/>
    <col min="7957" max="7957" width="8.85546875" style="161" customWidth="1"/>
    <col min="7958" max="7958" width="9.7109375" style="161" customWidth="1"/>
    <col min="7959" max="7959" width="8.7109375" style="161" customWidth="1"/>
    <col min="7960" max="7960" width="13.5703125" style="161" customWidth="1"/>
    <col min="7961" max="7961" width="16.28515625" style="161" customWidth="1"/>
    <col min="7962" max="7979" width="9.42578125" style="161" customWidth="1"/>
    <col min="7980" max="7983" width="10.28515625" style="161" customWidth="1"/>
    <col min="7984" max="7984" width="11.140625" style="161" customWidth="1"/>
    <col min="7985" max="8010" width="0" style="161" hidden="1" customWidth="1"/>
    <col min="8011" max="8014" width="11.140625" style="161" customWidth="1"/>
    <col min="8015" max="8019" width="10.28515625" style="161" customWidth="1"/>
    <col min="8020" max="8028" width="9.42578125" style="161" customWidth="1"/>
    <col min="8029" max="8192" width="11.42578125" style="161"/>
    <col min="8193" max="8193" width="35.42578125" style="161" customWidth="1"/>
    <col min="8194" max="8194" width="23.5703125" style="161" customWidth="1"/>
    <col min="8195" max="8195" width="13.42578125" style="161" customWidth="1"/>
    <col min="8196" max="8196" width="15.7109375" style="161" customWidth="1"/>
    <col min="8197" max="8197" width="13.42578125" style="161" customWidth="1"/>
    <col min="8198" max="8198" width="13" style="161" customWidth="1"/>
    <col min="8199" max="8199" width="14.7109375" style="161" customWidth="1"/>
    <col min="8200" max="8200" width="13" style="161" customWidth="1"/>
    <col min="8201" max="8201" width="12.5703125" style="161" customWidth="1"/>
    <col min="8202" max="8202" width="9.28515625" style="161" customWidth="1"/>
    <col min="8203" max="8203" width="10.28515625" style="161" customWidth="1"/>
    <col min="8204" max="8204" width="9.28515625" style="161" customWidth="1"/>
    <col min="8205" max="8205" width="9.42578125" style="161" customWidth="1"/>
    <col min="8206" max="8206" width="9.140625" style="161" customWidth="1"/>
    <col min="8207" max="8207" width="9.28515625" style="161" customWidth="1"/>
    <col min="8208" max="8208" width="9.42578125" style="161" customWidth="1"/>
    <col min="8209" max="8209" width="9.7109375" style="161" customWidth="1"/>
    <col min="8210" max="8210" width="9.5703125" style="161" customWidth="1"/>
    <col min="8211" max="8211" width="9.28515625" style="161" customWidth="1"/>
    <col min="8212" max="8212" width="8.5703125" style="161" customWidth="1"/>
    <col min="8213" max="8213" width="8.85546875" style="161" customWidth="1"/>
    <col min="8214" max="8214" width="9.7109375" style="161" customWidth="1"/>
    <col min="8215" max="8215" width="8.7109375" style="161" customWidth="1"/>
    <col min="8216" max="8216" width="13.5703125" style="161" customWidth="1"/>
    <col min="8217" max="8217" width="16.28515625" style="161" customWidth="1"/>
    <col min="8218" max="8235" width="9.42578125" style="161" customWidth="1"/>
    <col min="8236" max="8239" width="10.28515625" style="161" customWidth="1"/>
    <col min="8240" max="8240" width="11.140625" style="161" customWidth="1"/>
    <col min="8241" max="8266" width="0" style="161" hidden="1" customWidth="1"/>
    <col min="8267" max="8270" width="11.140625" style="161" customWidth="1"/>
    <col min="8271" max="8275" width="10.28515625" style="161" customWidth="1"/>
    <col min="8276" max="8284" width="9.42578125" style="161" customWidth="1"/>
    <col min="8285" max="8448" width="11.42578125" style="161"/>
    <col min="8449" max="8449" width="35.42578125" style="161" customWidth="1"/>
    <col min="8450" max="8450" width="23.5703125" style="161" customWidth="1"/>
    <col min="8451" max="8451" width="13.42578125" style="161" customWidth="1"/>
    <col min="8452" max="8452" width="15.7109375" style="161" customWidth="1"/>
    <col min="8453" max="8453" width="13.42578125" style="161" customWidth="1"/>
    <col min="8454" max="8454" width="13" style="161" customWidth="1"/>
    <col min="8455" max="8455" width="14.7109375" style="161" customWidth="1"/>
    <col min="8456" max="8456" width="13" style="161" customWidth="1"/>
    <col min="8457" max="8457" width="12.5703125" style="161" customWidth="1"/>
    <col min="8458" max="8458" width="9.28515625" style="161" customWidth="1"/>
    <col min="8459" max="8459" width="10.28515625" style="161" customWidth="1"/>
    <col min="8460" max="8460" width="9.28515625" style="161" customWidth="1"/>
    <col min="8461" max="8461" width="9.42578125" style="161" customWidth="1"/>
    <col min="8462" max="8462" width="9.140625" style="161" customWidth="1"/>
    <col min="8463" max="8463" width="9.28515625" style="161" customWidth="1"/>
    <col min="8464" max="8464" width="9.42578125" style="161" customWidth="1"/>
    <col min="8465" max="8465" width="9.7109375" style="161" customWidth="1"/>
    <col min="8466" max="8466" width="9.5703125" style="161" customWidth="1"/>
    <col min="8467" max="8467" width="9.28515625" style="161" customWidth="1"/>
    <col min="8468" max="8468" width="8.5703125" style="161" customWidth="1"/>
    <col min="8469" max="8469" width="8.85546875" style="161" customWidth="1"/>
    <col min="8470" max="8470" width="9.7109375" style="161" customWidth="1"/>
    <col min="8471" max="8471" width="8.7109375" style="161" customWidth="1"/>
    <col min="8472" max="8472" width="13.5703125" style="161" customWidth="1"/>
    <col min="8473" max="8473" width="16.28515625" style="161" customWidth="1"/>
    <col min="8474" max="8491" width="9.42578125" style="161" customWidth="1"/>
    <col min="8492" max="8495" width="10.28515625" style="161" customWidth="1"/>
    <col min="8496" max="8496" width="11.140625" style="161" customWidth="1"/>
    <col min="8497" max="8522" width="0" style="161" hidden="1" customWidth="1"/>
    <col min="8523" max="8526" width="11.140625" style="161" customWidth="1"/>
    <col min="8527" max="8531" width="10.28515625" style="161" customWidth="1"/>
    <col min="8532" max="8540" width="9.42578125" style="161" customWidth="1"/>
    <col min="8541" max="8704" width="11.42578125" style="161"/>
    <col min="8705" max="8705" width="35.42578125" style="161" customWidth="1"/>
    <col min="8706" max="8706" width="23.5703125" style="161" customWidth="1"/>
    <col min="8707" max="8707" width="13.42578125" style="161" customWidth="1"/>
    <col min="8708" max="8708" width="15.7109375" style="161" customWidth="1"/>
    <col min="8709" max="8709" width="13.42578125" style="161" customWidth="1"/>
    <col min="8710" max="8710" width="13" style="161" customWidth="1"/>
    <col min="8711" max="8711" width="14.7109375" style="161" customWidth="1"/>
    <col min="8712" max="8712" width="13" style="161" customWidth="1"/>
    <col min="8713" max="8713" width="12.5703125" style="161" customWidth="1"/>
    <col min="8714" max="8714" width="9.28515625" style="161" customWidth="1"/>
    <col min="8715" max="8715" width="10.28515625" style="161" customWidth="1"/>
    <col min="8716" max="8716" width="9.28515625" style="161" customWidth="1"/>
    <col min="8717" max="8717" width="9.42578125" style="161" customWidth="1"/>
    <col min="8718" max="8718" width="9.140625" style="161" customWidth="1"/>
    <col min="8719" max="8719" width="9.28515625" style="161" customWidth="1"/>
    <col min="8720" max="8720" width="9.42578125" style="161" customWidth="1"/>
    <col min="8721" max="8721" width="9.7109375" style="161" customWidth="1"/>
    <col min="8722" max="8722" width="9.5703125" style="161" customWidth="1"/>
    <col min="8723" max="8723" width="9.28515625" style="161" customWidth="1"/>
    <col min="8724" max="8724" width="8.5703125" style="161" customWidth="1"/>
    <col min="8725" max="8725" width="8.85546875" style="161" customWidth="1"/>
    <col min="8726" max="8726" width="9.7109375" style="161" customWidth="1"/>
    <col min="8727" max="8727" width="8.7109375" style="161" customWidth="1"/>
    <col min="8728" max="8728" width="13.5703125" style="161" customWidth="1"/>
    <col min="8729" max="8729" width="16.28515625" style="161" customWidth="1"/>
    <col min="8730" max="8747" width="9.42578125" style="161" customWidth="1"/>
    <col min="8748" max="8751" width="10.28515625" style="161" customWidth="1"/>
    <col min="8752" max="8752" width="11.140625" style="161" customWidth="1"/>
    <col min="8753" max="8778" width="0" style="161" hidden="1" customWidth="1"/>
    <col min="8779" max="8782" width="11.140625" style="161" customWidth="1"/>
    <col min="8783" max="8787" width="10.28515625" style="161" customWidth="1"/>
    <col min="8788" max="8796" width="9.42578125" style="161" customWidth="1"/>
    <col min="8797" max="8960" width="11.42578125" style="161"/>
    <col min="8961" max="8961" width="35.42578125" style="161" customWidth="1"/>
    <col min="8962" max="8962" width="23.5703125" style="161" customWidth="1"/>
    <col min="8963" max="8963" width="13.42578125" style="161" customWidth="1"/>
    <col min="8964" max="8964" width="15.7109375" style="161" customWidth="1"/>
    <col min="8965" max="8965" width="13.42578125" style="161" customWidth="1"/>
    <col min="8966" max="8966" width="13" style="161" customWidth="1"/>
    <col min="8967" max="8967" width="14.7109375" style="161" customWidth="1"/>
    <col min="8968" max="8968" width="13" style="161" customWidth="1"/>
    <col min="8969" max="8969" width="12.5703125" style="161" customWidth="1"/>
    <col min="8970" max="8970" width="9.28515625" style="161" customWidth="1"/>
    <col min="8971" max="8971" width="10.28515625" style="161" customWidth="1"/>
    <col min="8972" max="8972" width="9.28515625" style="161" customWidth="1"/>
    <col min="8973" max="8973" width="9.42578125" style="161" customWidth="1"/>
    <col min="8974" max="8974" width="9.140625" style="161" customWidth="1"/>
    <col min="8975" max="8975" width="9.28515625" style="161" customWidth="1"/>
    <col min="8976" max="8976" width="9.42578125" style="161" customWidth="1"/>
    <col min="8977" max="8977" width="9.7109375" style="161" customWidth="1"/>
    <col min="8978" max="8978" width="9.5703125" style="161" customWidth="1"/>
    <col min="8979" max="8979" width="9.28515625" style="161" customWidth="1"/>
    <col min="8980" max="8980" width="8.5703125" style="161" customWidth="1"/>
    <col min="8981" max="8981" width="8.85546875" style="161" customWidth="1"/>
    <col min="8982" max="8982" width="9.7109375" style="161" customWidth="1"/>
    <col min="8983" max="8983" width="8.7109375" style="161" customWidth="1"/>
    <col min="8984" max="8984" width="13.5703125" style="161" customWidth="1"/>
    <col min="8985" max="8985" width="16.28515625" style="161" customWidth="1"/>
    <col min="8986" max="9003" width="9.42578125" style="161" customWidth="1"/>
    <col min="9004" max="9007" width="10.28515625" style="161" customWidth="1"/>
    <col min="9008" max="9008" width="11.140625" style="161" customWidth="1"/>
    <col min="9009" max="9034" width="0" style="161" hidden="1" customWidth="1"/>
    <col min="9035" max="9038" width="11.140625" style="161" customWidth="1"/>
    <col min="9039" max="9043" width="10.28515625" style="161" customWidth="1"/>
    <col min="9044" max="9052" width="9.42578125" style="161" customWidth="1"/>
    <col min="9053" max="9216" width="11.42578125" style="161"/>
    <col min="9217" max="9217" width="35.42578125" style="161" customWidth="1"/>
    <col min="9218" max="9218" width="23.5703125" style="161" customWidth="1"/>
    <col min="9219" max="9219" width="13.42578125" style="161" customWidth="1"/>
    <col min="9220" max="9220" width="15.7109375" style="161" customWidth="1"/>
    <col min="9221" max="9221" width="13.42578125" style="161" customWidth="1"/>
    <col min="9222" max="9222" width="13" style="161" customWidth="1"/>
    <col min="9223" max="9223" width="14.7109375" style="161" customWidth="1"/>
    <col min="9224" max="9224" width="13" style="161" customWidth="1"/>
    <col min="9225" max="9225" width="12.5703125" style="161" customWidth="1"/>
    <col min="9226" max="9226" width="9.28515625" style="161" customWidth="1"/>
    <col min="9227" max="9227" width="10.28515625" style="161" customWidth="1"/>
    <col min="9228" max="9228" width="9.28515625" style="161" customWidth="1"/>
    <col min="9229" max="9229" width="9.42578125" style="161" customWidth="1"/>
    <col min="9230" max="9230" width="9.140625" style="161" customWidth="1"/>
    <col min="9231" max="9231" width="9.28515625" style="161" customWidth="1"/>
    <col min="9232" max="9232" width="9.42578125" style="161" customWidth="1"/>
    <col min="9233" max="9233" width="9.7109375" style="161" customWidth="1"/>
    <col min="9234" max="9234" width="9.5703125" style="161" customWidth="1"/>
    <col min="9235" max="9235" width="9.28515625" style="161" customWidth="1"/>
    <col min="9236" max="9236" width="8.5703125" style="161" customWidth="1"/>
    <col min="9237" max="9237" width="8.85546875" style="161" customWidth="1"/>
    <col min="9238" max="9238" width="9.7109375" style="161" customWidth="1"/>
    <col min="9239" max="9239" width="8.7109375" style="161" customWidth="1"/>
    <col min="9240" max="9240" width="13.5703125" style="161" customWidth="1"/>
    <col min="9241" max="9241" width="16.28515625" style="161" customWidth="1"/>
    <col min="9242" max="9259" width="9.42578125" style="161" customWidth="1"/>
    <col min="9260" max="9263" width="10.28515625" style="161" customWidth="1"/>
    <col min="9264" max="9264" width="11.140625" style="161" customWidth="1"/>
    <col min="9265" max="9290" width="0" style="161" hidden="1" customWidth="1"/>
    <col min="9291" max="9294" width="11.140625" style="161" customWidth="1"/>
    <col min="9295" max="9299" width="10.28515625" style="161" customWidth="1"/>
    <col min="9300" max="9308" width="9.42578125" style="161" customWidth="1"/>
    <col min="9309" max="9472" width="11.42578125" style="161"/>
    <col min="9473" max="9473" width="35.42578125" style="161" customWidth="1"/>
    <col min="9474" max="9474" width="23.5703125" style="161" customWidth="1"/>
    <col min="9475" max="9475" width="13.42578125" style="161" customWidth="1"/>
    <col min="9476" max="9476" width="15.7109375" style="161" customWidth="1"/>
    <col min="9477" max="9477" width="13.42578125" style="161" customWidth="1"/>
    <col min="9478" max="9478" width="13" style="161" customWidth="1"/>
    <col min="9479" max="9479" width="14.7109375" style="161" customWidth="1"/>
    <col min="9480" max="9480" width="13" style="161" customWidth="1"/>
    <col min="9481" max="9481" width="12.5703125" style="161" customWidth="1"/>
    <col min="9482" max="9482" width="9.28515625" style="161" customWidth="1"/>
    <col min="9483" max="9483" width="10.28515625" style="161" customWidth="1"/>
    <col min="9484" max="9484" width="9.28515625" style="161" customWidth="1"/>
    <col min="9485" max="9485" width="9.42578125" style="161" customWidth="1"/>
    <col min="9486" max="9486" width="9.140625" style="161" customWidth="1"/>
    <col min="9487" max="9487" width="9.28515625" style="161" customWidth="1"/>
    <col min="9488" max="9488" width="9.42578125" style="161" customWidth="1"/>
    <col min="9489" max="9489" width="9.7109375" style="161" customWidth="1"/>
    <col min="9490" max="9490" width="9.5703125" style="161" customWidth="1"/>
    <col min="9491" max="9491" width="9.28515625" style="161" customWidth="1"/>
    <col min="9492" max="9492" width="8.5703125" style="161" customWidth="1"/>
    <col min="9493" max="9493" width="8.85546875" style="161" customWidth="1"/>
    <col min="9494" max="9494" width="9.7109375" style="161" customWidth="1"/>
    <col min="9495" max="9495" width="8.7109375" style="161" customWidth="1"/>
    <col min="9496" max="9496" width="13.5703125" style="161" customWidth="1"/>
    <col min="9497" max="9497" width="16.28515625" style="161" customWidth="1"/>
    <col min="9498" max="9515" width="9.42578125" style="161" customWidth="1"/>
    <col min="9516" max="9519" width="10.28515625" style="161" customWidth="1"/>
    <col min="9520" max="9520" width="11.140625" style="161" customWidth="1"/>
    <col min="9521" max="9546" width="0" style="161" hidden="1" customWidth="1"/>
    <col min="9547" max="9550" width="11.140625" style="161" customWidth="1"/>
    <col min="9551" max="9555" width="10.28515625" style="161" customWidth="1"/>
    <col min="9556" max="9564" width="9.42578125" style="161" customWidth="1"/>
    <col min="9565" max="9728" width="11.42578125" style="161"/>
    <col min="9729" max="9729" width="35.42578125" style="161" customWidth="1"/>
    <col min="9730" max="9730" width="23.5703125" style="161" customWidth="1"/>
    <col min="9731" max="9731" width="13.42578125" style="161" customWidth="1"/>
    <col min="9732" max="9732" width="15.7109375" style="161" customWidth="1"/>
    <col min="9733" max="9733" width="13.42578125" style="161" customWidth="1"/>
    <col min="9734" max="9734" width="13" style="161" customWidth="1"/>
    <col min="9735" max="9735" width="14.7109375" style="161" customWidth="1"/>
    <col min="9736" max="9736" width="13" style="161" customWidth="1"/>
    <col min="9737" max="9737" width="12.5703125" style="161" customWidth="1"/>
    <col min="9738" max="9738" width="9.28515625" style="161" customWidth="1"/>
    <col min="9739" max="9739" width="10.28515625" style="161" customWidth="1"/>
    <col min="9740" max="9740" width="9.28515625" style="161" customWidth="1"/>
    <col min="9741" max="9741" width="9.42578125" style="161" customWidth="1"/>
    <col min="9742" max="9742" width="9.140625" style="161" customWidth="1"/>
    <col min="9743" max="9743" width="9.28515625" style="161" customWidth="1"/>
    <col min="9744" max="9744" width="9.42578125" style="161" customWidth="1"/>
    <col min="9745" max="9745" width="9.7109375" style="161" customWidth="1"/>
    <col min="9746" max="9746" width="9.5703125" style="161" customWidth="1"/>
    <col min="9747" max="9747" width="9.28515625" style="161" customWidth="1"/>
    <col min="9748" max="9748" width="8.5703125" style="161" customWidth="1"/>
    <col min="9749" max="9749" width="8.85546875" style="161" customWidth="1"/>
    <col min="9750" max="9750" width="9.7109375" style="161" customWidth="1"/>
    <col min="9751" max="9751" width="8.7109375" style="161" customWidth="1"/>
    <col min="9752" max="9752" width="13.5703125" style="161" customWidth="1"/>
    <col min="9753" max="9753" width="16.28515625" style="161" customWidth="1"/>
    <col min="9754" max="9771" width="9.42578125" style="161" customWidth="1"/>
    <col min="9772" max="9775" width="10.28515625" style="161" customWidth="1"/>
    <col min="9776" max="9776" width="11.140625" style="161" customWidth="1"/>
    <col min="9777" max="9802" width="0" style="161" hidden="1" customWidth="1"/>
    <col min="9803" max="9806" width="11.140625" style="161" customWidth="1"/>
    <col min="9807" max="9811" width="10.28515625" style="161" customWidth="1"/>
    <col min="9812" max="9820" width="9.42578125" style="161" customWidth="1"/>
    <col min="9821" max="9984" width="11.42578125" style="161"/>
    <col min="9985" max="9985" width="35.42578125" style="161" customWidth="1"/>
    <col min="9986" max="9986" width="23.5703125" style="161" customWidth="1"/>
    <col min="9987" max="9987" width="13.42578125" style="161" customWidth="1"/>
    <col min="9988" max="9988" width="15.7109375" style="161" customWidth="1"/>
    <col min="9989" max="9989" width="13.42578125" style="161" customWidth="1"/>
    <col min="9990" max="9990" width="13" style="161" customWidth="1"/>
    <col min="9991" max="9991" width="14.7109375" style="161" customWidth="1"/>
    <col min="9992" max="9992" width="13" style="161" customWidth="1"/>
    <col min="9993" max="9993" width="12.5703125" style="161" customWidth="1"/>
    <col min="9994" max="9994" width="9.28515625" style="161" customWidth="1"/>
    <col min="9995" max="9995" width="10.28515625" style="161" customWidth="1"/>
    <col min="9996" max="9996" width="9.28515625" style="161" customWidth="1"/>
    <col min="9997" max="9997" width="9.42578125" style="161" customWidth="1"/>
    <col min="9998" max="9998" width="9.140625" style="161" customWidth="1"/>
    <col min="9999" max="9999" width="9.28515625" style="161" customWidth="1"/>
    <col min="10000" max="10000" width="9.42578125" style="161" customWidth="1"/>
    <col min="10001" max="10001" width="9.7109375" style="161" customWidth="1"/>
    <col min="10002" max="10002" width="9.5703125" style="161" customWidth="1"/>
    <col min="10003" max="10003" width="9.28515625" style="161" customWidth="1"/>
    <col min="10004" max="10004" width="8.5703125" style="161" customWidth="1"/>
    <col min="10005" max="10005" width="8.85546875" style="161" customWidth="1"/>
    <col min="10006" max="10006" width="9.7109375" style="161" customWidth="1"/>
    <col min="10007" max="10007" width="8.7109375" style="161" customWidth="1"/>
    <col min="10008" max="10008" width="13.5703125" style="161" customWidth="1"/>
    <col min="10009" max="10009" width="16.28515625" style="161" customWidth="1"/>
    <col min="10010" max="10027" width="9.42578125" style="161" customWidth="1"/>
    <col min="10028" max="10031" width="10.28515625" style="161" customWidth="1"/>
    <col min="10032" max="10032" width="11.140625" style="161" customWidth="1"/>
    <col min="10033" max="10058" width="0" style="161" hidden="1" customWidth="1"/>
    <col min="10059" max="10062" width="11.140625" style="161" customWidth="1"/>
    <col min="10063" max="10067" width="10.28515625" style="161" customWidth="1"/>
    <col min="10068" max="10076" width="9.42578125" style="161" customWidth="1"/>
    <col min="10077" max="10240" width="11.42578125" style="161"/>
    <col min="10241" max="10241" width="35.42578125" style="161" customWidth="1"/>
    <col min="10242" max="10242" width="23.5703125" style="161" customWidth="1"/>
    <col min="10243" max="10243" width="13.42578125" style="161" customWidth="1"/>
    <col min="10244" max="10244" width="15.7109375" style="161" customWidth="1"/>
    <col min="10245" max="10245" width="13.42578125" style="161" customWidth="1"/>
    <col min="10246" max="10246" width="13" style="161" customWidth="1"/>
    <col min="10247" max="10247" width="14.7109375" style="161" customWidth="1"/>
    <col min="10248" max="10248" width="13" style="161" customWidth="1"/>
    <col min="10249" max="10249" width="12.5703125" style="161" customWidth="1"/>
    <col min="10250" max="10250" width="9.28515625" style="161" customWidth="1"/>
    <col min="10251" max="10251" width="10.28515625" style="161" customWidth="1"/>
    <col min="10252" max="10252" width="9.28515625" style="161" customWidth="1"/>
    <col min="10253" max="10253" width="9.42578125" style="161" customWidth="1"/>
    <col min="10254" max="10254" width="9.140625" style="161" customWidth="1"/>
    <col min="10255" max="10255" width="9.28515625" style="161" customWidth="1"/>
    <col min="10256" max="10256" width="9.42578125" style="161" customWidth="1"/>
    <col min="10257" max="10257" width="9.7109375" style="161" customWidth="1"/>
    <col min="10258" max="10258" width="9.5703125" style="161" customWidth="1"/>
    <col min="10259" max="10259" width="9.28515625" style="161" customWidth="1"/>
    <col min="10260" max="10260" width="8.5703125" style="161" customWidth="1"/>
    <col min="10261" max="10261" width="8.85546875" style="161" customWidth="1"/>
    <col min="10262" max="10262" width="9.7109375" style="161" customWidth="1"/>
    <col min="10263" max="10263" width="8.7109375" style="161" customWidth="1"/>
    <col min="10264" max="10264" width="13.5703125" style="161" customWidth="1"/>
    <col min="10265" max="10265" width="16.28515625" style="161" customWidth="1"/>
    <col min="10266" max="10283" width="9.42578125" style="161" customWidth="1"/>
    <col min="10284" max="10287" width="10.28515625" style="161" customWidth="1"/>
    <col min="10288" max="10288" width="11.140625" style="161" customWidth="1"/>
    <col min="10289" max="10314" width="0" style="161" hidden="1" customWidth="1"/>
    <col min="10315" max="10318" width="11.140625" style="161" customWidth="1"/>
    <col min="10319" max="10323" width="10.28515625" style="161" customWidth="1"/>
    <col min="10324" max="10332" width="9.42578125" style="161" customWidth="1"/>
    <col min="10333" max="10496" width="11.42578125" style="161"/>
    <col min="10497" max="10497" width="35.42578125" style="161" customWidth="1"/>
    <col min="10498" max="10498" width="23.5703125" style="161" customWidth="1"/>
    <col min="10499" max="10499" width="13.42578125" style="161" customWidth="1"/>
    <col min="10500" max="10500" width="15.7109375" style="161" customWidth="1"/>
    <col min="10501" max="10501" width="13.42578125" style="161" customWidth="1"/>
    <col min="10502" max="10502" width="13" style="161" customWidth="1"/>
    <col min="10503" max="10503" width="14.7109375" style="161" customWidth="1"/>
    <col min="10504" max="10504" width="13" style="161" customWidth="1"/>
    <col min="10505" max="10505" width="12.5703125" style="161" customWidth="1"/>
    <col min="10506" max="10506" width="9.28515625" style="161" customWidth="1"/>
    <col min="10507" max="10507" width="10.28515625" style="161" customWidth="1"/>
    <col min="10508" max="10508" width="9.28515625" style="161" customWidth="1"/>
    <col min="10509" max="10509" width="9.42578125" style="161" customWidth="1"/>
    <col min="10510" max="10510" width="9.140625" style="161" customWidth="1"/>
    <col min="10511" max="10511" width="9.28515625" style="161" customWidth="1"/>
    <col min="10512" max="10512" width="9.42578125" style="161" customWidth="1"/>
    <col min="10513" max="10513" width="9.7109375" style="161" customWidth="1"/>
    <col min="10514" max="10514" width="9.5703125" style="161" customWidth="1"/>
    <col min="10515" max="10515" width="9.28515625" style="161" customWidth="1"/>
    <col min="10516" max="10516" width="8.5703125" style="161" customWidth="1"/>
    <col min="10517" max="10517" width="8.85546875" style="161" customWidth="1"/>
    <col min="10518" max="10518" width="9.7109375" style="161" customWidth="1"/>
    <col min="10519" max="10519" width="8.7109375" style="161" customWidth="1"/>
    <col min="10520" max="10520" width="13.5703125" style="161" customWidth="1"/>
    <col min="10521" max="10521" width="16.28515625" style="161" customWidth="1"/>
    <col min="10522" max="10539" width="9.42578125" style="161" customWidth="1"/>
    <col min="10540" max="10543" width="10.28515625" style="161" customWidth="1"/>
    <col min="10544" max="10544" width="11.140625" style="161" customWidth="1"/>
    <col min="10545" max="10570" width="0" style="161" hidden="1" customWidth="1"/>
    <col min="10571" max="10574" width="11.140625" style="161" customWidth="1"/>
    <col min="10575" max="10579" width="10.28515625" style="161" customWidth="1"/>
    <col min="10580" max="10588" width="9.42578125" style="161" customWidth="1"/>
    <col min="10589" max="10752" width="11.42578125" style="161"/>
    <col min="10753" max="10753" width="35.42578125" style="161" customWidth="1"/>
    <col min="10754" max="10754" width="23.5703125" style="161" customWidth="1"/>
    <col min="10755" max="10755" width="13.42578125" style="161" customWidth="1"/>
    <col min="10756" max="10756" width="15.7109375" style="161" customWidth="1"/>
    <col min="10757" max="10757" width="13.42578125" style="161" customWidth="1"/>
    <col min="10758" max="10758" width="13" style="161" customWidth="1"/>
    <col min="10759" max="10759" width="14.7109375" style="161" customWidth="1"/>
    <col min="10760" max="10760" width="13" style="161" customWidth="1"/>
    <col min="10761" max="10761" width="12.5703125" style="161" customWidth="1"/>
    <col min="10762" max="10762" width="9.28515625" style="161" customWidth="1"/>
    <col min="10763" max="10763" width="10.28515625" style="161" customWidth="1"/>
    <col min="10764" max="10764" width="9.28515625" style="161" customWidth="1"/>
    <col min="10765" max="10765" width="9.42578125" style="161" customWidth="1"/>
    <col min="10766" max="10766" width="9.140625" style="161" customWidth="1"/>
    <col min="10767" max="10767" width="9.28515625" style="161" customWidth="1"/>
    <col min="10768" max="10768" width="9.42578125" style="161" customWidth="1"/>
    <col min="10769" max="10769" width="9.7109375" style="161" customWidth="1"/>
    <col min="10770" max="10770" width="9.5703125" style="161" customWidth="1"/>
    <col min="10771" max="10771" width="9.28515625" style="161" customWidth="1"/>
    <col min="10772" max="10772" width="8.5703125" style="161" customWidth="1"/>
    <col min="10773" max="10773" width="8.85546875" style="161" customWidth="1"/>
    <col min="10774" max="10774" width="9.7109375" style="161" customWidth="1"/>
    <col min="10775" max="10775" width="8.7109375" style="161" customWidth="1"/>
    <col min="10776" max="10776" width="13.5703125" style="161" customWidth="1"/>
    <col min="10777" max="10777" width="16.28515625" style="161" customWidth="1"/>
    <col min="10778" max="10795" width="9.42578125" style="161" customWidth="1"/>
    <col min="10796" max="10799" width="10.28515625" style="161" customWidth="1"/>
    <col min="10800" max="10800" width="11.140625" style="161" customWidth="1"/>
    <col min="10801" max="10826" width="0" style="161" hidden="1" customWidth="1"/>
    <col min="10827" max="10830" width="11.140625" style="161" customWidth="1"/>
    <col min="10831" max="10835" width="10.28515625" style="161" customWidth="1"/>
    <col min="10836" max="10844" width="9.42578125" style="161" customWidth="1"/>
    <col min="10845" max="11008" width="11.42578125" style="161"/>
    <col min="11009" max="11009" width="35.42578125" style="161" customWidth="1"/>
    <col min="11010" max="11010" width="23.5703125" style="161" customWidth="1"/>
    <col min="11011" max="11011" width="13.42578125" style="161" customWidth="1"/>
    <col min="11012" max="11012" width="15.7109375" style="161" customWidth="1"/>
    <col min="11013" max="11013" width="13.42578125" style="161" customWidth="1"/>
    <col min="11014" max="11014" width="13" style="161" customWidth="1"/>
    <col min="11015" max="11015" width="14.7109375" style="161" customWidth="1"/>
    <col min="11016" max="11016" width="13" style="161" customWidth="1"/>
    <col min="11017" max="11017" width="12.5703125" style="161" customWidth="1"/>
    <col min="11018" max="11018" width="9.28515625" style="161" customWidth="1"/>
    <col min="11019" max="11019" width="10.28515625" style="161" customWidth="1"/>
    <col min="11020" max="11020" width="9.28515625" style="161" customWidth="1"/>
    <col min="11021" max="11021" width="9.42578125" style="161" customWidth="1"/>
    <col min="11022" max="11022" width="9.140625" style="161" customWidth="1"/>
    <col min="11023" max="11023" width="9.28515625" style="161" customWidth="1"/>
    <col min="11024" max="11024" width="9.42578125" style="161" customWidth="1"/>
    <col min="11025" max="11025" width="9.7109375" style="161" customWidth="1"/>
    <col min="11026" max="11026" width="9.5703125" style="161" customWidth="1"/>
    <col min="11027" max="11027" width="9.28515625" style="161" customWidth="1"/>
    <col min="11028" max="11028" width="8.5703125" style="161" customWidth="1"/>
    <col min="11029" max="11029" width="8.85546875" style="161" customWidth="1"/>
    <col min="11030" max="11030" width="9.7109375" style="161" customWidth="1"/>
    <col min="11031" max="11031" width="8.7109375" style="161" customWidth="1"/>
    <col min="11032" max="11032" width="13.5703125" style="161" customWidth="1"/>
    <col min="11033" max="11033" width="16.28515625" style="161" customWidth="1"/>
    <col min="11034" max="11051" width="9.42578125" style="161" customWidth="1"/>
    <col min="11052" max="11055" width="10.28515625" style="161" customWidth="1"/>
    <col min="11056" max="11056" width="11.140625" style="161" customWidth="1"/>
    <col min="11057" max="11082" width="0" style="161" hidden="1" customWidth="1"/>
    <col min="11083" max="11086" width="11.140625" style="161" customWidth="1"/>
    <col min="11087" max="11091" width="10.28515625" style="161" customWidth="1"/>
    <col min="11092" max="11100" width="9.42578125" style="161" customWidth="1"/>
    <col min="11101" max="11264" width="11.42578125" style="161"/>
    <col min="11265" max="11265" width="35.42578125" style="161" customWidth="1"/>
    <col min="11266" max="11266" width="23.5703125" style="161" customWidth="1"/>
    <col min="11267" max="11267" width="13.42578125" style="161" customWidth="1"/>
    <col min="11268" max="11268" width="15.7109375" style="161" customWidth="1"/>
    <col min="11269" max="11269" width="13.42578125" style="161" customWidth="1"/>
    <col min="11270" max="11270" width="13" style="161" customWidth="1"/>
    <col min="11271" max="11271" width="14.7109375" style="161" customWidth="1"/>
    <col min="11272" max="11272" width="13" style="161" customWidth="1"/>
    <col min="11273" max="11273" width="12.5703125" style="161" customWidth="1"/>
    <col min="11274" max="11274" width="9.28515625" style="161" customWidth="1"/>
    <col min="11275" max="11275" width="10.28515625" style="161" customWidth="1"/>
    <col min="11276" max="11276" width="9.28515625" style="161" customWidth="1"/>
    <col min="11277" max="11277" width="9.42578125" style="161" customWidth="1"/>
    <col min="11278" max="11278" width="9.140625" style="161" customWidth="1"/>
    <col min="11279" max="11279" width="9.28515625" style="161" customWidth="1"/>
    <col min="11280" max="11280" width="9.42578125" style="161" customWidth="1"/>
    <col min="11281" max="11281" width="9.7109375" style="161" customWidth="1"/>
    <col min="11282" max="11282" width="9.5703125" style="161" customWidth="1"/>
    <col min="11283" max="11283" width="9.28515625" style="161" customWidth="1"/>
    <col min="11284" max="11284" width="8.5703125" style="161" customWidth="1"/>
    <col min="11285" max="11285" width="8.85546875" style="161" customWidth="1"/>
    <col min="11286" max="11286" width="9.7109375" style="161" customWidth="1"/>
    <col min="11287" max="11287" width="8.7109375" style="161" customWidth="1"/>
    <col min="11288" max="11288" width="13.5703125" style="161" customWidth="1"/>
    <col min="11289" max="11289" width="16.28515625" style="161" customWidth="1"/>
    <col min="11290" max="11307" width="9.42578125" style="161" customWidth="1"/>
    <col min="11308" max="11311" width="10.28515625" style="161" customWidth="1"/>
    <col min="11312" max="11312" width="11.140625" style="161" customWidth="1"/>
    <col min="11313" max="11338" width="0" style="161" hidden="1" customWidth="1"/>
    <col min="11339" max="11342" width="11.140625" style="161" customWidth="1"/>
    <col min="11343" max="11347" width="10.28515625" style="161" customWidth="1"/>
    <col min="11348" max="11356" width="9.42578125" style="161" customWidth="1"/>
    <col min="11357" max="11520" width="11.42578125" style="161"/>
    <col min="11521" max="11521" width="35.42578125" style="161" customWidth="1"/>
    <col min="11522" max="11522" width="23.5703125" style="161" customWidth="1"/>
    <col min="11523" max="11523" width="13.42578125" style="161" customWidth="1"/>
    <col min="11524" max="11524" width="15.7109375" style="161" customWidth="1"/>
    <col min="11525" max="11525" width="13.42578125" style="161" customWidth="1"/>
    <col min="11526" max="11526" width="13" style="161" customWidth="1"/>
    <col min="11527" max="11527" width="14.7109375" style="161" customWidth="1"/>
    <col min="11528" max="11528" width="13" style="161" customWidth="1"/>
    <col min="11529" max="11529" width="12.5703125" style="161" customWidth="1"/>
    <col min="11530" max="11530" width="9.28515625" style="161" customWidth="1"/>
    <col min="11531" max="11531" width="10.28515625" style="161" customWidth="1"/>
    <col min="11532" max="11532" width="9.28515625" style="161" customWidth="1"/>
    <col min="11533" max="11533" width="9.42578125" style="161" customWidth="1"/>
    <col min="11534" max="11534" width="9.140625" style="161" customWidth="1"/>
    <col min="11535" max="11535" width="9.28515625" style="161" customWidth="1"/>
    <col min="11536" max="11536" width="9.42578125" style="161" customWidth="1"/>
    <col min="11537" max="11537" width="9.7109375" style="161" customWidth="1"/>
    <col min="11538" max="11538" width="9.5703125" style="161" customWidth="1"/>
    <col min="11539" max="11539" width="9.28515625" style="161" customWidth="1"/>
    <col min="11540" max="11540" width="8.5703125" style="161" customWidth="1"/>
    <col min="11541" max="11541" width="8.85546875" style="161" customWidth="1"/>
    <col min="11542" max="11542" width="9.7109375" style="161" customWidth="1"/>
    <col min="11543" max="11543" width="8.7109375" style="161" customWidth="1"/>
    <col min="11544" max="11544" width="13.5703125" style="161" customWidth="1"/>
    <col min="11545" max="11545" width="16.28515625" style="161" customWidth="1"/>
    <col min="11546" max="11563" width="9.42578125" style="161" customWidth="1"/>
    <col min="11564" max="11567" width="10.28515625" style="161" customWidth="1"/>
    <col min="11568" max="11568" width="11.140625" style="161" customWidth="1"/>
    <col min="11569" max="11594" width="0" style="161" hidden="1" customWidth="1"/>
    <col min="11595" max="11598" width="11.140625" style="161" customWidth="1"/>
    <col min="11599" max="11603" width="10.28515625" style="161" customWidth="1"/>
    <col min="11604" max="11612" width="9.42578125" style="161" customWidth="1"/>
    <col min="11613" max="11776" width="11.42578125" style="161"/>
    <col min="11777" max="11777" width="35.42578125" style="161" customWidth="1"/>
    <col min="11778" max="11778" width="23.5703125" style="161" customWidth="1"/>
    <col min="11779" max="11779" width="13.42578125" style="161" customWidth="1"/>
    <col min="11780" max="11780" width="15.7109375" style="161" customWidth="1"/>
    <col min="11781" max="11781" width="13.42578125" style="161" customWidth="1"/>
    <col min="11782" max="11782" width="13" style="161" customWidth="1"/>
    <col min="11783" max="11783" width="14.7109375" style="161" customWidth="1"/>
    <col min="11784" max="11784" width="13" style="161" customWidth="1"/>
    <col min="11785" max="11785" width="12.5703125" style="161" customWidth="1"/>
    <col min="11786" max="11786" width="9.28515625" style="161" customWidth="1"/>
    <col min="11787" max="11787" width="10.28515625" style="161" customWidth="1"/>
    <col min="11788" max="11788" width="9.28515625" style="161" customWidth="1"/>
    <col min="11789" max="11789" width="9.42578125" style="161" customWidth="1"/>
    <col min="11790" max="11790" width="9.140625" style="161" customWidth="1"/>
    <col min="11791" max="11791" width="9.28515625" style="161" customWidth="1"/>
    <col min="11792" max="11792" width="9.42578125" style="161" customWidth="1"/>
    <col min="11793" max="11793" width="9.7109375" style="161" customWidth="1"/>
    <col min="11794" max="11794" width="9.5703125" style="161" customWidth="1"/>
    <col min="11795" max="11795" width="9.28515625" style="161" customWidth="1"/>
    <col min="11796" max="11796" width="8.5703125" style="161" customWidth="1"/>
    <col min="11797" max="11797" width="8.85546875" style="161" customWidth="1"/>
    <col min="11798" max="11798" width="9.7109375" style="161" customWidth="1"/>
    <col min="11799" max="11799" width="8.7109375" style="161" customWidth="1"/>
    <col min="11800" max="11800" width="13.5703125" style="161" customWidth="1"/>
    <col min="11801" max="11801" width="16.28515625" style="161" customWidth="1"/>
    <col min="11802" max="11819" width="9.42578125" style="161" customWidth="1"/>
    <col min="11820" max="11823" width="10.28515625" style="161" customWidth="1"/>
    <col min="11824" max="11824" width="11.140625" style="161" customWidth="1"/>
    <col min="11825" max="11850" width="0" style="161" hidden="1" customWidth="1"/>
    <col min="11851" max="11854" width="11.140625" style="161" customWidth="1"/>
    <col min="11855" max="11859" width="10.28515625" style="161" customWidth="1"/>
    <col min="11860" max="11868" width="9.42578125" style="161" customWidth="1"/>
    <col min="11869" max="12032" width="11.42578125" style="161"/>
    <col min="12033" max="12033" width="35.42578125" style="161" customWidth="1"/>
    <col min="12034" max="12034" width="23.5703125" style="161" customWidth="1"/>
    <col min="12035" max="12035" width="13.42578125" style="161" customWidth="1"/>
    <col min="12036" max="12036" width="15.7109375" style="161" customWidth="1"/>
    <col min="12037" max="12037" width="13.42578125" style="161" customWidth="1"/>
    <col min="12038" max="12038" width="13" style="161" customWidth="1"/>
    <col min="12039" max="12039" width="14.7109375" style="161" customWidth="1"/>
    <col min="12040" max="12040" width="13" style="161" customWidth="1"/>
    <col min="12041" max="12041" width="12.5703125" style="161" customWidth="1"/>
    <col min="12042" max="12042" width="9.28515625" style="161" customWidth="1"/>
    <col min="12043" max="12043" width="10.28515625" style="161" customWidth="1"/>
    <col min="12044" max="12044" width="9.28515625" style="161" customWidth="1"/>
    <col min="12045" max="12045" width="9.42578125" style="161" customWidth="1"/>
    <col min="12046" max="12046" width="9.140625" style="161" customWidth="1"/>
    <col min="12047" max="12047" width="9.28515625" style="161" customWidth="1"/>
    <col min="12048" max="12048" width="9.42578125" style="161" customWidth="1"/>
    <col min="12049" max="12049" width="9.7109375" style="161" customWidth="1"/>
    <col min="12050" max="12050" width="9.5703125" style="161" customWidth="1"/>
    <col min="12051" max="12051" width="9.28515625" style="161" customWidth="1"/>
    <col min="12052" max="12052" width="8.5703125" style="161" customWidth="1"/>
    <col min="12053" max="12053" width="8.85546875" style="161" customWidth="1"/>
    <col min="12054" max="12054" width="9.7109375" style="161" customWidth="1"/>
    <col min="12055" max="12055" width="8.7109375" style="161" customWidth="1"/>
    <col min="12056" max="12056" width="13.5703125" style="161" customWidth="1"/>
    <col min="12057" max="12057" width="16.28515625" style="161" customWidth="1"/>
    <col min="12058" max="12075" width="9.42578125" style="161" customWidth="1"/>
    <col min="12076" max="12079" width="10.28515625" style="161" customWidth="1"/>
    <col min="12080" max="12080" width="11.140625" style="161" customWidth="1"/>
    <col min="12081" max="12106" width="0" style="161" hidden="1" customWidth="1"/>
    <col min="12107" max="12110" width="11.140625" style="161" customWidth="1"/>
    <col min="12111" max="12115" width="10.28515625" style="161" customWidth="1"/>
    <col min="12116" max="12124" width="9.42578125" style="161" customWidth="1"/>
    <col min="12125" max="12288" width="11.42578125" style="161"/>
    <col min="12289" max="12289" width="35.42578125" style="161" customWidth="1"/>
    <col min="12290" max="12290" width="23.5703125" style="161" customWidth="1"/>
    <col min="12291" max="12291" width="13.42578125" style="161" customWidth="1"/>
    <col min="12292" max="12292" width="15.7109375" style="161" customWidth="1"/>
    <col min="12293" max="12293" width="13.42578125" style="161" customWidth="1"/>
    <col min="12294" max="12294" width="13" style="161" customWidth="1"/>
    <col min="12295" max="12295" width="14.7109375" style="161" customWidth="1"/>
    <col min="12296" max="12296" width="13" style="161" customWidth="1"/>
    <col min="12297" max="12297" width="12.5703125" style="161" customWidth="1"/>
    <col min="12298" max="12298" width="9.28515625" style="161" customWidth="1"/>
    <col min="12299" max="12299" width="10.28515625" style="161" customWidth="1"/>
    <col min="12300" max="12300" width="9.28515625" style="161" customWidth="1"/>
    <col min="12301" max="12301" width="9.42578125" style="161" customWidth="1"/>
    <col min="12302" max="12302" width="9.140625" style="161" customWidth="1"/>
    <col min="12303" max="12303" width="9.28515625" style="161" customWidth="1"/>
    <col min="12304" max="12304" width="9.42578125" style="161" customWidth="1"/>
    <col min="12305" max="12305" width="9.7109375" style="161" customWidth="1"/>
    <col min="12306" max="12306" width="9.5703125" style="161" customWidth="1"/>
    <col min="12307" max="12307" width="9.28515625" style="161" customWidth="1"/>
    <col min="12308" max="12308" width="8.5703125" style="161" customWidth="1"/>
    <col min="12309" max="12309" width="8.85546875" style="161" customWidth="1"/>
    <col min="12310" max="12310" width="9.7109375" style="161" customWidth="1"/>
    <col min="12311" max="12311" width="8.7109375" style="161" customWidth="1"/>
    <col min="12312" max="12312" width="13.5703125" style="161" customWidth="1"/>
    <col min="12313" max="12313" width="16.28515625" style="161" customWidth="1"/>
    <col min="12314" max="12331" width="9.42578125" style="161" customWidth="1"/>
    <col min="12332" max="12335" width="10.28515625" style="161" customWidth="1"/>
    <col min="12336" max="12336" width="11.140625" style="161" customWidth="1"/>
    <col min="12337" max="12362" width="0" style="161" hidden="1" customWidth="1"/>
    <col min="12363" max="12366" width="11.140625" style="161" customWidth="1"/>
    <col min="12367" max="12371" width="10.28515625" style="161" customWidth="1"/>
    <col min="12372" max="12380" width="9.42578125" style="161" customWidth="1"/>
    <col min="12381" max="12544" width="11.42578125" style="161"/>
    <col min="12545" max="12545" width="35.42578125" style="161" customWidth="1"/>
    <col min="12546" max="12546" width="23.5703125" style="161" customWidth="1"/>
    <col min="12547" max="12547" width="13.42578125" style="161" customWidth="1"/>
    <col min="12548" max="12548" width="15.7109375" style="161" customWidth="1"/>
    <col min="12549" max="12549" width="13.42578125" style="161" customWidth="1"/>
    <col min="12550" max="12550" width="13" style="161" customWidth="1"/>
    <col min="12551" max="12551" width="14.7109375" style="161" customWidth="1"/>
    <col min="12552" max="12552" width="13" style="161" customWidth="1"/>
    <col min="12553" max="12553" width="12.5703125" style="161" customWidth="1"/>
    <col min="12554" max="12554" width="9.28515625" style="161" customWidth="1"/>
    <col min="12555" max="12555" width="10.28515625" style="161" customWidth="1"/>
    <col min="12556" max="12556" width="9.28515625" style="161" customWidth="1"/>
    <col min="12557" max="12557" width="9.42578125" style="161" customWidth="1"/>
    <col min="12558" max="12558" width="9.140625" style="161" customWidth="1"/>
    <col min="12559" max="12559" width="9.28515625" style="161" customWidth="1"/>
    <col min="12560" max="12560" width="9.42578125" style="161" customWidth="1"/>
    <col min="12561" max="12561" width="9.7109375" style="161" customWidth="1"/>
    <col min="12562" max="12562" width="9.5703125" style="161" customWidth="1"/>
    <col min="12563" max="12563" width="9.28515625" style="161" customWidth="1"/>
    <col min="12564" max="12564" width="8.5703125" style="161" customWidth="1"/>
    <col min="12565" max="12565" width="8.85546875" style="161" customWidth="1"/>
    <col min="12566" max="12566" width="9.7109375" style="161" customWidth="1"/>
    <col min="12567" max="12567" width="8.7109375" style="161" customWidth="1"/>
    <col min="12568" max="12568" width="13.5703125" style="161" customWidth="1"/>
    <col min="12569" max="12569" width="16.28515625" style="161" customWidth="1"/>
    <col min="12570" max="12587" width="9.42578125" style="161" customWidth="1"/>
    <col min="12588" max="12591" width="10.28515625" style="161" customWidth="1"/>
    <col min="12592" max="12592" width="11.140625" style="161" customWidth="1"/>
    <col min="12593" max="12618" width="0" style="161" hidden="1" customWidth="1"/>
    <col min="12619" max="12622" width="11.140625" style="161" customWidth="1"/>
    <col min="12623" max="12627" width="10.28515625" style="161" customWidth="1"/>
    <col min="12628" max="12636" width="9.42578125" style="161" customWidth="1"/>
    <col min="12637" max="12800" width="11.42578125" style="161"/>
    <col min="12801" max="12801" width="35.42578125" style="161" customWidth="1"/>
    <col min="12802" max="12802" width="23.5703125" style="161" customWidth="1"/>
    <col min="12803" max="12803" width="13.42578125" style="161" customWidth="1"/>
    <col min="12804" max="12804" width="15.7109375" style="161" customWidth="1"/>
    <col min="12805" max="12805" width="13.42578125" style="161" customWidth="1"/>
    <col min="12806" max="12806" width="13" style="161" customWidth="1"/>
    <col min="12807" max="12807" width="14.7109375" style="161" customWidth="1"/>
    <col min="12808" max="12808" width="13" style="161" customWidth="1"/>
    <col min="12809" max="12809" width="12.5703125" style="161" customWidth="1"/>
    <col min="12810" max="12810" width="9.28515625" style="161" customWidth="1"/>
    <col min="12811" max="12811" width="10.28515625" style="161" customWidth="1"/>
    <col min="12812" max="12812" width="9.28515625" style="161" customWidth="1"/>
    <col min="12813" max="12813" width="9.42578125" style="161" customWidth="1"/>
    <col min="12814" max="12814" width="9.140625" style="161" customWidth="1"/>
    <col min="12815" max="12815" width="9.28515625" style="161" customWidth="1"/>
    <col min="12816" max="12816" width="9.42578125" style="161" customWidth="1"/>
    <col min="12817" max="12817" width="9.7109375" style="161" customWidth="1"/>
    <col min="12818" max="12818" width="9.5703125" style="161" customWidth="1"/>
    <col min="12819" max="12819" width="9.28515625" style="161" customWidth="1"/>
    <col min="12820" max="12820" width="8.5703125" style="161" customWidth="1"/>
    <col min="12821" max="12821" width="8.85546875" style="161" customWidth="1"/>
    <col min="12822" max="12822" width="9.7109375" style="161" customWidth="1"/>
    <col min="12823" max="12823" width="8.7109375" style="161" customWidth="1"/>
    <col min="12824" max="12824" width="13.5703125" style="161" customWidth="1"/>
    <col min="12825" max="12825" width="16.28515625" style="161" customWidth="1"/>
    <col min="12826" max="12843" width="9.42578125" style="161" customWidth="1"/>
    <col min="12844" max="12847" width="10.28515625" style="161" customWidth="1"/>
    <col min="12848" max="12848" width="11.140625" style="161" customWidth="1"/>
    <col min="12849" max="12874" width="0" style="161" hidden="1" customWidth="1"/>
    <col min="12875" max="12878" width="11.140625" style="161" customWidth="1"/>
    <col min="12879" max="12883" width="10.28515625" style="161" customWidth="1"/>
    <col min="12884" max="12892" width="9.42578125" style="161" customWidth="1"/>
    <col min="12893" max="13056" width="11.42578125" style="161"/>
    <col min="13057" max="13057" width="35.42578125" style="161" customWidth="1"/>
    <col min="13058" max="13058" width="23.5703125" style="161" customWidth="1"/>
    <col min="13059" max="13059" width="13.42578125" style="161" customWidth="1"/>
    <col min="13060" max="13060" width="15.7109375" style="161" customWidth="1"/>
    <col min="13061" max="13061" width="13.42578125" style="161" customWidth="1"/>
    <col min="13062" max="13062" width="13" style="161" customWidth="1"/>
    <col min="13063" max="13063" width="14.7109375" style="161" customWidth="1"/>
    <col min="13064" max="13064" width="13" style="161" customWidth="1"/>
    <col min="13065" max="13065" width="12.5703125" style="161" customWidth="1"/>
    <col min="13066" max="13066" width="9.28515625" style="161" customWidth="1"/>
    <col min="13067" max="13067" width="10.28515625" style="161" customWidth="1"/>
    <col min="13068" max="13068" width="9.28515625" style="161" customWidth="1"/>
    <col min="13069" max="13069" width="9.42578125" style="161" customWidth="1"/>
    <col min="13070" max="13070" width="9.140625" style="161" customWidth="1"/>
    <col min="13071" max="13071" width="9.28515625" style="161" customWidth="1"/>
    <col min="13072" max="13072" width="9.42578125" style="161" customWidth="1"/>
    <col min="13073" max="13073" width="9.7109375" style="161" customWidth="1"/>
    <col min="13074" max="13074" width="9.5703125" style="161" customWidth="1"/>
    <col min="13075" max="13075" width="9.28515625" style="161" customWidth="1"/>
    <col min="13076" max="13076" width="8.5703125" style="161" customWidth="1"/>
    <col min="13077" max="13077" width="8.85546875" style="161" customWidth="1"/>
    <col min="13078" max="13078" width="9.7109375" style="161" customWidth="1"/>
    <col min="13079" max="13079" width="8.7109375" style="161" customWidth="1"/>
    <col min="13080" max="13080" width="13.5703125" style="161" customWidth="1"/>
    <col min="13081" max="13081" width="16.28515625" style="161" customWidth="1"/>
    <col min="13082" max="13099" width="9.42578125" style="161" customWidth="1"/>
    <col min="13100" max="13103" width="10.28515625" style="161" customWidth="1"/>
    <col min="13104" max="13104" width="11.140625" style="161" customWidth="1"/>
    <col min="13105" max="13130" width="0" style="161" hidden="1" customWidth="1"/>
    <col min="13131" max="13134" width="11.140625" style="161" customWidth="1"/>
    <col min="13135" max="13139" width="10.28515625" style="161" customWidth="1"/>
    <col min="13140" max="13148" width="9.42578125" style="161" customWidth="1"/>
    <col min="13149" max="13312" width="11.42578125" style="161"/>
    <col min="13313" max="13313" width="35.42578125" style="161" customWidth="1"/>
    <col min="13314" max="13314" width="23.5703125" style="161" customWidth="1"/>
    <col min="13315" max="13315" width="13.42578125" style="161" customWidth="1"/>
    <col min="13316" max="13316" width="15.7109375" style="161" customWidth="1"/>
    <col min="13317" max="13317" width="13.42578125" style="161" customWidth="1"/>
    <col min="13318" max="13318" width="13" style="161" customWidth="1"/>
    <col min="13319" max="13319" width="14.7109375" style="161" customWidth="1"/>
    <col min="13320" max="13320" width="13" style="161" customWidth="1"/>
    <col min="13321" max="13321" width="12.5703125" style="161" customWidth="1"/>
    <col min="13322" max="13322" width="9.28515625" style="161" customWidth="1"/>
    <col min="13323" max="13323" width="10.28515625" style="161" customWidth="1"/>
    <col min="13324" max="13324" width="9.28515625" style="161" customWidth="1"/>
    <col min="13325" max="13325" width="9.42578125" style="161" customWidth="1"/>
    <col min="13326" max="13326" width="9.140625" style="161" customWidth="1"/>
    <col min="13327" max="13327" width="9.28515625" style="161" customWidth="1"/>
    <col min="13328" max="13328" width="9.42578125" style="161" customWidth="1"/>
    <col min="13329" max="13329" width="9.7109375" style="161" customWidth="1"/>
    <col min="13330" max="13330" width="9.5703125" style="161" customWidth="1"/>
    <col min="13331" max="13331" width="9.28515625" style="161" customWidth="1"/>
    <col min="13332" max="13332" width="8.5703125" style="161" customWidth="1"/>
    <col min="13333" max="13333" width="8.85546875" style="161" customWidth="1"/>
    <col min="13334" max="13334" width="9.7109375" style="161" customWidth="1"/>
    <col min="13335" max="13335" width="8.7109375" style="161" customWidth="1"/>
    <col min="13336" max="13336" width="13.5703125" style="161" customWidth="1"/>
    <col min="13337" max="13337" width="16.28515625" style="161" customWidth="1"/>
    <col min="13338" max="13355" width="9.42578125" style="161" customWidth="1"/>
    <col min="13356" max="13359" width="10.28515625" style="161" customWidth="1"/>
    <col min="13360" max="13360" width="11.140625" style="161" customWidth="1"/>
    <col min="13361" max="13386" width="0" style="161" hidden="1" customWidth="1"/>
    <col min="13387" max="13390" width="11.140625" style="161" customWidth="1"/>
    <col min="13391" max="13395" width="10.28515625" style="161" customWidth="1"/>
    <col min="13396" max="13404" width="9.42578125" style="161" customWidth="1"/>
    <col min="13405" max="13568" width="11.42578125" style="161"/>
    <col min="13569" max="13569" width="35.42578125" style="161" customWidth="1"/>
    <col min="13570" max="13570" width="23.5703125" style="161" customWidth="1"/>
    <col min="13571" max="13571" width="13.42578125" style="161" customWidth="1"/>
    <col min="13572" max="13572" width="15.7109375" style="161" customWidth="1"/>
    <col min="13573" max="13573" width="13.42578125" style="161" customWidth="1"/>
    <col min="13574" max="13574" width="13" style="161" customWidth="1"/>
    <col min="13575" max="13575" width="14.7109375" style="161" customWidth="1"/>
    <col min="13576" max="13576" width="13" style="161" customWidth="1"/>
    <col min="13577" max="13577" width="12.5703125" style="161" customWidth="1"/>
    <col min="13578" max="13578" width="9.28515625" style="161" customWidth="1"/>
    <col min="13579" max="13579" width="10.28515625" style="161" customWidth="1"/>
    <col min="13580" max="13580" width="9.28515625" style="161" customWidth="1"/>
    <col min="13581" max="13581" width="9.42578125" style="161" customWidth="1"/>
    <col min="13582" max="13582" width="9.140625" style="161" customWidth="1"/>
    <col min="13583" max="13583" width="9.28515625" style="161" customWidth="1"/>
    <col min="13584" max="13584" width="9.42578125" style="161" customWidth="1"/>
    <col min="13585" max="13585" width="9.7109375" style="161" customWidth="1"/>
    <col min="13586" max="13586" width="9.5703125" style="161" customWidth="1"/>
    <col min="13587" max="13587" width="9.28515625" style="161" customWidth="1"/>
    <col min="13588" max="13588" width="8.5703125" style="161" customWidth="1"/>
    <col min="13589" max="13589" width="8.85546875" style="161" customWidth="1"/>
    <col min="13590" max="13590" width="9.7109375" style="161" customWidth="1"/>
    <col min="13591" max="13591" width="8.7109375" style="161" customWidth="1"/>
    <col min="13592" max="13592" width="13.5703125" style="161" customWidth="1"/>
    <col min="13593" max="13593" width="16.28515625" style="161" customWidth="1"/>
    <col min="13594" max="13611" width="9.42578125" style="161" customWidth="1"/>
    <col min="13612" max="13615" width="10.28515625" style="161" customWidth="1"/>
    <col min="13616" max="13616" width="11.140625" style="161" customWidth="1"/>
    <col min="13617" max="13642" width="0" style="161" hidden="1" customWidth="1"/>
    <col min="13643" max="13646" width="11.140625" style="161" customWidth="1"/>
    <col min="13647" max="13651" width="10.28515625" style="161" customWidth="1"/>
    <col min="13652" max="13660" width="9.42578125" style="161" customWidth="1"/>
    <col min="13661" max="13824" width="11.42578125" style="161"/>
    <col min="13825" max="13825" width="35.42578125" style="161" customWidth="1"/>
    <col min="13826" max="13826" width="23.5703125" style="161" customWidth="1"/>
    <col min="13827" max="13827" width="13.42578125" style="161" customWidth="1"/>
    <col min="13828" max="13828" width="15.7109375" style="161" customWidth="1"/>
    <col min="13829" max="13829" width="13.42578125" style="161" customWidth="1"/>
    <col min="13830" max="13830" width="13" style="161" customWidth="1"/>
    <col min="13831" max="13831" width="14.7109375" style="161" customWidth="1"/>
    <col min="13832" max="13832" width="13" style="161" customWidth="1"/>
    <col min="13833" max="13833" width="12.5703125" style="161" customWidth="1"/>
    <col min="13834" max="13834" width="9.28515625" style="161" customWidth="1"/>
    <col min="13835" max="13835" width="10.28515625" style="161" customWidth="1"/>
    <col min="13836" max="13836" width="9.28515625" style="161" customWidth="1"/>
    <col min="13837" max="13837" width="9.42578125" style="161" customWidth="1"/>
    <col min="13838" max="13838" width="9.140625" style="161" customWidth="1"/>
    <col min="13839" max="13839" width="9.28515625" style="161" customWidth="1"/>
    <col min="13840" max="13840" width="9.42578125" style="161" customWidth="1"/>
    <col min="13841" max="13841" width="9.7109375" style="161" customWidth="1"/>
    <col min="13842" max="13842" width="9.5703125" style="161" customWidth="1"/>
    <col min="13843" max="13843" width="9.28515625" style="161" customWidth="1"/>
    <col min="13844" max="13844" width="8.5703125" style="161" customWidth="1"/>
    <col min="13845" max="13845" width="8.85546875" style="161" customWidth="1"/>
    <col min="13846" max="13846" width="9.7109375" style="161" customWidth="1"/>
    <col min="13847" max="13847" width="8.7109375" style="161" customWidth="1"/>
    <col min="13848" max="13848" width="13.5703125" style="161" customWidth="1"/>
    <col min="13849" max="13849" width="16.28515625" style="161" customWidth="1"/>
    <col min="13850" max="13867" width="9.42578125" style="161" customWidth="1"/>
    <col min="13868" max="13871" width="10.28515625" style="161" customWidth="1"/>
    <col min="13872" max="13872" width="11.140625" style="161" customWidth="1"/>
    <col min="13873" max="13898" width="0" style="161" hidden="1" customWidth="1"/>
    <col min="13899" max="13902" width="11.140625" style="161" customWidth="1"/>
    <col min="13903" max="13907" width="10.28515625" style="161" customWidth="1"/>
    <col min="13908" max="13916" width="9.42578125" style="161" customWidth="1"/>
    <col min="13917" max="14080" width="11.42578125" style="161"/>
    <col min="14081" max="14081" width="35.42578125" style="161" customWidth="1"/>
    <col min="14082" max="14082" width="23.5703125" style="161" customWidth="1"/>
    <col min="14083" max="14083" width="13.42578125" style="161" customWidth="1"/>
    <col min="14084" max="14084" width="15.7109375" style="161" customWidth="1"/>
    <col min="14085" max="14085" width="13.42578125" style="161" customWidth="1"/>
    <col min="14086" max="14086" width="13" style="161" customWidth="1"/>
    <col min="14087" max="14087" width="14.7109375" style="161" customWidth="1"/>
    <col min="14088" max="14088" width="13" style="161" customWidth="1"/>
    <col min="14089" max="14089" width="12.5703125" style="161" customWidth="1"/>
    <col min="14090" max="14090" width="9.28515625" style="161" customWidth="1"/>
    <col min="14091" max="14091" width="10.28515625" style="161" customWidth="1"/>
    <col min="14092" max="14092" width="9.28515625" style="161" customWidth="1"/>
    <col min="14093" max="14093" width="9.42578125" style="161" customWidth="1"/>
    <col min="14094" max="14094" width="9.140625" style="161" customWidth="1"/>
    <col min="14095" max="14095" width="9.28515625" style="161" customWidth="1"/>
    <col min="14096" max="14096" width="9.42578125" style="161" customWidth="1"/>
    <col min="14097" max="14097" width="9.7109375" style="161" customWidth="1"/>
    <col min="14098" max="14098" width="9.5703125" style="161" customWidth="1"/>
    <col min="14099" max="14099" width="9.28515625" style="161" customWidth="1"/>
    <col min="14100" max="14100" width="8.5703125" style="161" customWidth="1"/>
    <col min="14101" max="14101" width="8.85546875" style="161" customWidth="1"/>
    <col min="14102" max="14102" width="9.7109375" style="161" customWidth="1"/>
    <col min="14103" max="14103" width="8.7109375" style="161" customWidth="1"/>
    <col min="14104" max="14104" width="13.5703125" style="161" customWidth="1"/>
    <col min="14105" max="14105" width="16.28515625" style="161" customWidth="1"/>
    <col min="14106" max="14123" width="9.42578125" style="161" customWidth="1"/>
    <col min="14124" max="14127" width="10.28515625" style="161" customWidth="1"/>
    <col min="14128" max="14128" width="11.140625" style="161" customWidth="1"/>
    <col min="14129" max="14154" width="0" style="161" hidden="1" customWidth="1"/>
    <col min="14155" max="14158" width="11.140625" style="161" customWidth="1"/>
    <col min="14159" max="14163" width="10.28515625" style="161" customWidth="1"/>
    <col min="14164" max="14172" width="9.42578125" style="161" customWidth="1"/>
    <col min="14173" max="14336" width="11.42578125" style="161"/>
    <col min="14337" max="14337" width="35.42578125" style="161" customWidth="1"/>
    <col min="14338" max="14338" width="23.5703125" style="161" customWidth="1"/>
    <col min="14339" max="14339" width="13.42578125" style="161" customWidth="1"/>
    <col min="14340" max="14340" width="15.7109375" style="161" customWidth="1"/>
    <col min="14341" max="14341" width="13.42578125" style="161" customWidth="1"/>
    <col min="14342" max="14342" width="13" style="161" customWidth="1"/>
    <col min="14343" max="14343" width="14.7109375" style="161" customWidth="1"/>
    <col min="14344" max="14344" width="13" style="161" customWidth="1"/>
    <col min="14345" max="14345" width="12.5703125" style="161" customWidth="1"/>
    <col min="14346" max="14346" width="9.28515625" style="161" customWidth="1"/>
    <col min="14347" max="14347" width="10.28515625" style="161" customWidth="1"/>
    <col min="14348" max="14348" width="9.28515625" style="161" customWidth="1"/>
    <col min="14349" max="14349" width="9.42578125" style="161" customWidth="1"/>
    <col min="14350" max="14350" width="9.140625" style="161" customWidth="1"/>
    <col min="14351" max="14351" width="9.28515625" style="161" customWidth="1"/>
    <col min="14352" max="14352" width="9.42578125" style="161" customWidth="1"/>
    <col min="14353" max="14353" width="9.7109375" style="161" customWidth="1"/>
    <col min="14354" max="14354" width="9.5703125" style="161" customWidth="1"/>
    <col min="14355" max="14355" width="9.28515625" style="161" customWidth="1"/>
    <col min="14356" max="14356" width="8.5703125" style="161" customWidth="1"/>
    <col min="14357" max="14357" width="8.85546875" style="161" customWidth="1"/>
    <col min="14358" max="14358" width="9.7109375" style="161" customWidth="1"/>
    <col min="14359" max="14359" width="8.7109375" style="161" customWidth="1"/>
    <col min="14360" max="14360" width="13.5703125" style="161" customWidth="1"/>
    <col min="14361" max="14361" width="16.28515625" style="161" customWidth="1"/>
    <col min="14362" max="14379" width="9.42578125" style="161" customWidth="1"/>
    <col min="14380" max="14383" width="10.28515625" style="161" customWidth="1"/>
    <col min="14384" max="14384" width="11.140625" style="161" customWidth="1"/>
    <col min="14385" max="14410" width="0" style="161" hidden="1" customWidth="1"/>
    <col min="14411" max="14414" width="11.140625" style="161" customWidth="1"/>
    <col min="14415" max="14419" width="10.28515625" style="161" customWidth="1"/>
    <col min="14420" max="14428" width="9.42578125" style="161" customWidth="1"/>
    <col min="14429" max="14592" width="11.42578125" style="161"/>
    <col min="14593" max="14593" width="35.42578125" style="161" customWidth="1"/>
    <col min="14594" max="14594" width="23.5703125" style="161" customWidth="1"/>
    <col min="14595" max="14595" width="13.42578125" style="161" customWidth="1"/>
    <col min="14596" max="14596" width="15.7109375" style="161" customWidth="1"/>
    <col min="14597" max="14597" width="13.42578125" style="161" customWidth="1"/>
    <col min="14598" max="14598" width="13" style="161" customWidth="1"/>
    <col min="14599" max="14599" width="14.7109375" style="161" customWidth="1"/>
    <col min="14600" max="14600" width="13" style="161" customWidth="1"/>
    <col min="14601" max="14601" width="12.5703125" style="161" customWidth="1"/>
    <col min="14602" max="14602" width="9.28515625" style="161" customWidth="1"/>
    <col min="14603" max="14603" width="10.28515625" style="161" customWidth="1"/>
    <col min="14604" max="14604" width="9.28515625" style="161" customWidth="1"/>
    <col min="14605" max="14605" width="9.42578125" style="161" customWidth="1"/>
    <col min="14606" max="14606" width="9.140625" style="161" customWidth="1"/>
    <col min="14607" max="14607" width="9.28515625" style="161" customWidth="1"/>
    <col min="14608" max="14608" width="9.42578125" style="161" customWidth="1"/>
    <col min="14609" max="14609" width="9.7109375" style="161" customWidth="1"/>
    <col min="14610" max="14610" width="9.5703125" style="161" customWidth="1"/>
    <col min="14611" max="14611" width="9.28515625" style="161" customWidth="1"/>
    <col min="14612" max="14612" width="8.5703125" style="161" customWidth="1"/>
    <col min="14613" max="14613" width="8.85546875" style="161" customWidth="1"/>
    <col min="14614" max="14614" width="9.7109375" style="161" customWidth="1"/>
    <col min="14615" max="14615" width="8.7109375" style="161" customWidth="1"/>
    <col min="14616" max="14616" width="13.5703125" style="161" customWidth="1"/>
    <col min="14617" max="14617" width="16.28515625" style="161" customWidth="1"/>
    <col min="14618" max="14635" width="9.42578125" style="161" customWidth="1"/>
    <col min="14636" max="14639" width="10.28515625" style="161" customWidth="1"/>
    <col min="14640" max="14640" width="11.140625" style="161" customWidth="1"/>
    <col min="14641" max="14666" width="0" style="161" hidden="1" customWidth="1"/>
    <col min="14667" max="14670" width="11.140625" style="161" customWidth="1"/>
    <col min="14671" max="14675" width="10.28515625" style="161" customWidth="1"/>
    <col min="14676" max="14684" width="9.42578125" style="161" customWidth="1"/>
    <col min="14685" max="14848" width="11.42578125" style="161"/>
    <col min="14849" max="14849" width="35.42578125" style="161" customWidth="1"/>
    <col min="14850" max="14850" width="23.5703125" style="161" customWidth="1"/>
    <col min="14851" max="14851" width="13.42578125" style="161" customWidth="1"/>
    <col min="14852" max="14852" width="15.7109375" style="161" customWidth="1"/>
    <col min="14853" max="14853" width="13.42578125" style="161" customWidth="1"/>
    <col min="14854" max="14854" width="13" style="161" customWidth="1"/>
    <col min="14855" max="14855" width="14.7109375" style="161" customWidth="1"/>
    <col min="14856" max="14856" width="13" style="161" customWidth="1"/>
    <col min="14857" max="14857" width="12.5703125" style="161" customWidth="1"/>
    <col min="14858" max="14858" width="9.28515625" style="161" customWidth="1"/>
    <col min="14859" max="14859" width="10.28515625" style="161" customWidth="1"/>
    <col min="14860" max="14860" width="9.28515625" style="161" customWidth="1"/>
    <col min="14861" max="14861" width="9.42578125" style="161" customWidth="1"/>
    <col min="14862" max="14862" width="9.140625" style="161" customWidth="1"/>
    <col min="14863" max="14863" width="9.28515625" style="161" customWidth="1"/>
    <col min="14864" max="14864" width="9.42578125" style="161" customWidth="1"/>
    <col min="14865" max="14865" width="9.7109375" style="161" customWidth="1"/>
    <col min="14866" max="14866" width="9.5703125" style="161" customWidth="1"/>
    <col min="14867" max="14867" width="9.28515625" style="161" customWidth="1"/>
    <col min="14868" max="14868" width="8.5703125" style="161" customWidth="1"/>
    <col min="14869" max="14869" width="8.85546875" style="161" customWidth="1"/>
    <col min="14870" max="14870" width="9.7109375" style="161" customWidth="1"/>
    <col min="14871" max="14871" width="8.7109375" style="161" customWidth="1"/>
    <col min="14872" max="14872" width="13.5703125" style="161" customWidth="1"/>
    <col min="14873" max="14873" width="16.28515625" style="161" customWidth="1"/>
    <col min="14874" max="14891" width="9.42578125" style="161" customWidth="1"/>
    <col min="14892" max="14895" width="10.28515625" style="161" customWidth="1"/>
    <col min="14896" max="14896" width="11.140625" style="161" customWidth="1"/>
    <col min="14897" max="14922" width="0" style="161" hidden="1" customWidth="1"/>
    <col min="14923" max="14926" width="11.140625" style="161" customWidth="1"/>
    <col min="14927" max="14931" width="10.28515625" style="161" customWidth="1"/>
    <col min="14932" max="14940" width="9.42578125" style="161" customWidth="1"/>
    <col min="14941" max="15104" width="11.42578125" style="161"/>
    <col min="15105" max="15105" width="35.42578125" style="161" customWidth="1"/>
    <col min="15106" max="15106" width="23.5703125" style="161" customWidth="1"/>
    <col min="15107" max="15107" width="13.42578125" style="161" customWidth="1"/>
    <col min="15108" max="15108" width="15.7109375" style="161" customWidth="1"/>
    <col min="15109" max="15109" width="13.42578125" style="161" customWidth="1"/>
    <col min="15110" max="15110" width="13" style="161" customWidth="1"/>
    <col min="15111" max="15111" width="14.7109375" style="161" customWidth="1"/>
    <col min="15112" max="15112" width="13" style="161" customWidth="1"/>
    <col min="15113" max="15113" width="12.5703125" style="161" customWidth="1"/>
    <col min="15114" max="15114" width="9.28515625" style="161" customWidth="1"/>
    <col min="15115" max="15115" width="10.28515625" style="161" customWidth="1"/>
    <col min="15116" max="15116" width="9.28515625" style="161" customWidth="1"/>
    <col min="15117" max="15117" width="9.42578125" style="161" customWidth="1"/>
    <col min="15118" max="15118" width="9.140625" style="161" customWidth="1"/>
    <col min="15119" max="15119" width="9.28515625" style="161" customWidth="1"/>
    <col min="15120" max="15120" width="9.42578125" style="161" customWidth="1"/>
    <col min="15121" max="15121" width="9.7109375" style="161" customWidth="1"/>
    <col min="15122" max="15122" width="9.5703125" style="161" customWidth="1"/>
    <col min="15123" max="15123" width="9.28515625" style="161" customWidth="1"/>
    <col min="15124" max="15124" width="8.5703125" style="161" customWidth="1"/>
    <col min="15125" max="15125" width="8.85546875" style="161" customWidth="1"/>
    <col min="15126" max="15126" width="9.7109375" style="161" customWidth="1"/>
    <col min="15127" max="15127" width="8.7109375" style="161" customWidth="1"/>
    <col min="15128" max="15128" width="13.5703125" style="161" customWidth="1"/>
    <col min="15129" max="15129" width="16.28515625" style="161" customWidth="1"/>
    <col min="15130" max="15147" width="9.42578125" style="161" customWidth="1"/>
    <col min="15148" max="15151" width="10.28515625" style="161" customWidth="1"/>
    <col min="15152" max="15152" width="11.140625" style="161" customWidth="1"/>
    <col min="15153" max="15178" width="0" style="161" hidden="1" customWidth="1"/>
    <col min="15179" max="15182" width="11.140625" style="161" customWidth="1"/>
    <col min="15183" max="15187" width="10.28515625" style="161" customWidth="1"/>
    <col min="15188" max="15196" width="9.42578125" style="161" customWidth="1"/>
    <col min="15197" max="15360" width="11.42578125" style="161"/>
    <col min="15361" max="15361" width="35.42578125" style="161" customWidth="1"/>
    <col min="15362" max="15362" width="23.5703125" style="161" customWidth="1"/>
    <col min="15363" max="15363" width="13.42578125" style="161" customWidth="1"/>
    <col min="15364" max="15364" width="15.7109375" style="161" customWidth="1"/>
    <col min="15365" max="15365" width="13.42578125" style="161" customWidth="1"/>
    <col min="15366" max="15366" width="13" style="161" customWidth="1"/>
    <col min="15367" max="15367" width="14.7109375" style="161" customWidth="1"/>
    <col min="15368" max="15368" width="13" style="161" customWidth="1"/>
    <col min="15369" max="15369" width="12.5703125" style="161" customWidth="1"/>
    <col min="15370" max="15370" width="9.28515625" style="161" customWidth="1"/>
    <col min="15371" max="15371" width="10.28515625" style="161" customWidth="1"/>
    <col min="15372" max="15372" width="9.28515625" style="161" customWidth="1"/>
    <col min="15373" max="15373" width="9.42578125" style="161" customWidth="1"/>
    <col min="15374" max="15374" width="9.140625" style="161" customWidth="1"/>
    <col min="15375" max="15375" width="9.28515625" style="161" customWidth="1"/>
    <col min="15376" max="15376" width="9.42578125" style="161" customWidth="1"/>
    <col min="15377" max="15377" width="9.7109375" style="161" customWidth="1"/>
    <col min="15378" max="15378" width="9.5703125" style="161" customWidth="1"/>
    <col min="15379" max="15379" width="9.28515625" style="161" customWidth="1"/>
    <col min="15380" max="15380" width="8.5703125" style="161" customWidth="1"/>
    <col min="15381" max="15381" width="8.85546875" style="161" customWidth="1"/>
    <col min="15382" max="15382" width="9.7109375" style="161" customWidth="1"/>
    <col min="15383" max="15383" width="8.7109375" style="161" customWidth="1"/>
    <col min="15384" max="15384" width="13.5703125" style="161" customWidth="1"/>
    <col min="15385" max="15385" width="16.28515625" style="161" customWidth="1"/>
    <col min="15386" max="15403" width="9.42578125" style="161" customWidth="1"/>
    <col min="15404" max="15407" width="10.28515625" style="161" customWidth="1"/>
    <col min="15408" max="15408" width="11.140625" style="161" customWidth="1"/>
    <col min="15409" max="15434" width="0" style="161" hidden="1" customWidth="1"/>
    <col min="15435" max="15438" width="11.140625" style="161" customWidth="1"/>
    <col min="15439" max="15443" width="10.28515625" style="161" customWidth="1"/>
    <col min="15444" max="15452" width="9.42578125" style="161" customWidth="1"/>
    <col min="15453" max="15616" width="11.42578125" style="161"/>
    <col min="15617" max="15617" width="35.42578125" style="161" customWidth="1"/>
    <col min="15618" max="15618" width="23.5703125" style="161" customWidth="1"/>
    <col min="15619" max="15619" width="13.42578125" style="161" customWidth="1"/>
    <col min="15620" max="15620" width="15.7109375" style="161" customWidth="1"/>
    <col min="15621" max="15621" width="13.42578125" style="161" customWidth="1"/>
    <col min="15622" max="15622" width="13" style="161" customWidth="1"/>
    <col min="15623" max="15623" width="14.7109375" style="161" customWidth="1"/>
    <col min="15624" max="15624" width="13" style="161" customWidth="1"/>
    <col min="15625" max="15625" width="12.5703125" style="161" customWidth="1"/>
    <col min="15626" max="15626" width="9.28515625" style="161" customWidth="1"/>
    <col min="15627" max="15627" width="10.28515625" style="161" customWidth="1"/>
    <col min="15628" max="15628" width="9.28515625" style="161" customWidth="1"/>
    <col min="15629" max="15629" width="9.42578125" style="161" customWidth="1"/>
    <col min="15630" max="15630" width="9.140625" style="161" customWidth="1"/>
    <col min="15631" max="15631" width="9.28515625" style="161" customWidth="1"/>
    <col min="15632" max="15632" width="9.42578125" style="161" customWidth="1"/>
    <col min="15633" max="15633" width="9.7109375" style="161" customWidth="1"/>
    <col min="15634" max="15634" width="9.5703125" style="161" customWidth="1"/>
    <col min="15635" max="15635" width="9.28515625" style="161" customWidth="1"/>
    <col min="15636" max="15636" width="8.5703125" style="161" customWidth="1"/>
    <col min="15637" max="15637" width="8.85546875" style="161" customWidth="1"/>
    <col min="15638" max="15638" width="9.7109375" style="161" customWidth="1"/>
    <col min="15639" max="15639" width="8.7109375" style="161" customWidth="1"/>
    <col min="15640" max="15640" width="13.5703125" style="161" customWidth="1"/>
    <col min="15641" max="15641" width="16.28515625" style="161" customWidth="1"/>
    <col min="15642" max="15659" width="9.42578125" style="161" customWidth="1"/>
    <col min="15660" max="15663" width="10.28515625" style="161" customWidth="1"/>
    <col min="15664" max="15664" width="11.140625" style="161" customWidth="1"/>
    <col min="15665" max="15690" width="0" style="161" hidden="1" customWidth="1"/>
    <col min="15691" max="15694" width="11.140625" style="161" customWidth="1"/>
    <col min="15695" max="15699" width="10.28515625" style="161" customWidth="1"/>
    <col min="15700" max="15708" width="9.42578125" style="161" customWidth="1"/>
    <col min="15709" max="15872" width="11.42578125" style="161"/>
    <col min="15873" max="15873" width="35.42578125" style="161" customWidth="1"/>
    <col min="15874" max="15874" width="23.5703125" style="161" customWidth="1"/>
    <col min="15875" max="15875" width="13.42578125" style="161" customWidth="1"/>
    <col min="15876" max="15876" width="15.7109375" style="161" customWidth="1"/>
    <col min="15877" max="15877" width="13.42578125" style="161" customWidth="1"/>
    <col min="15878" max="15878" width="13" style="161" customWidth="1"/>
    <col min="15879" max="15879" width="14.7109375" style="161" customWidth="1"/>
    <col min="15880" max="15880" width="13" style="161" customWidth="1"/>
    <col min="15881" max="15881" width="12.5703125" style="161" customWidth="1"/>
    <col min="15882" max="15882" width="9.28515625" style="161" customWidth="1"/>
    <col min="15883" max="15883" width="10.28515625" style="161" customWidth="1"/>
    <col min="15884" max="15884" width="9.28515625" style="161" customWidth="1"/>
    <col min="15885" max="15885" width="9.42578125" style="161" customWidth="1"/>
    <col min="15886" max="15886" width="9.140625" style="161" customWidth="1"/>
    <col min="15887" max="15887" width="9.28515625" style="161" customWidth="1"/>
    <col min="15888" max="15888" width="9.42578125" style="161" customWidth="1"/>
    <col min="15889" max="15889" width="9.7109375" style="161" customWidth="1"/>
    <col min="15890" max="15890" width="9.5703125" style="161" customWidth="1"/>
    <col min="15891" max="15891" width="9.28515625" style="161" customWidth="1"/>
    <col min="15892" max="15892" width="8.5703125" style="161" customWidth="1"/>
    <col min="15893" max="15893" width="8.85546875" style="161" customWidth="1"/>
    <col min="15894" max="15894" width="9.7109375" style="161" customWidth="1"/>
    <col min="15895" max="15895" width="8.7109375" style="161" customWidth="1"/>
    <col min="15896" max="15896" width="13.5703125" style="161" customWidth="1"/>
    <col min="15897" max="15897" width="16.28515625" style="161" customWidth="1"/>
    <col min="15898" max="15915" width="9.42578125" style="161" customWidth="1"/>
    <col min="15916" max="15919" width="10.28515625" style="161" customWidth="1"/>
    <col min="15920" max="15920" width="11.140625" style="161" customWidth="1"/>
    <col min="15921" max="15946" width="0" style="161" hidden="1" customWidth="1"/>
    <col min="15947" max="15950" width="11.140625" style="161" customWidth="1"/>
    <col min="15951" max="15955" width="10.28515625" style="161" customWidth="1"/>
    <col min="15956" max="15964" width="9.42578125" style="161" customWidth="1"/>
    <col min="15965" max="16128" width="11.42578125" style="161"/>
    <col min="16129" max="16129" width="35.42578125" style="161" customWidth="1"/>
    <col min="16130" max="16130" width="23.5703125" style="161" customWidth="1"/>
    <col min="16131" max="16131" width="13.42578125" style="161" customWidth="1"/>
    <col min="16132" max="16132" width="15.7109375" style="161" customWidth="1"/>
    <col min="16133" max="16133" width="13.42578125" style="161" customWidth="1"/>
    <col min="16134" max="16134" width="13" style="161" customWidth="1"/>
    <col min="16135" max="16135" width="14.7109375" style="161" customWidth="1"/>
    <col min="16136" max="16136" width="13" style="161" customWidth="1"/>
    <col min="16137" max="16137" width="12.5703125" style="161" customWidth="1"/>
    <col min="16138" max="16138" width="9.28515625" style="161" customWidth="1"/>
    <col min="16139" max="16139" width="10.28515625" style="161" customWidth="1"/>
    <col min="16140" max="16140" width="9.28515625" style="161" customWidth="1"/>
    <col min="16141" max="16141" width="9.42578125" style="161" customWidth="1"/>
    <col min="16142" max="16142" width="9.140625" style="161" customWidth="1"/>
    <col min="16143" max="16143" width="9.28515625" style="161" customWidth="1"/>
    <col min="16144" max="16144" width="9.42578125" style="161" customWidth="1"/>
    <col min="16145" max="16145" width="9.7109375" style="161" customWidth="1"/>
    <col min="16146" max="16146" width="9.5703125" style="161" customWidth="1"/>
    <col min="16147" max="16147" width="9.28515625" style="161" customWidth="1"/>
    <col min="16148" max="16148" width="8.5703125" style="161" customWidth="1"/>
    <col min="16149" max="16149" width="8.85546875" style="161" customWidth="1"/>
    <col min="16150" max="16150" width="9.7109375" style="161" customWidth="1"/>
    <col min="16151" max="16151" width="8.7109375" style="161" customWidth="1"/>
    <col min="16152" max="16152" width="13.5703125" style="161" customWidth="1"/>
    <col min="16153" max="16153" width="16.28515625" style="161" customWidth="1"/>
    <col min="16154" max="16171" width="9.42578125" style="161" customWidth="1"/>
    <col min="16172" max="16175" width="10.28515625" style="161" customWidth="1"/>
    <col min="16176" max="16176" width="11.140625" style="161" customWidth="1"/>
    <col min="16177" max="16202" width="0" style="161" hidden="1" customWidth="1"/>
    <col min="16203" max="16206" width="11.140625" style="161" customWidth="1"/>
    <col min="16207" max="16211" width="10.28515625" style="161" customWidth="1"/>
    <col min="16212" max="16220" width="9.42578125" style="161" customWidth="1"/>
    <col min="16221" max="16384" width="11.42578125" style="161"/>
  </cols>
  <sheetData>
    <row r="1" spans="1:81" s="43" customFormat="1" x14ac:dyDescent="0.2">
      <c r="A1" s="3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K1" s="44"/>
      <c r="AL1" s="44"/>
      <c r="AM1" s="44"/>
      <c r="AN1" s="44"/>
      <c r="AO1" s="44"/>
      <c r="AP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43" customFormat="1" x14ac:dyDescent="0.2">
      <c r="A2" s="32" t="str">
        <f>CONCATENATE("COMUNA: ",[1]NOMBRE!B2," - ","( ",[1]NOMBRE!C2,[1]NOMBRE!D2,[1]NOMBRE!E2,[1]NOMBRE!F2,[1]NOMBRE!G2," )")</f>
        <v>COMUNA:  - (  )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AK2" s="44"/>
      <c r="AL2" s="44"/>
      <c r="AM2" s="44"/>
      <c r="AN2" s="44"/>
      <c r="AO2" s="44"/>
      <c r="AP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43" customFormat="1" x14ac:dyDescent="0.2">
      <c r="A3" s="32" t="str">
        <f>CONCATENATE("ESTABLECIMIENTO/ESTRATEGIA: ",[1]NOMBRE!B3," - ","( ",[1]NOMBRE!C3,[1]NOMBRE!D3,[1]NOMBRE!E3,[1]NOMBRE!F3,[1]NOMBRE!G3,[1]NOMBRE!H3," )")</f>
        <v>ESTABLECIMIENTO/ESTRATEGIA:  - (  )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AK3" s="44"/>
      <c r="AL3" s="44"/>
      <c r="AM3" s="44"/>
      <c r="AN3" s="44"/>
      <c r="AO3" s="44"/>
      <c r="AP3" s="44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43" customFormat="1" x14ac:dyDescent="0.2">
      <c r="A4" s="32" t="str">
        <f>CONCATENATE("MES: ",[1]NOMBRE!B6," - ","( ",[1]NOMBRE!C6,[1]NOMBRE!D6," )")</f>
        <v>MES:  - (  )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AK4" s="44"/>
      <c r="AL4" s="44"/>
      <c r="AM4" s="44"/>
      <c r="AN4" s="44"/>
      <c r="AO4" s="44"/>
      <c r="AP4" s="44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s="43" customFormat="1" x14ac:dyDescent="0.2">
      <c r="A5" s="2" t="str">
        <f>CONCATENATE("AÑO: ",[1]NOMBRE!B7)</f>
        <v>AÑO: 2014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AK5" s="44"/>
      <c r="AL5" s="44"/>
      <c r="AM5" s="44"/>
      <c r="AN5" s="44"/>
      <c r="AO5" s="44"/>
      <c r="AP5" s="4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</row>
    <row r="6" spans="1:81" s="43" customFormat="1" ht="14.25" customHeight="1" x14ac:dyDescent="0.15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46"/>
      <c r="AK6" s="44"/>
      <c r="AL6" s="44"/>
      <c r="AM6" s="44"/>
      <c r="AN6" s="44"/>
      <c r="AO6" s="44"/>
      <c r="AP6" s="44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s="4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AK7" s="44"/>
      <c r="AL7" s="44"/>
      <c r="AM7" s="44"/>
      <c r="AN7" s="44"/>
      <c r="AO7" s="44"/>
      <c r="AP7" s="44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</row>
    <row r="8" spans="1:81" s="43" customFormat="1" ht="14.25" x14ac:dyDescent="0.2">
      <c r="A8" s="47" t="s">
        <v>3</v>
      </c>
      <c r="B8" s="42"/>
      <c r="C8" s="42"/>
      <c r="D8" s="42"/>
      <c r="E8" s="42"/>
      <c r="F8" s="42"/>
      <c r="G8" s="42"/>
      <c r="H8" s="48"/>
      <c r="I8" s="48"/>
      <c r="J8" s="48"/>
      <c r="K8" s="48"/>
      <c r="L8" s="48"/>
      <c r="M8" s="42"/>
      <c r="N8" s="42"/>
      <c r="AK8" s="44"/>
      <c r="AL8" s="44"/>
      <c r="AM8" s="44"/>
      <c r="AN8" s="44"/>
      <c r="AO8" s="44"/>
      <c r="AP8" s="44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</row>
    <row r="9" spans="1:81" s="4" customFormat="1" ht="15.75" customHeight="1" x14ac:dyDescent="0.2">
      <c r="A9" s="49" t="s">
        <v>4</v>
      </c>
      <c r="B9" s="49"/>
      <c r="R9" s="50"/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I9" s="51"/>
      <c r="AJ9" s="51"/>
      <c r="AK9" s="51"/>
      <c r="AL9" s="51"/>
      <c r="AM9" s="51"/>
      <c r="AZ9" s="52"/>
      <c r="BA9" s="51"/>
      <c r="BB9" s="51"/>
      <c r="BC9" s="51"/>
      <c r="BD9" s="51"/>
      <c r="BE9" s="51"/>
      <c r="BF9" s="51"/>
    </row>
    <row r="10" spans="1:81" s="4" customFormat="1" ht="15.75" customHeight="1" x14ac:dyDescent="0.15">
      <c r="A10" s="243" t="s">
        <v>5</v>
      </c>
      <c r="B10" s="243" t="s">
        <v>0</v>
      </c>
      <c r="C10" s="245" t="s">
        <v>6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246"/>
      <c r="V10" s="245" t="s">
        <v>7</v>
      </c>
      <c r="W10" s="308"/>
      <c r="X10" s="302" t="s">
        <v>8</v>
      </c>
      <c r="Y10" s="304" t="s">
        <v>9</v>
      </c>
      <c r="Z10" s="51"/>
      <c r="AA10" s="51"/>
      <c r="AB10" s="51"/>
      <c r="AC10" s="51"/>
      <c r="AI10" s="51"/>
      <c r="AJ10" s="51"/>
      <c r="AK10" s="51"/>
      <c r="AL10" s="51"/>
      <c r="AM10" s="51"/>
      <c r="AZ10" s="52"/>
    </row>
    <row r="11" spans="1:81" s="4" customFormat="1" ht="39" customHeight="1" x14ac:dyDescent="0.15">
      <c r="A11" s="244"/>
      <c r="B11" s="244"/>
      <c r="C11" s="53" t="s">
        <v>10</v>
      </c>
      <c r="D11" s="33" t="s">
        <v>11</v>
      </c>
      <c r="E11" s="54" t="s">
        <v>12</v>
      </c>
      <c r="F11" s="54" t="s">
        <v>13</v>
      </c>
      <c r="G11" s="54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24</v>
      </c>
      <c r="R11" s="33" t="s">
        <v>25</v>
      </c>
      <c r="S11" s="33" t="s">
        <v>26</v>
      </c>
      <c r="T11" s="33" t="s">
        <v>27</v>
      </c>
      <c r="U11" s="55" t="s">
        <v>28</v>
      </c>
      <c r="V11" s="56" t="s">
        <v>29</v>
      </c>
      <c r="W11" s="57" t="s">
        <v>30</v>
      </c>
      <c r="X11" s="303"/>
      <c r="Y11" s="305"/>
      <c r="Z11" s="51"/>
      <c r="AA11" s="51"/>
      <c r="AB11" s="51"/>
      <c r="AC11" s="51"/>
      <c r="AD11" s="51"/>
      <c r="AE11" s="51"/>
      <c r="AF11" s="51"/>
      <c r="AG11" s="51"/>
      <c r="AH11" s="51"/>
      <c r="AN11" s="51"/>
      <c r="AO11" s="51"/>
      <c r="AP11" s="51"/>
      <c r="AQ11" s="51"/>
      <c r="AR11" s="51"/>
    </row>
    <row r="12" spans="1:81" s="4" customFormat="1" ht="15.75" customHeight="1" x14ac:dyDescent="0.15">
      <c r="A12" s="15" t="s">
        <v>31</v>
      </c>
      <c r="B12" s="58">
        <f>+SUM(C12:U12)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59"/>
      <c r="X12" s="60"/>
      <c r="Y12" s="61"/>
      <c r="Z12" s="62" t="str">
        <f>$BA12&amp;" "&amp;$BB12</f>
        <v xml:space="preserve"> </v>
      </c>
      <c r="AA12" s="51"/>
      <c r="AB12" s="51"/>
      <c r="AC12" s="51"/>
      <c r="AD12" s="51"/>
      <c r="AE12" s="51"/>
      <c r="AF12" s="51"/>
      <c r="AG12" s="51"/>
      <c r="AH12" s="51"/>
      <c r="AN12" s="51"/>
      <c r="AO12" s="51"/>
      <c r="AP12" s="51"/>
      <c r="AQ12" s="51"/>
      <c r="AR12" s="51"/>
      <c r="BA12" s="63" t="str">
        <f>IF($B12&lt;&gt;($V12+$W12)," El número de consultas según sexo NO puede ser diferente al Total.","")</f>
        <v/>
      </c>
      <c r="BB12" s="63" t="str">
        <f>IF($B12&lt;$Y12," Ingresos con PTI cuidador NO puede ser mayor al Total de Ingresos.","")</f>
        <v/>
      </c>
      <c r="BD12" s="64">
        <f>IF($B12&lt;&gt;($V12+$W12),1,0)</f>
        <v>0</v>
      </c>
      <c r="BE12" s="63">
        <f>IF($B12&lt;$Y12,1,0)</f>
        <v>0</v>
      </c>
    </row>
    <row r="13" spans="1:81" s="4" customFormat="1" ht="24" customHeight="1" x14ac:dyDescent="0.15">
      <c r="A13" s="65" t="s">
        <v>32</v>
      </c>
      <c r="B13" s="66">
        <f>+SUM(C13:U13)</f>
        <v>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  <c r="W13" s="31"/>
      <c r="X13" s="67"/>
      <c r="Y13" s="20"/>
      <c r="Z13" s="62" t="str">
        <f>$BA13&amp;" "&amp;$BB13</f>
        <v xml:space="preserve"> </v>
      </c>
      <c r="AA13" s="51"/>
      <c r="AB13" s="51"/>
      <c r="AC13" s="51"/>
      <c r="AD13" s="51"/>
      <c r="AE13" s="51"/>
      <c r="AF13" s="51"/>
      <c r="AG13" s="51"/>
      <c r="AH13" s="51"/>
      <c r="AN13" s="51"/>
      <c r="AO13" s="51"/>
      <c r="AP13" s="51"/>
      <c r="AQ13" s="51"/>
      <c r="AR13" s="51"/>
      <c r="BA13" s="63" t="str">
        <f>IF($B13&lt;&gt;($V13+$W13)," El número de consultas según sexo NO puede ser diferente al Total.","")</f>
        <v/>
      </c>
      <c r="BD13" s="64">
        <f>IF($B13&lt;&gt;($V13+$W13),1,0)</f>
        <v>0</v>
      </c>
      <c r="BE13" s="63">
        <f>IF($B13&lt;$Y13,1,0)</f>
        <v>0</v>
      </c>
    </row>
    <row r="14" spans="1:81" s="4" customFormat="1" ht="24.75" customHeight="1" x14ac:dyDescent="0.15">
      <c r="A14" s="68" t="s">
        <v>33</v>
      </c>
      <c r="B14" s="69">
        <f>+SUM(C14:U14)</f>
        <v>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  <c r="W14" s="70"/>
      <c r="X14" s="71"/>
      <c r="Y14" s="72"/>
      <c r="Z14" s="62" t="str">
        <f>$BA14&amp;" "&amp;$BB14</f>
        <v xml:space="preserve"> </v>
      </c>
      <c r="AA14" s="51"/>
      <c r="AB14" s="51"/>
      <c r="AC14" s="51"/>
      <c r="AD14" s="51"/>
      <c r="AE14" s="51"/>
      <c r="AF14" s="51"/>
      <c r="AG14" s="51"/>
      <c r="AH14" s="51"/>
      <c r="AN14" s="51"/>
      <c r="AO14" s="51"/>
      <c r="AP14" s="51"/>
      <c r="AQ14" s="51"/>
      <c r="AR14" s="51"/>
      <c r="BA14" s="63" t="str">
        <f>IF($B14&lt;&gt;($V14+$W14)," El número de consultas según sexo NO puede ser diferente al Total.","")</f>
        <v/>
      </c>
      <c r="BD14" s="64">
        <f>IF($B14&lt;&gt;($V14+$W14),1,0)</f>
        <v>0</v>
      </c>
      <c r="BE14" s="63">
        <f>IF($B14&lt;$Y14,1,0)</f>
        <v>0</v>
      </c>
    </row>
    <row r="15" spans="1:81" s="4" customFormat="1" ht="24" customHeight="1" x14ac:dyDescent="0.2">
      <c r="A15" s="49" t="s">
        <v>34</v>
      </c>
      <c r="B15" s="4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D15" s="51"/>
      <c r="BE15" s="51"/>
      <c r="BF15" s="51"/>
      <c r="BG15" s="51"/>
      <c r="BH15" s="51"/>
    </row>
    <row r="16" spans="1:81" s="4" customFormat="1" ht="15.75" customHeight="1" x14ac:dyDescent="0.15">
      <c r="A16" s="243" t="s">
        <v>35</v>
      </c>
      <c r="B16" s="243" t="s">
        <v>0</v>
      </c>
      <c r="C16" s="279" t="s">
        <v>36</v>
      </c>
      <c r="D16" s="265"/>
      <c r="E16" s="265"/>
      <c r="F16" s="243" t="s">
        <v>37</v>
      </c>
      <c r="G16" s="73"/>
      <c r="K16" s="73"/>
      <c r="L16" s="73"/>
      <c r="M16" s="73"/>
      <c r="N16" s="73"/>
      <c r="O16" s="74"/>
      <c r="P16" s="7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81" s="4" customFormat="1" ht="46.5" customHeight="1" x14ac:dyDescent="0.15">
      <c r="A17" s="244"/>
      <c r="B17" s="244"/>
      <c r="C17" s="5" t="s">
        <v>38</v>
      </c>
      <c r="D17" s="76" t="s">
        <v>39</v>
      </c>
      <c r="E17" s="77" t="s">
        <v>40</v>
      </c>
      <c r="F17" s="244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G17" s="51"/>
      <c r="AH17" s="51"/>
      <c r="AI17" s="51"/>
      <c r="AJ17" s="51"/>
      <c r="AK17" s="51"/>
      <c r="AX17" s="52"/>
      <c r="AY17" s="52"/>
      <c r="BA17" s="3"/>
      <c r="BB17" s="3"/>
      <c r="BC17" s="3"/>
      <c r="BD17" s="3"/>
      <c r="BE17" s="3"/>
      <c r="BF17" s="52"/>
    </row>
    <row r="18" spans="1:81" s="4" customFormat="1" ht="15" customHeight="1" x14ac:dyDescent="0.15">
      <c r="A18" s="78" t="s">
        <v>41</v>
      </c>
      <c r="B18" s="79">
        <f>+SUM(C18:F18)</f>
        <v>0</v>
      </c>
      <c r="C18" s="80"/>
      <c r="D18" s="19"/>
      <c r="E18" s="24"/>
      <c r="F18" s="6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G18" s="51"/>
      <c r="AH18" s="51"/>
      <c r="AI18" s="51"/>
      <c r="AJ18" s="51"/>
      <c r="AK18" s="51"/>
      <c r="AX18" s="52"/>
      <c r="AY18" s="52"/>
      <c r="BA18" s="3"/>
      <c r="BB18" s="3"/>
      <c r="BC18" s="3"/>
      <c r="BD18" s="3"/>
      <c r="BE18" s="3"/>
      <c r="BF18" s="52"/>
    </row>
    <row r="19" spans="1:81" s="4" customFormat="1" ht="15" customHeight="1" x14ac:dyDescent="0.15">
      <c r="A19" s="65" t="s">
        <v>42</v>
      </c>
      <c r="B19" s="81">
        <f>+SUM(C19:F19)</f>
        <v>0</v>
      </c>
      <c r="C19" s="82"/>
      <c r="D19" s="9"/>
      <c r="E19" s="10"/>
      <c r="F19" s="8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G19" s="51"/>
      <c r="AH19" s="51"/>
      <c r="AI19" s="51"/>
      <c r="AJ19" s="51"/>
      <c r="AK19" s="51"/>
      <c r="AX19" s="52"/>
      <c r="AY19" s="52"/>
      <c r="BC19" s="52"/>
      <c r="BF19" s="52"/>
    </row>
    <row r="20" spans="1:81" s="4" customFormat="1" ht="15" customHeight="1" x14ac:dyDescent="0.15">
      <c r="A20" s="84" t="s">
        <v>43</v>
      </c>
      <c r="B20" s="85">
        <f>+SUM(C20:F20)</f>
        <v>0</v>
      </c>
      <c r="C20" s="86"/>
      <c r="D20" s="22"/>
      <c r="E20" s="23"/>
      <c r="F20" s="87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G20" s="51"/>
      <c r="AH20" s="51"/>
      <c r="AI20" s="51"/>
      <c r="AJ20" s="51"/>
      <c r="AK20" s="51"/>
      <c r="AX20" s="52"/>
      <c r="AY20" s="52"/>
      <c r="BA20" s="3"/>
      <c r="BB20" s="3"/>
      <c r="BC20" s="3"/>
      <c r="BD20" s="3"/>
      <c r="BE20" s="3"/>
      <c r="BF20" s="52"/>
    </row>
    <row r="21" spans="1:81" s="4" customFormat="1" ht="15" customHeight="1" x14ac:dyDescent="0.15">
      <c r="A21" s="88" t="s">
        <v>0</v>
      </c>
      <c r="B21" s="34">
        <f>+SUM(C21:F21)</f>
        <v>0</v>
      </c>
      <c r="C21" s="89">
        <f>+SUM(C18:C20)</f>
        <v>0</v>
      </c>
      <c r="D21" s="27">
        <f>+SUM(D18:D20)</f>
        <v>0</v>
      </c>
      <c r="E21" s="28">
        <f>+SUM(E18:E20)</f>
        <v>0</v>
      </c>
      <c r="F21" s="25">
        <f>+SUM(F18:F20)</f>
        <v>0</v>
      </c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G21" s="51"/>
      <c r="AH21" s="51"/>
      <c r="AI21" s="51"/>
      <c r="AJ21" s="51"/>
      <c r="AK21" s="51"/>
      <c r="AX21" s="52"/>
      <c r="AY21" s="52"/>
      <c r="BA21" s="3"/>
      <c r="BB21" s="3"/>
      <c r="BC21" s="3"/>
      <c r="BD21" s="3"/>
      <c r="BE21" s="3"/>
      <c r="BF21" s="90"/>
    </row>
    <row r="22" spans="1:81" s="48" customFormat="1" ht="50.25" customHeight="1" x14ac:dyDescent="0.2">
      <c r="A22" s="91" t="s">
        <v>44</v>
      </c>
      <c r="B22" s="91"/>
      <c r="D22" s="91"/>
      <c r="E22" s="91"/>
      <c r="AS22" s="92"/>
      <c r="AT22" s="92"/>
      <c r="AU22" s="92"/>
      <c r="AV22" s="92"/>
      <c r="AW22" s="92"/>
      <c r="AX22" s="92"/>
      <c r="AY22" s="92"/>
      <c r="AZ22" s="92"/>
      <c r="BA22" s="3"/>
      <c r="BB22" s="3"/>
      <c r="BC22" s="3"/>
      <c r="BD22" s="3"/>
      <c r="BE22" s="3"/>
      <c r="BF22" s="90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</row>
    <row r="23" spans="1:81" s="48" customFormat="1" ht="15" customHeight="1" x14ac:dyDescent="0.2">
      <c r="A23" s="298" t="s">
        <v>45</v>
      </c>
      <c r="B23" s="257" t="s">
        <v>46</v>
      </c>
      <c r="C23" s="257"/>
      <c r="D23" s="243" t="s">
        <v>0</v>
      </c>
      <c r="E23" s="299" t="s">
        <v>36</v>
      </c>
      <c r="F23" s="299"/>
      <c r="G23" s="299"/>
      <c r="H23" s="300" t="s">
        <v>37</v>
      </c>
      <c r="AS23" s="92"/>
      <c r="AT23" s="92"/>
      <c r="AU23" s="92"/>
      <c r="AV23" s="92"/>
      <c r="AW23" s="92"/>
      <c r="AX23" s="92"/>
      <c r="AY23" s="92"/>
      <c r="AZ23" s="92"/>
      <c r="BA23" s="3"/>
      <c r="BB23" s="3"/>
      <c r="BC23" s="3"/>
      <c r="BD23" s="3"/>
      <c r="BE23" s="3"/>
      <c r="BF23" s="90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1" s="48" customFormat="1" ht="49.5" customHeight="1" x14ac:dyDescent="0.2">
      <c r="A24" s="298"/>
      <c r="B24" s="257"/>
      <c r="C24" s="257"/>
      <c r="D24" s="244"/>
      <c r="E24" s="93" t="s">
        <v>38</v>
      </c>
      <c r="F24" s="93" t="s">
        <v>47</v>
      </c>
      <c r="G24" s="93" t="s">
        <v>40</v>
      </c>
      <c r="H24" s="301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3"/>
      <c r="BD24" s="3"/>
      <c r="BE24" s="3"/>
      <c r="BF24" s="90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</row>
    <row r="25" spans="1:81" s="48" customFormat="1" ht="14.25" x14ac:dyDescent="0.2">
      <c r="A25" s="293" t="s">
        <v>48</v>
      </c>
      <c r="B25" s="294"/>
      <c r="C25" s="295"/>
      <c r="D25" s="94">
        <f>+SUM(E25:H25)</f>
        <v>0</v>
      </c>
      <c r="E25" s="95"/>
      <c r="F25" s="96"/>
      <c r="G25" s="97"/>
      <c r="H25" s="98"/>
      <c r="I25" s="99" t="str">
        <f>$AZ25&amp;"  "&amp;$BA25&amp;"  "&amp;$BB25&amp;"  "&amp;$BC25</f>
        <v xml:space="preserve">      </v>
      </c>
      <c r="J25" s="100"/>
      <c r="K25" s="100"/>
      <c r="L25" s="100"/>
      <c r="AS25" s="92"/>
      <c r="AT25" s="92"/>
      <c r="AU25" s="92"/>
      <c r="AV25" s="92"/>
      <c r="AW25" s="92"/>
      <c r="AX25" s="92"/>
      <c r="AY25" s="92"/>
      <c r="AZ25" s="101" t="str">
        <f>IF($E25&lt;MAX($E26:$E43),"EN RBC existen patologías que son mayores a los Ingresos-personas","")</f>
        <v/>
      </c>
      <c r="BA25" s="102" t="str">
        <f>IF($F25&lt;MAX($F26:$F43),"EN RI existen patologías que son mayores a los Ingresos-personas","")</f>
        <v/>
      </c>
      <c r="BB25" s="102" t="str">
        <f>IF($G25&lt;MAX($G26:$G43),"EN RR existen patologías que son mayores a los Ingresos-personas","")</f>
        <v/>
      </c>
      <c r="BC25" s="102" t="str">
        <f>IF($H25&lt;MAX($H26:$H43),"EN Otros existen patologías que son mayores a los Ingresos-personas","")</f>
        <v/>
      </c>
      <c r="BD25" s="103" t="str">
        <f>IF($E25&lt;MAX($E26:$E43),1,"")</f>
        <v/>
      </c>
      <c r="BE25" s="103" t="str">
        <f>IF($F25&lt;MAX($F26:$F43),1,"")</f>
        <v/>
      </c>
      <c r="BF25" s="103" t="str">
        <f>IF($G25&lt;MAX($G26:$G43),1,"")</f>
        <v/>
      </c>
      <c r="BG25" s="104" t="str">
        <f>IF($H25&lt;MAX($H26:$H43),1,"")</f>
        <v/>
      </c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</row>
    <row r="26" spans="1:81" s="48" customFormat="1" ht="20.25" customHeight="1" x14ac:dyDescent="0.2">
      <c r="A26" s="284" t="s">
        <v>49</v>
      </c>
      <c r="B26" s="291" t="s">
        <v>50</v>
      </c>
      <c r="C26" s="292"/>
      <c r="D26" s="105">
        <f t="shared" ref="D26:D43" si="0">+SUM(E26:H26)</f>
        <v>0</v>
      </c>
      <c r="E26" s="106"/>
      <c r="F26" s="107"/>
      <c r="G26" s="108"/>
      <c r="H26" s="109"/>
      <c r="I26" s="99" t="str">
        <f>$AZ26&amp;"  "&amp;$BA26&amp;"  "&amp;$BB26&amp;"  "&amp;$BC26</f>
        <v xml:space="preserve">      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AS26" s="92"/>
      <c r="AT26" s="92"/>
      <c r="AU26" s="92"/>
      <c r="AV26" s="92"/>
      <c r="AW26" s="92"/>
      <c r="AX26" s="92"/>
      <c r="AY26" s="92"/>
      <c r="AZ26" s="4" t="str">
        <f>IF(SUM(E26:E43)&lt;E25,"En RBC la suma de concepto no puede ser menor Ingresos personas","")</f>
        <v/>
      </c>
      <c r="BA26" s="4" t="str">
        <f>IF(SUM(F26:F43)&lt;F25,"En RI la suma de concepto no puede ser menor Ingresos personas","")</f>
        <v/>
      </c>
      <c r="BB26" s="4" t="str">
        <f>IF(SUM(G26:G43)&lt;G25,"En RR la suma de concepto no puede ser menor Ingresos personas","")</f>
        <v/>
      </c>
      <c r="BC26" s="4" t="str">
        <f>IF(SUM(H26:H43)&lt;H25,"En Otros la suma de concepto no puede ser menor Ingresos personas","")</f>
        <v/>
      </c>
      <c r="BD26" s="4">
        <f>IF(SUM(E26:E43)&lt;E25,1,0)</f>
        <v>0</v>
      </c>
      <c r="BE26" s="4">
        <f>IF(SUM(F26:F43)&lt;F25,1,0)</f>
        <v>0</v>
      </c>
      <c r="BF26" s="4">
        <f>IF(SUM(G26:G43)&lt;G25,1,0)</f>
        <v>0</v>
      </c>
      <c r="BG26" s="4">
        <f>IF(SUM(H26:H43)&lt;H25,1,0)</f>
        <v>0</v>
      </c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</row>
    <row r="27" spans="1:81" s="48" customFormat="1" ht="22.5" customHeight="1" x14ac:dyDescent="0.2">
      <c r="A27" s="285"/>
      <c r="B27" s="287" t="s">
        <v>51</v>
      </c>
      <c r="C27" s="288"/>
      <c r="D27" s="110">
        <f t="shared" si="0"/>
        <v>0</v>
      </c>
      <c r="E27" s="106"/>
      <c r="F27" s="107"/>
      <c r="G27" s="108"/>
      <c r="H27" s="10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AS27" s="92"/>
      <c r="AT27" s="92"/>
      <c r="AU27" s="92"/>
      <c r="AV27" s="92"/>
      <c r="AW27" s="92"/>
      <c r="AX27" s="92"/>
      <c r="AY27" s="92"/>
      <c r="AZ27" s="4"/>
      <c r="BA27" s="4"/>
      <c r="BB27" s="111"/>
      <c r="BC27" s="4"/>
      <c r="BD27" s="4"/>
      <c r="BE27" s="4"/>
      <c r="BF27" s="4"/>
      <c r="BG27" s="4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</row>
    <row r="28" spans="1:81" s="48" customFormat="1" ht="23.25" customHeight="1" x14ac:dyDescent="0.2">
      <c r="A28" s="285"/>
      <c r="B28" s="296" t="s">
        <v>52</v>
      </c>
      <c r="C28" s="297"/>
      <c r="D28" s="110">
        <f t="shared" si="0"/>
        <v>0</v>
      </c>
      <c r="E28" s="106"/>
      <c r="F28" s="107"/>
      <c r="G28" s="108"/>
      <c r="H28" s="10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AS28" s="92"/>
      <c r="AT28" s="92"/>
      <c r="AU28" s="92"/>
      <c r="AV28" s="92"/>
      <c r="AW28" s="92"/>
      <c r="AX28" s="92"/>
      <c r="AY28" s="92"/>
      <c r="AZ28" s="4"/>
      <c r="BA28" s="4"/>
      <c r="BB28" s="111"/>
      <c r="BC28" s="4"/>
      <c r="BD28" s="4"/>
      <c r="BE28" s="4"/>
      <c r="BF28" s="4"/>
      <c r="BG28" s="4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</row>
    <row r="29" spans="1:81" s="48" customFormat="1" ht="13.5" customHeight="1" x14ac:dyDescent="0.2">
      <c r="A29" s="285"/>
      <c r="B29" s="287" t="s">
        <v>53</v>
      </c>
      <c r="C29" s="288"/>
      <c r="D29" s="110">
        <f t="shared" si="0"/>
        <v>0</v>
      </c>
      <c r="E29" s="106"/>
      <c r="F29" s="107"/>
      <c r="G29" s="108"/>
      <c r="H29" s="10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AS29" s="92"/>
      <c r="AT29" s="92"/>
      <c r="AU29" s="92"/>
      <c r="AV29" s="92"/>
      <c r="AW29" s="92"/>
      <c r="AX29" s="92"/>
      <c r="AY29" s="92"/>
      <c r="AZ29" s="4"/>
      <c r="BA29" s="4"/>
      <c r="BB29" s="111"/>
      <c r="BC29" s="4"/>
      <c r="BD29" s="4"/>
      <c r="BE29" s="4"/>
      <c r="BF29" s="4"/>
      <c r="BG29" s="4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</row>
    <row r="30" spans="1:81" s="48" customFormat="1" ht="16.5" customHeight="1" x14ac:dyDescent="0.2">
      <c r="A30" s="285"/>
      <c r="B30" s="287" t="s">
        <v>54</v>
      </c>
      <c r="C30" s="288"/>
      <c r="D30" s="110">
        <f t="shared" si="0"/>
        <v>0</v>
      </c>
      <c r="E30" s="106"/>
      <c r="F30" s="107"/>
      <c r="G30" s="108"/>
      <c r="H30" s="10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AS30" s="92"/>
      <c r="AT30" s="92"/>
      <c r="AU30" s="92"/>
      <c r="AV30" s="92"/>
      <c r="AW30" s="92"/>
      <c r="AX30" s="92"/>
      <c r="AY30" s="92"/>
      <c r="AZ30" s="4"/>
      <c r="BA30" s="4"/>
      <c r="BB30" s="111"/>
      <c r="BC30" s="4"/>
      <c r="BD30" s="4"/>
      <c r="BE30" s="4"/>
      <c r="BF30" s="4"/>
      <c r="BG30" s="4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</row>
    <row r="31" spans="1:81" s="48" customFormat="1" ht="16.5" customHeight="1" x14ac:dyDescent="0.2">
      <c r="A31" s="285"/>
      <c r="B31" s="287" t="s">
        <v>55</v>
      </c>
      <c r="C31" s="288"/>
      <c r="D31" s="110">
        <f t="shared" si="0"/>
        <v>0</v>
      </c>
      <c r="E31" s="106"/>
      <c r="F31" s="107"/>
      <c r="G31" s="108"/>
      <c r="H31" s="10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AS31" s="92"/>
      <c r="AT31" s="92"/>
      <c r="AU31" s="92"/>
      <c r="AV31" s="92"/>
      <c r="AW31" s="92"/>
      <c r="AX31" s="92"/>
      <c r="AY31" s="92"/>
      <c r="AZ31" s="4"/>
      <c r="BA31" s="4"/>
      <c r="BB31" s="111"/>
      <c r="BC31" s="4"/>
      <c r="BD31" s="4"/>
      <c r="BE31" s="4"/>
      <c r="BF31" s="4"/>
      <c r="BG31" s="4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1:81" s="48" customFormat="1" ht="15" customHeight="1" x14ac:dyDescent="0.2">
      <c r="A32" s="285"/>
      <c r="B32" s="287" t="s">
        <v>56</v>
      </c>
      <c r="C32" s="288"/>
      <c r="D32" s="110">
        <f t="shared" si="0"/>
        <v>0</v>
      </c>
      <c r="E32" s="106"/>
      <c r="F32" s="107"/>
      <c r="G32" s="108"/>
      <c r="H32" s="10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AS32" s="92"/>
      <c r="AT32" s="92"/>
      <c r="AU32" s="92"/>
      <c r="AV32" s="92"/>
      <c r="AW32" s="92"/>
      <c r="AX32" s="92"/>
      <c r="AY32" s="92"/>
      <c r="AZ32" s="4"/>
      <c r="BA32" s="4"/>
      <c r="BB32" s="111"/>
      <c r="BC32" s="4"/>
      <c r="BD32" s="4"/>
      <c r="BE32" s="4"/>
      <c r="BF32" s="4"/>
      <c r="BG32" s="4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1" s="48" customFormat="1" ht="15.75" customHeight="1" x14ac:dyDescent="0.2">
      <c r="A33" s="285"/>
      <c r="B33" s="287" t="s">
        <v>57</v>
      </c>
      <c r="C33" s="288"/>
      <c r="D33" s="110">
        <f t="shared" si="0"/>
        <v>0</v>
      </c>
      <c r="E33" s="106"/>
      <c r="F33" s="107"/>
      <c r="G33" s="108"/>
      <c r="H33" s="10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AS33" s="92"/>
      <c r="AT33" s="92"/>
      <c r="AU33" s="92"/>
      <c r="AV33" s="92"/>
      <c r="AW33" s="92"/>
      <c r="AX33" s="92"/>
      <c r="AY33" s="92"/>
      <c r="AZ33" s="4"/>
      <c r="BA33" s="4"/>
      <c r="BB33" s="111"/>
      <c r="BC33" s="4"/>
      <c r="BD33" s="4"/>
      <c r="BE33" s="4"/>
      <c r="BF33" s="4"/>
      <c r="BG33" s="4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1" s="48" customFormat="1" ht="33.75" customHeight="1" x14ac:dyDescent="0.2">
      <c r="A34" s="285"/>
      <c r="B34" s="287" t="s">
        <v>58</v>
      </c>
      <c r="C34" s="288"/>
      <c r="D34" s="110">
        <f t="shared" si="0"/>
        <v>0</v>
      </c>
      <c r="E34" s="106"/>
      <c r="F34" s="107"/>
      <c r="G34" s="108"/>
      <c r="H34" s="10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AS34" s="92"/>
      <c r="AT34" s="92"/>
      <c r="AU34" s="92"/>
      <c r="AV34" s="92"/>
      <c r="AW34" s="92"/>
      <c r="AX34" s="92"/>
      <c r="AY34" s="92"/>
      <c r="AZ34" s="4"/>
      <c r="BA34" s="4"/>
      <c r="BB34" s="111"/>
      <c r="BC34" s="4"/>
      <c r="BD34" s="4"/>
      <c r="BE34" s="4"/>
      <c r="BF34" s="4"/>
      <c r="BG34" s="4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s="48" customFormat="1" ht="33.75" customHeight="1" x14ac:dyDescent="0.2">
      <c r="A35" s="285"/>
      <c r="B35" s="287" t="s">
        <v>59</v>
      </c>
      <c r="C35" s="288"/>
      <c r="D35" s="110">
        <f t="shared" si="0"/>
        <v>0</v>
      </c>
      <c r="E35" s="106"/>
      <c r="F35" s="107"/>
      <c r="G35" s="108"/>
      <c r="H35" s="10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AS35" s="92"/>
      <c r="AT35" s="92"/>
      <c r="AU35" s="92"/>
      <c r="AV35" s="92"/>
      <c r="AW35" s="92"/>
      <c r="AX35" s="92"/>
      <c r="AY35" s="92"/>
      <c r="AZ35" s="4"/>
      <c r="BA35" s="4"/>
      <c r="BB35" s="111"/>
      <c r="BC35" s="4"/>
      <c r="BD35" s="4"/>
      <c r="BE35" s="4"/>
      <c r="BF35" s="4"/>
      <c r="BG35" s="4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s="48" customFormat="1" ht="35.25" customHeight="1" x14ac:dyDescent="0.2">
      <c r="A36" s="285"/>
      <c r="B36" s="287" t="s">
        <v>60</v>
      </c>
      <c r="C36" s="288"/>
      <c r="D36" s="110">
        <f t="shared" si="0"/>
        <v>0</v>
      </c>
      <c r="E36" s="106"/>
      <c r="F36" s="107"/>
      <c r="G36" s="108"/>
      <c r="H36" s="10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AS36" s="92"/>
      <c r="AT36" s="92"/>
      <c r="AU36" s="92"/>
      <c r="AV36" s="92"/>
      <c r="AW36" s="92"/>
      <c r="AX36" s="92"/>
      <c r="AY36" s="92"/>
      <c r="AZ36" s="4"/>
      <c r="BA36" s="4"/>
      <c r="BB36" s="111"/>
      <c r="BC36" s="4"/>
      <c r="BD36" s="4"/>
      <c r="BE36" s="4"/>
      <c r="BF36" s="4"/>
      <c r="BG36" s="4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s="48" customFormat="1" ht="14.25" customHeight="1" x14ac:dyDescent="0.2">
      <c r="A37" s="286"/>
      <c r="B37" s="289" t="s">
        <v>61</v>
      </c>
      <c r="C37" s="290"/>
      <c r="D37" s="112">
        <f t="shared" si="0"/>
        <v>0</v>
      </c>
      <c r="E37" s="113"/>
      <c r="F37" s="114"/>
      <c r="G37" s="115"/>
      <c r="H37" s="11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AS37" s="92"/>
      <c r="AT37" s="92"/>
      <c r="AU37" s="92"/>
      <c r="AV37" s="92"/>
      <c r="AW37" s="92"/>
      <c r="AX37" s="92"/>
      <c r="AY37" s="92"/>
      <c r="AZ37" s="4"/>
      <c r="BA37" s="4"/>
      <c r="BB37" s="111"/>
      <c r="BC37" s="4"/>
      <c r="BD37" s="4"/>
      <c r="BE37" s="4"/>
      <c r="BF37" s="4"/>
      <c r="BG37" s="4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1" s="48" customFormat="1" ht="14.25" x14ac:dyDescent="0.2">
      <c r="A38" s="284" t="s">
        <v>62</v>
      </c>
      <c r="B38" s="291" t="s">
        <v>63</v>
      </c>
      <c r="C38" s="292"/>
      <c r="D38" s="105">
        <f t="shared" si="0"/>
        <v>0</v>
      </c>
      <c r="E38" s="117"/>
      <c r="F38" s="118"/>
      <c r="G38" s="119"/>
      <c r="H38" s="12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AS38" s="92"/>
      <c r="AT38" s="92"/>
      <c r="AU38" s="92"/>
      <c r="AV38" s="92"/>
      <c r="AW38" s="92"/>
      <c r="AX38" s="92"/>
      <c r="AY38" s="92"/>
      <c r="AZ38" s="4"/>
      <c r="BA38" s="4"/>
      <c r="BB38" s="111"/>
      <c r="BC38" s="4"/>
      <c r="BD38" s="4"/>
      <c r="BE38" s="4"/>
      <c r="BF38" s="4"/>
      <c r="BG38" s="4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</row>
    <row r="39" spans="1:81" s="48" customFormat="1" ht="14.25" x14ac:dyDescent="0.2">
      <c r="A39" s="285"/>
      <c r="B39" s="287" t="s">
        <v>64</v>
      </c>
      <c r="C39" s="288"/>
      <c r="D39" s="110">
        <f t="shared" si="0"/>
        <v>0</v>
      </c>
      <c r="E39" s="106"/>
      <c r="F39" s="107"/>
      <c r="G39" s="108"/>
      <c r="H39" s="10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AS39" s="92"/>
      <c r="AT39" s="92"/>
      <c r="AU39" s="92"/>
      <c r="AV39" s="92"/>
      <c r="AW39" s="92"/>
      <c r="AX39" s="92"/>
      <c r="AY39" s="92"/>
      <c r="AZ39" s="4"/>
      <c r="BA39" s="4"/>
      <c r="BB39" s="111"/>
      <c r="BC39" s="4"/>
      <c r="BD39" s="4"/>
      <c r="BE39" s="4"/>
      <c r="BF39" s="4"/>
      <c r="BG39" s="4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s="48" customFormat="1" ht="14.25" x14ac:dyDescent="0.2">
      <c r="A40" s="285"/>
      <c r="B40" s="289" t="s">
        <v>61</v>
      </c>
      <c r="C40" s="290"/>
      <c r="D40" s="112">
        <f t="shared" si="0"/>
        <v>0</v>
      </c>
      <c r="E40" s="106"/>
      <c r="F40" s="107"/>
      <c r="G40" s="108"/>
      <c r="H40" s="10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AS40" s="92"/>
      <c r="AT40" s="92"/>
      <c r="AU40" s="92"/>
      <c r="AV40" s="92"/>
      <c r="AW40" s="92"/>
      <c r="AX40" s="92"/>
      <c r="AY40" s="92"/>
      <c r="AZ40" s="4"/>
      <c r="BA40" s="4"/>
      <c r="BB40" s="111"/>
      <c r="BC40" s="4"/>
      <c r="BD40" s="4"/>
      <c r="BE40" s="4"/>
      <c r="BF40" s="4"/>
      <c r="BG40" s="4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</row>
    <row r="41" spans="1:81" s="48" customFormat="1" ht="14.25" x14ac:dyDescent="0.2">
      <c r="A41" s="284" t="s">
        <v>65</v>
      </c>
      <c r="B41" s="291" t="s">
        <v>63</v>
      </c>
      <c r="C41" s="292"/>
      <c r="D41" s="105">
        <f t="shared" si="0"/>
        <v>0</v>
      </c>
      <c r="E41" s="117"/>
      <c r="F41" s="118"/>
      <c r="G41" s="119"/>
      <c r="H41" s="12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AS41" s="92"/>
      <c r="AT41" s="92"/>
      <c r="AU41" s="92"/>
      <c r="AV41" s="92"/>
      <c r="AW41" s="92"/>
      <c r="AX41" s="92"/>
      <c r="AY41" s="92"/>
      <c r="AZ41" s="4"/>
      <c r="BA41" s="4"/>
      <c r="BB41" s="111"/>
      <c r="BC41" s="4"/>
      <c r="BD41" s="4"/>
      <c r="BE41" s="4"/>
      <c r="BF41" s="4"/>
      <c r="BG41" s="4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</row>
    <row r="42" spans="1:81" s="48" customFormat="1" ht="14.25" x14ac:dyDescent="0.2">
      <c r="A42" s="285"/>
      <c r="B42" s="287" t="s">
        <v>64</v>
      </c>
      <c r="C42" s="288"/>
      <c r="D42" s="110">
        <f t="shared" si="0"/>
        <v>0</v>
      </c>
      <c r="E42" s="106"/>
      <c r="F42" s="107"/>
      <c r="G42" s="108"/>
      <c r="H42" s="10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AS42" s="92"/>
      <c r="AT42" s="92"/>
      <c r="AU42" s="92"/>
      <c r="AV42" s="92"/>
      <c r="AW42" s="92"/>
      <c r="AX42" s="92"/>
      <c r="AY42" s="92"/>
      <c r="AZ42" s="4"/>
      <c r="BA42" s="4"/>
      <c r="BB42" s="111"/>
      <c r="BC42" s="4"/>
      <c r="BD42" s="4"/>
      <c r="BE42" s="4"/>
      <c r="BF42" s="4"/>
      <c r="BG42" s="4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</row>
    <row r="43" spans="1:81" s="48" customFormat="1" ht="25.5" customHeight="1" x14ac:dyDescent="0.2">
      <c r="A43" s="286"/>
      <c r="B43" s="289" t="s">
        <v>61</v>
      </c>
      <c r="C43" s="290"/>
      <c r="D43" s="112">
        <f t="shared" si="0"/>
        <v>0</v>
      </c>
      <c r="E43" s="113"/>
      <c r="F43" s="114"/>
      <c r="G43" s="115"/>
      <c r="H43" s="11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AS43" s="92"/>
      <c r="AT43" s="92"/>
      <c r="AU43" s="92"/>
      <c r="AV43" s="92"/>
      <c r="AW43" s="92"/>
      <c r="AX43" s="92"/>
      <c r="AY43" s="92"/>
      <c r="AZ43" s="4"/>
      <c r="BA43" s="4"/>
      <c r="BB43" s="111"/>
      <c r="BC43" s="4"/>
      <c r="BD43" s="4"/>
      <c r="BE43" s="4"/>
      <c r="BF43" s="4"/>
      <c r="BG43" s="4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</row>
    <row r="44" spans="1:81" s="51" customFormat="1" ht="34.5" customHeight="1" x14ac:dyDescent="0.2">
      <c r="A44" s="121" t="s">
        <v>66</v>
      </c>
      <c r="B44" s="121"/>
      <c r="C44" s="121"/>
      <c r="D44" s="121"/>
      <c r="E44" s="121"/>
      <c r="F44" s="121"/>
      <c r="G44" s="121"/>
      <c r="H44" s="48"/>
      <c r="I44" s="48"/>
      <c r="J44" s="48"/>
      <c r="K44" s="48"/>
      <c r="L44" s="48"/>
      <c r="M44" s="121"/>
      <c r="N44" s="121"/>
      <c r="R44" s="48"/>
      <c r="AK44" s="4"/>
      <c r="AL44" s="4"/>
      <c r="AM44" s="4"/>
      <c r="AN44" s="4"/>
      <c r="AO44" s="4"/>
      <c r="AP44" s="4"/>
      <c r="AV44" s="3"/>
      <c r="AW44" s="3"/>
      <c r="BA44" s="3"/>
      <c r="BB44" s="3"/>
      <c r="BC44" s="3"/>
      <c r="BD44" s="3"/>
      <c r="BE44" s="3"/>
      <c r="BF44" s="90"/>
    </row>
    <row r="45" spans="1:81" s="4" customFormat="1" ht="19.5" customHeight="1" x14ac:dyDescent="0.15">
      <c r="A45" s="247" t="s">
        <v>67</v>
      </c>
      <c r="B45" s="249" t="s">
        <v>68</v>
      </c>
      <c r="C45" s="237" t="s">
        <v>69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38"/>
      <c r="V45" s="237" t="s">
        <v>7</v>
      </c>
      <c r="W45" s="238"/>
      <c r="X45" s="243" t="s">
        <v>70</v>
      </c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W45" s="52"/>
      <c r="AX45" s="52"/>
      <c r="BA45" s="3"/>
      <c r="BB45" s="3"/>
      <c r="BC45" s="3"/>
      <c r="BD45" s="3"/>
      <c r="BE45" s="3"/>
      <c r="BF45" s="90"/>
    </row>
    <row r="46" spans="1:81" s="4" customFormat="1" ht="27.75" customHeight="1" x14ac:dyDescent="0.15">
      <c r="A46" s="248"/>
      <c r="B46" s="250"/>
      <c r="C46" s="53" t="s">
        <v>10</v>
      </c>
      <c r="D46" s="33" t="s">
        <v>11</v>
      </c>
      <c r="E46" s="54" t="s">
        <v>12</v>
      </c>
      <c r="F46" s="54" t="s">
        <v>13</v>
      </c>
      <c r="G46" s="54" t="s">
        <v>14</v>
      </c>
      <c r="H46" s="33" t="s">
        <v>15</v>
      </c>
      <c r="I46" s="33" t="s">
        <v>16</v>
      </c>
      <c r="J46" s="33" t="s">
        <v>17</v>
      </c>
      <c r="K46" s="33" t="s">
        <v>18</v>
      </c>
      <c r="L46" s="33" t="s">
        <v>19</v>
      </c>
      <c r="M46" s="33" t="s">
        <v>20</v>
      </c>
      <c r="N46" s="33" t="s">
        <v>21</v>
      </c>
      <c r="O46" s="33" t="s">
        <v>22</v>
      </c>
      <c r="P46" s="33" t="s">
        <v>23</v>
      </c>
      <c r="Q46" s="33" t="s">
        <v>24</v>
      </c>
      <c r="R46" s="33" t="s">
        <v>25</v>
      </c>
      <c r="S46" s="33" t="s">
        <v>26</v>
      </c>
      <c r="T46" s="33" t="s">
        <v>27</v>
      </c>
      <c r="U46" s="55" t="s">
        <v>28</v>
      </c>
      <c r="V46" s="56" t="s">
        <v>29</v>
      </c>
      <c r="W46" s="55" t="s">
        <v>30</v>
      </c>
      <c r="X46" s="244"/>
      <c r="Y46" s="51"/>
      <c r="Z46" s="51"/>
      <c r="AA46" s="51"/>
      <c r="AB46" s="51"/>
      <c r="AC46" s="51"/>
      <c r="AD46" s="51"/>
      <c r="AE46" s="51"/>
      <c r="AF46" s="43"/>
      <c r="AG46" s="51"/>
      <c r="AH46" s="51"/>
      <c r="AI46" s="51"/>
      <c r="AJ46" s="51"/>
      <c r="AK46" s="51"/>
      <c r="AL46" s="51"/>
      <c r="AM46" s="51"/>
      <c r="AZ46" s="52"/>
      <c r="BA46" s="3"/>
      <c r="BB46" s="3"/>
      <c r="BC46" s="3"/>
      <c r="BD46" s="3"/>
      <c r="BE46" s="3"/>
      <c r="BF46" s="90"/>
    </row>
    <row r="47" spans="1:81" s="4" customFormat="1" ht="15.75" customHeight="1" x14ac:dyDescent="0.15">
      <c r="A47" s="122" t="s">
        <v>71</v>
      </c>
      <c r="B47" s="15">
        <f t="shared" ref="B47:B52" si="1">SUM(C47:U47)</f>
        <v>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8"/>
      <c r="W47" s="7"/>
      <c r="X47" s="123"/>
      <c r="Y47" s="99" t="str">
        <f t="shared" ref="Y47:Y52" si="2">+BA47&amp;BB47&amp;BC47</f>
        <v/>
      </c>
      <c r="Z47" s="51"/>
      <c r="AA47" s="51"/>
      <c r="AB47" s="51"/>
      <c r="AC47" s="51"/>
      <c r="AI47" s="51"/>
      <c r="AJ47" s="51"/>
      <c r="AK47" s="51"/>
      <c r="AL47" s="51"/>
      <c r="AM47" s="51"/>
      <c r="AZ47" s="63" t="str">
        <f t="shared" ref="AZ47:BA52" si="3">IF($B47&lt;&gt;($V47+$W47)," El número de consultas según sexo NO puede ser diferente al Total.","")</f>
        <v/>
      </c>
      <c r="BA47" s="63" t="str">
        <f t="shared" si="3"/>
        <v/>
      </c>
      <c r="BB47" s="124" t="str">
        <f t="shared" ref="BB47:BB52" si="4">IF($B47=0,"",IF($X47="",IF($B47="",""," No olvide escribir la columna Beneficiarios."),""))</f>
        <v/>
      </c>
      <c r="BC47" s="63" t="str">
        <f t="shared" ref="BC47:BC52" si="5">IF($B47&lt;$X47," El número de Beneficiarios NO puede ser mayor que el Total.","")</f>
        <v/>
      </c>
      <c r="BD47" s="64">
        <f t="shared" ref="BD47:BD52" si="6">IF($B47&lt;&gt;($V47+$W47),1,0)</f>
        <v>0</v>
      </c>
      <c r="BE47" s="64">
        <f t="shared" ref="BE47:BE52" si="7">IF($B47&lt;$X47,1,0)</f>
        <v>0</v>
      </c>
      <c r="BF47" s="64" t="str">
        <f t="shared" ref="BF47:BF52" si="8">IF($B47=0,"",IF($X47="",IF($B47="","",1),0))</f>
        <v/>
      </c>
      <c r="BG47" s="64"/>
    </row>
    <row r="48" spans="1:81" s="4" customFormat="1" ht="15.75" customHeight="1" x14ac:dyDescent="0.15">
      <c r="A48" s="122" t="s">
        <v>72</v>
      </c>
      <c r="B48" s="16">
        <f t="shared" si="1"/>
        <v>0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8"/>
      <c r="W48" s="7"/>
      <c r="X48" s="123"/>
      <c r="Y48" s="99" t="str">
        <f t="shared" si="2"/>
        <v/>
      </c>
      <c r="Z48" s="51"/>
      <c r="AA48" s="51"/>
      <c r="AB48" s="51"/>
      <c r="AC48" s="51"/>
      <c r="AI48" s="51"/>
      <c r="AJ48" s="51"/>
      <c r="AK48" s="51"/>
      <c r="AL48" s="51"/>
      <c r="AM48" s="51"/>
      <c r="AZ48" s="52"/>
      <c r="BA48" s="63" t="str">
        <f t="shared" si="3"/>
        <v/>
      </c>
      <c r="BB48" s="124" t="str">
        <f t="shared" si="4"/>
        <v/>
      </c>
      <c r="BC48" s="63" t="str">
        <f t="shared" si="5"/>
        <v/>
      </c>
      <c r="BD48" s="64">
        <f t="shared" si="6"/>
        <v>0</v>
      </c>
      <c r="BE48" s="64">
        <f t="shared" si="7"/>
        <v>0</v>
      </c>
      <c r="BF48" s="64" t="str">
        <f t="shared" si="8"/>
        <v/>
      </c>
    </row>
    <row r="49" spans="1:58" s="4" customFormat="1" ht="15.75" customHeight="1" x14ac:dyDescent="0.15">
      <c r="A49" s="122" t="s">
        <v>73</v>
      </c>
      <c r="B49" s="16">
        <f t="shared" si="1"/>
        <v>0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8"/>
      <c r="W49" s="7"/>
      <c r="X49" s="123"/>
      <c r="Y49" s="99" t="str">
        <f t="shared" si="2"/>
        <v/>
      </c>
      <c r="Z49" s="51"/>
      <c r="AA49" s="51"/>
      <c r="AB49" s="51"/>
      <c r="AC49" s="51"/>
      <c r="AI49" s="51"/>
      <c r="AJ49" s="51"/>
      <c r="AK49" s="51"/>
      <c r="AL49" s="51"/>
      <c r="AM49" s="51"/>
      <c r="AZ49" s="52"/>
      <c r="BA49" s="63" t="str">
        <f t="shared" si="3"/>
        <v/>
      </c>
      <c r="BB49" s="124" t="str">
        <f t="shared" si="4"/>
        <v/>
      </c>
      <c r="BC49" s="63" t="str">
        <f t="shared" si="5"/>
        <v/>
      </c>
      <c r="BD49" s="64">
        <f t="shared" si="6"/>
        <v>0</v>
      </c>
      <c r="BE49" s="64">
        <f t="shared" si="7"/>
        <v>0</v>
      </c>
      <c r="BF49" s="64" t="str">
        <f t="shared" si="8"/>
        <v/>
      </c>
    </row>
    <row r="50" spans="1:58" s="4" customFormat="1" ht="15.75" customHeight="1" x14ac:dyDescent="0.15">
      <c r="A50" s="122" t="s">
        <v>74</v>
      </c>
      <c r="B50" s="16">
        <f t="shared" si="1"/>
        <v>0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7"/>
      <c r="X50" s="123"/>
      <c r="Y50" s="99" t="str">
        <f t="shared" si="2"/>
        <v/>
      </c>
      <c r="Z50" s="51"/>
      <c r="AA50" s="51"/>
      <c r="AB50" s="51"/>
      <c r="AC50" s="51"/>
      <c r="AI50" s="51"/>
      <c r="AJ50" s="51"/>
      <c r="AK50" s="51"/>
      <c r="AL50" s="51"/>
      <c r="AM50" s="51"/>
      <c r="AZ50" s="52"/>
      <c r="BA50" s="63" t="str">
        <f t="shared" si="3"/>
        <v/>
      </c>
      <c r="BB50" s="124" t="str">
        <f t="shared" si="4"/>
        <v/>
      </c>
      <c r="BC50" s="63" t="str">
        <f t="shared" si="5"/>
        <v/>
      </c>
      <c r="BD50" s="64">
        <f t="shared" si="6"/>
        <v>0</v>
      </c>
      <c r="BE50" s="64">
        <f t="shared" si="7"/>
        <v>0</v>
      </c>
      <c r="BF50" s="64" t="str">
        <f t="shared" si="8"/>
        <v/>
      </c>
    </row>
    <row r="51" spans="1:58" s="4" customFormat="1" ht="15.75" customHeight="1" x14ac:dyDescent="0.15">
      <c r="A51" s="125" t="s">
        <v>75</v>
      </c>
      <c r="B51" s="17">
        <f t="shared" si="1"/>
        <v>0</v>
      </c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14"/>
      <c r="X51" s="126"/>
      <c r="Y51" s="99" t="str">
        <f t="shared" si="2"/>
        <v/>
      </c>
      <c r="Z51" s="51"/>
      <c r="AA51" s="51"/>
      <c r="AB51" s="51"/>
      <c r="AC51" s="51"/>
      <c r="AI51" s="51"/>
      <c r="AJ51" s="51"/>
      <c r="AK51" s="51"/>
      <c r="AL51" s="51"/>
      <c r="AM51" s="51"/>
      <c r="AZ51" s="52"/>
      <c r="BA51" s="63" t="str">
        <f t="shared" si="3"/>
        <v/>
      </c>
      <c r="BB51" s="124" t="str">
        <f t="shared" si="4"/>
        <v/>
      </c>
      <c r="BC51" s="63" t="str">
        <f t="shared" si="5"/>
        <v/>
      </c>
      <c r="BD51" s="64">
        <f t="shared" si="6"/>
        <v>0</v>
      </c>
      <c r="BE51" s="64">
        <f t="shared" si="7"/>
        <v>0</v>
      </c>
      <c r="BF51" s="64" t="str">
        <f t="shared" si="8"/>
        <v/>
      </c>
    </row>
    <row r="52" spans="1:58" s="4" customFormat="1" ht="15.75" customHeight="1" x14ac:dyDescent="0.15">
      <c r="A52" s="127" t="s">
        <v>0</v>
      </c>
      <c r="B52" s="128">
        <f t="shared" si="1"/>
        <v>0</v>
      </c>
      <c r="C52" s="129">
        <f>+SUM(C47:C51)</f>
        <v>0</v>
      </c>
      <c r="D52" s="130">
        <f t="shared" ref="D52:X52" si="9">+SUM(D47:D51)</f>
        <v>0</v>
      </c>
      <c r="E52" s="130">
        <f t="shared" si="9"/>
        <v>0</v>
      </c>
      <c r="F52" s="130">
        <f t="shared" si="9"/>
        <v>0</v>
      </c>
      <c r="G52" s="130">
        <f t="shared" si="9"/>
        <v>0</v>
      </c>
      <c r="H52" s="130">
        <f t="shared" si="9"/>
        <v>0</v>
      </c>
      <c r="I52" s="130">
        <f t="shared" si="9"/>
        <v>0</v>
      </c>
      <c r="J52" s="130">
        <f t="shared" si="9"/>
        <v>0</v>
      </c>
      <c r="K52" s="130">
        <f t="shared" si="9"/>
        <v>0</v>
      </c>
      <c r="L52" s="130">
        <f t="shared" si="9"/>
        <v>0</v>
      </c>
      <c r="M52" s="131">
        <f t="shared" si="9"/>
        <v>0</v>
      </c>
      <c r="N52" s="131">
        <f t="shared" si="9"/>
        <v>0</v>
      </c>
      <c r="O52" s="131">
        <f t="shared" si="9"/>
        <v>0</v>
      </c>
      <c r="P52" s="131">
        <f t="shared" si="9"/>
        <v>0</v>
      </c>
      <c r="Q52" s="131">
        <f t="shared" si="9"/>
        <v>0</v>
      </c>
      <c r="R52" s="131">
        <f t="shared" si="9"/>
        <v>0</v>
      </c>
      <c r="S52" s="131">
        <f t="shared" si="9"/>
        <v>0</v>
      </c>
      <c r="T52" s="131">
        <f t="shared" si="9"/>
        <v>0</v>
      </c>
      <c r="U52" s="131">
        <f t="shared" si="9"/>
        <v>0</v>
      </c>
      <c r="V52" s="129">
        <f t="shared" si="9"/>
        <v>0</v>
      </c>
      <c r="W52" s="132">
        <f t="shared" si="9"/>
        <v>0</v>
      </c>
      <c r="X52" s="133">
        <f t="shared" si="9"/>
        <v>0</v>
      </c>
      <c r="Y52" s="99" t="str">
        <f t="shared" si="2"/>
        <v/>
      </c>
      <c r="Z52" s="51"/>
      <c r="AA52" s="51"/>
      <c r="AB52" s="51"/>
      <c r="AC52" s="51"/>
      <c r="AI52" s="51"/>
      <c r="AJ52" s="51"/>
      <c r="AK52" s="51"/>
      <c r="AL52" s="51"/>
      <c r="AM52" s="51"/>
      <c r="AZ52" s="52"/>
      <c r="BA52" s="63" t="str">
        <f t="shared" si="3"/>
        <v/>
      </c>
      <c r="BB52" s="124" t="str">
        <f t="shared" si="4"/>
        <v/>
      </c>
      <c r="BC52" s="63" t="str">
        <f t="shared" si="5"/>
        <v/>
      </c>
      <c r="BD52" s="64">
        <f t="shared" si="6"/>
        <v>0</v>
      </c>
      <c r="BE52" s="64">
        <f t="shared" si="7"/>
        <v>0</v>
      </c>
      <c r="BF52" s="64" t="str">
        <f t="shared" si="8"/>
        <v/>
      </c>
    </row>
    <row r="53" spans="1:58" s="4" customFormat="1" ht="39.75" customHeight="1" x14ac:dyDescent="0.2">
      <c r="A53" s="134" t="s">
        <v>76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F53" s="51"/>
      <c r="AG53" s="51"/>
      <c r="AH53" s="51"/>
      <c r="AI53" s="51"/>
      <c r="AJ53" s="51"/>
      <c r="AV53" s="52"/>
      <c r="AW53" s="52"/>
      <c r="BA53" s="3"/>
      <c r="BB53" s="3"/>
      <c r="BC53" s="3"/>
      <c r="BD53" s="3"/>
      <c r="BE53" s="3"/>
      <c r="BF53" s="90"/>
    </row>
    <row r="54" spans="1:58" s="4" customFormat="1" ht="19.5" customHeight="1" x14ac:dyDescent="0.15">
      <c r="A54" s="135" t="s">
        <v>67</v>
      </c>
      <c r="B54" s="93" t="s">
        <v>68</v>
      </c>
      <c r="C54" s="51"/>
      <c r="D54" s="51"/>
      <c r="E54" s="51"/>
      <c r="F54" s="51"/>
      <c r="G54" s="51"/>
      <c r="H54" s="51"/>
      <c r="I54" s="51"/>
      <c r="J54" s="51"/>
      <c r="K54" s="51"/>
      <c r="Q54" s="51"/>
      <c r="R54" s="51"/>
      <c r="S54" s="51"/>
      <c r="T54" s="51"/>
      <c r="U54" s="51"/>
      <c r="AH54" s="136"/>
      <c r="AI54" s="136"/>
      <c r="BA54" s="3"/>
      <c r="BB54" s="3"/>
      <c r="BC54" s="3"/>
      <c r="BD54" s="3"/>
      <c r="BE54" s="3"/>
      <c r="BF54" s="90"/>
    </row>
    <row r="55" spans="1:58" s="4" customFormat="1" ht="15" customHeight="1" x14ac:dyDescent="0.15">
      <c r="A55" s="137" t="s">
        <v>72</v>
      </c>
      <c r="B55" s="138"/>
      <c r="C55" s="51"/>
      <c r="D55" s="51"/>
      <c r="E55" s="51"/>
      <c r="F55" s="51"/>
      <c r="G55" s="51"/>
      <c r="H55" s="51"/>
      <c r="I55" s="51"/>
      <c r="J55" s="51"/>
      <c r="K55" s="51"/>
      <c r="Q55" s="51"/>
      <c r="R55" s="51"/>
      <c r="S55" s="51"/>
      <c r="T55" s="51"/>
      <c r="U55" s="51"/>
      <c r="AH55" s="136"/>
      <c r="AI55" s="136"/>
      <c r="AL55" s="1"/>
      <c r="AM55" s="139"/>
      <c r="AN55" s="1"/>
      <c r="AO55" s="1"/>
      <c r="AP55" s="1"/>
      <c r="AQ55" s="1"/>
      <c r="BA55" s="3"/>
      <c r="BB55" s="3"/>
      <c r="BC55" s="3"/>
      <c r="BD55" s="3"/>
      <c r="BE55" s="3"/>
      <c r="BF55" s="90"/>
    </row>
    <row r="56" spans="1:58" s="4" customFormat="1" ht="15" customHeight="1" x14ac:dyDescent="0.15">
      <c r="A56" s="122" t="s">
        <v>73</v>
      </c>
      <c r="B56" s="83"/>
      <c r="C56" s="51"/>
      <c r="D56" s="51"/>
      <c r="E56" s="51"/>
      <c r="F56" s="51"/>
      <c r="G56" s="51"/>
      <c r="H56" s="51"/>
      <c r="I56" s="51"/>
      <c r="J56" s="51"/>
      <c r="K56" s="51"/>
      <c r="Q56" s="51"/>
      <c r="R56" s="51"/>
      <c r="S56" s="51"/>
      <c r="T56" s="51"/>
      <c r="U56" s="51"/>
      <c r="AH56" s="136"/>
      <c r="AI56" s="136"/>
      <c r="AL56" s="1"/>
      <c r="AM56" s="139"/>
      <c r="AN56" s="1"/>
      <c r="AO56" s="1"/>
      <c r="AP56" s="1"/>
      <c r="AQ56" s="1"/>
      <c r="BA56" s="3"/>
      <c r="BB56" s="3"/>
      <c r="BC56" s="3"/>
      <c r="BD56" s="3"/>
      <c r="BE56" s="3"/>
      <c r="BF56" s="90"/>
    </row>
    <row r="57" spans="1:58" s="4" customFormat="1" ht="15" customHeight="1" x14ac:dyDescent="0.15">
      <c r="A57" s="122" t="s">
        <v>74</v>
      </c>
      <c r="B57" s="83"/>
      <c r="C57" s="51"/>
      <c r="D57" s="51"/>
      <c r="E57" s="51"/>
      <c r="F57" s="51"/>
      <c r="G57" s="51"/>
      <c r="H57" s="51"/>
      <c r="I57" s="51"/>
      <c r="J57" s="51"/>
      <c r="K57" s="51"/>
      <c r="Q57" s="51"/>
      <c r="R57" s="51"/>
      <c r="S57" s="51"/>
      <c r="T57" s="51"/>
      <c r="U57" s="51"/>
      <c r="AH57" s="136"/>
      <c r="AI57" s="136"/>
      <c r="AL57" s="1"/>
      <c r="AM57" s="139"/>
      <c r="AN57" s="1"/>
      <c r="AO57" s="1"/>
      <c r="AP57" s="1"/>
      <c r="AQ57" s="1"/>
      <c r="BA57" s="45"/>
      <c r="BB57" s="45"/>
      <c r="BC57" s="45"/>
      <c r="BD57" s="45"/>
      <c r="BE57" s="45"/>
      <c r="BF57" s="140"/>
    </row>
    <row r="58" spans="1:58" s="4" customFormat="1" ht="15" customHeight="1" x14ac:dyDescent="0.15">
      <c r="A58" s="125" t="s">
        <v>75</v>
      </c>
      <c r="B58" s="141"/>
      <c r="C58" s="51"/>
      <c r="D58" s="51"/>
      <c r="E58" s="51"/>
      <c r="F58" s="51"/>
      <c r="G58" s="51"/>
      <c r="H58" s="51"/>
      <c r="I58" s="51"/>
      <c r="J58" s="51"/>
      <c r="K58" s="51"/>
      <c r="Q58" s="51"/>
      <c r="R58" s="51"/>
      <c r="S58" s="51"/>
      <c r="T58" s="51"/>
      <c r="U58" s="51"/>
      <c r="AH58" s="136"/>
      <c r="AI58" s="136"/>
      <c r="AL58" s="1"/>
      <c r="AM58" s="139"/>
      <c r="AN58" s="1"/>
      <c r="AO58" s="1"/>
      <c r="AP58" s="1"/>
      <c r="AQ58" s="1"/>
      <c r="BA58" s="45"/>
      <c r="BB58" s="45"/>
      <c r="BC58" s="45"/>
      <c r="BD58" s="45"/>
      <c r="BE58" s="45"/>
      <c r="BF58" s="140"/>
    </row>
    <row r="59" spans="1:58" s="4" customFormat="1" ht="15" customHeight="1" x14ac:dyDescent="0.15">
      <c r="A59" s="127" t="s">
        <v>0</v>
      </c>
      <c r="B59" s="128">
        <f>+SUM(B55:B58)</f>
        <v>0</v>
      </c>
      <c r="C59" s="51"/>
      <c r="D59" s="51"/>
      <c r="E59" s="51"/>
      <c r="F59" s="51"/>
      <c r="G59" s="51"/>
      <c r="H59" s="51"/>
      <c r="I59" s="51"/>
      <c r="J59" s="51"/>
      <c r="K59" s="51"/>
      <c r="Q59" s="51"/>
      <c r="R59" s="51"/>
      <c r="S59" s="51"/>
      <c r="T59" s="51"/>
      <c r="U59" s="51"/>
      <c r="AH59" s="136"/>
      <c r="AI59" s="136"/>
      <c r="AL59" s="1"/>
      <c r="AM59" s="139"/>
      <c r="AN59" s="1"/>
      <c r="AO59" s="1"/>
      <c r="AP59" s="1"/>
      <c r="AQ59" s="1"/>
      <c r="BA59" s="45"/>
      <c r="BB59" s="45"/>
      <c r="BC59" s="45"/>
      <c r="BD59" s="45"/>
      <c r="BE59" s="45"/>
      <c r="BF59" s="140"/>
    </row>
    <row r="60" spans="1:58" s="4" customFormat="1" ht="41.25" customHeight="1" x14ac:dyDescent="0.2">
      <c r="A60" s="134" t="s">
        <v>77</v>
      </c>
      <c r="B60" s="134"/>
      <c r="C60" s="51"/>
      <c r="D60" s="51"/>
      <c r="E60" s="51"/>
      <c r="F60" s="51"/>
      <c r="G60" s="51"/>
      <c r="H60" s="51"/>
      <c r="I60" s="51"/>
      <c r="J60" s="51"/>
      <c r="K60" s="51"/>
      <c r="Q60" s="51"/>
      <c r="R60" s="51"/>
      <c r="S60" s="51"/>
      <c r="T60" s="51"/>
      <c r="U60" s="51"/>
      <c r="AH60" s="136"/>
      <c r="AI60" s="136"/>
      <c r="AL60" s="1"/>
      <c r="AM60" s="139"/>
      <c r="AN60" s="1"/>
      <c r="AO60" s="1"/>
      <c r="AP60" s="1"/>
      <c r="AQ60" s="1"/>
      <c r="BA60" s="45"/>
      <c r="BB60" s="45"/>
      <c r="BC60" s="45"/>
      <c r="BD60" s="45"/>
      <c r="BE60" s="45"/>
      <c r="BF60" s="140"/>
    </row>
    <row r="61" spans="1:58" s="4" customFormat="1" ht="15" customHeight="1" x14ac:dyDescent="0.15">
      <c r="A61" s="135" t="s">
        <v>67</v>
      </c>
      <c r="B61" s="93" t="s">
        <v>68</v>
      </c>
      <c r="C61" s="51"/>
      <c r="D61" s="51"/>
      <c r="E61" s="51"/>
      <c r="F61" s="51"/>
      <c r="G61" s="51"/>
      <c r="H61" s="51"/>
      <c r="I61" s="51"/>
      <c r="J61" s="51"/>
      <c r="K61" s="51"/>
      <c r="Q61" s="51"/>
      <c r="R61" s="51"/>
      <c r="S61" s="51"/>
      <c r="T61" s="51"/>
      <c r="U61" s="51"/>
      <c r="AH61" s="136"/>
      <c r="AI61" s="136"/>
      <c r="AL61" s="1"/>
      <c r="AM61" s="139"/>
      <c r="AN61" s="1"/>
      <c r="AO61" s="1"/>
      <c r="AP61" s="1"/>
      <c r="AQ61" s="1"/>
      <c r="BA61" s="45"/>
      <c r="BB61" s="45"/>
      <c r="BC61" s="45"/>
      <c r="BD61" s="45"/>
      <c r="BE61" s="45"/>
      <c r="BF61" s="140"/>
    </row>
    <row r="62" spans="1:58" s="4" customFormat="1" ht="15" customHeight="1" x14ac:dyDescent="0.15">
      <c r="A62" s="137" t="s">
        <v>72</v>
      </c>
      <c r="B62" s="138"/>
      <c r="C62" s="51"/>
      <c r="D62" s="51"/>
      <c r="E62" s="51"/>
      <c r="F62" s="51"/>
      <c r="G62" s="51"/>
      <c r="H62" s="51"/>
      <c r="I62" s="51"/>
      <c r="J62" s="51"/>
      <c r="K62" s="51"/>
      <c r="Q62" s="51"/>
      <c r="R62" s="51"/>
      <c r="S62" s="51"/>
      <c r="T62" s="51"/>
      <c r="U62" s="51"/>
      <c r="AH62" s="136"/>
      <c r="AI62" s="136"/>
      <c r="AL62" s="1"/>
      <c r="AM62" s="139"/>
      <c r="AN62" s="1"/>
      <c r="AO62" s="1"/>
      <c r="AP62" s="1"/>
      <c r="AQ62" s="1"/>
      <c r="BA62" s="45"/>
      <c r="BB62" s="45"/>
      <c r="BC62" s="45"/>
      <c r="BD62" s="45"/>
      <c r="BE62" s="45"/>
      <c r="BF62" s="140"/>
    </row>
    <row r="63" spans="1:58" s="4" customFormat="1" ht="15" customHeight="1" x14ac:dyDescent="0.15">
      <c r="A63" s="122" t="s">
        <v>73</v>
      </c>
      <c r="B63" s="83"/>
      <c r="C63" s="51"/>
      <c r="D63" s="51"/>
      <c r="E63" s="51"/>
      <c r="F63" s="51"/>
      <c r="G63" s="51"/>
      <c r="H63" s="51"/>
      <c r="I63" s="51"/>
      <c r="J63" s="51"/>
      <c r="K63" s="51"/>
      <c r="Q63" s="51"/>
      <c r="R63" s="51"/>
      <c r="S63" s="51"/>
      <c r="T63" s="51"/>
      <c r="U63" s="51"/>
      <c r="AH63" s="136"/>
      <c r="AI63" s="136"/>
      <c r="AL63" s="1"/>
      <c r="AM63" s="139"/>
      <c r="AN63" s="1"/>
      <c r="AO63" s="1"/>
      <c r="AP63" s="1"/>
      <c r="AQ63" s="1"/>
      <c r="BA63" s="45"/>
      <c r="BB63" s="45"/>
      <c r="BC63" s="45"/>
      <c r="BD63" s="45"/>
      <c r="BE63" s="45"/>
      <c r="BF63" s="140"/>
    </row>
    <row r="64" spans="1:58" s="4" customFormat="1" ht="15" customHeight="1" x14ac:dyDescent="0.15">
      <c r="A64" s="122" t="s">
        <v>74</v>
      </c>
      <c r="B64" s="83"/>
      <c r="C64" s="51"/>
      <c r="D64" s="51"/>
      <c r="E64" s="51"/>
      <c r="F64" s="51"/>
      <c r="G64" s="51"/>
      <c r="H64" s="51"/>
      <c r="I64" s="51"/>
      <c r="J64" s="51"/>
      <c r="K64" s="51"/>
      <c r="Q64" s="51"/>
      <c r="R64" s="51"/>
      <c r="S64" s="51"/>
      <c r="T64" s="51"/>
      <c r="U64" s="51"/>
      <c r="AH64" s="136"/>
      <c r="AI64" s="136"/>
      <c r="AL64" s="1"/>
      <c r="AM64" s="139"/>
      <c r="AN64" s="1"/>
      <c r="AO64" s="1"/>
      <c r="AP64" s="1"/>
      <c r="AQ64" s="1"/>
      <c r="BA64" s="45"/>
      <c r="BB64" s="45"/>
      <c r="BC64" s="45"/>
      <c r="BD64" s="45"/>
      <c r="BE64" s="45"/>
      <c r="BF64" s="140"/>
    </row>
    <row r="65" spans="1:81" s="4" customFormat="1" ht="15" customHeight="1" x14ac:dyDescent="0.15">
      <c r="A65" s="125" t="s">
        <v>75</v>
      </c>
      <c r="B65" s="141"/>
      <c r="C65" s="51"/>
      <c r="D65" s="51"/>
      <c r="E65" s="51"/>
      <c r="F65" s="51"/>
      <c r="G65" s="51"/>
      <c r="H65" s="51"/>
      <c r="I65" s="51"/>
      <c r="J65" s="51"/>
      <c r="K65" s="51"/>
      <c r="Q65" s="51"/>
      <c r="R65" s="51"/>
      <c r="S65" s="51"/>
      <c r="T65" s="51"/>
      <c r="U65" s="51"/>
      <c r="AH65" s="136"/>
      <c r="AI65" s="136"/>
      <c r="AL65" s="1"/>
      <c r="AM65" s="139"/>
      <c r="AN65" s="1"/>
      <c r="AO65" s="1"/>
      <c r="AP65" s="1"/>
      <c r="AQ65" s="1"/>
      <c r="BA65" s="45"/>
      <c r="BB65" s="45"/>
      <c r="BC65" s="45"/>
      <c r="BD65" s="45"/>
      <c r="BE65" s="45"/>
      <c r="BF65" s="140"/>
    </row>
    <row r="66" spans="1:81" s="4" customFormat="1" ht="15" customHeight="1" x14ac:dyDescent="0.15">
      <c r="A66" s="127" t="s">
        <v>0</v>
      </c>
      <c r="B66" s="128">
        <f>+SUM(B62:B65)</f>
        <v>0</v>
      </c>
      <c r="C66" s="51"/>
      <c r="D66" s="51"/>
      <c r="E66" s="51"/>
      <c r="F66" s="51"/>
      <c r="G66" s="51"/>
      <c r="H66" s="51"/>
      <c r="I66" s="51"/>
      <c r="J66" s="51"/>
      <c r="K66" s="51"/>
      <c r="Q66" s="51"/>
      <c r="R66" s="51"/>
      <c r="S66" s="51"/>
      <c r="T66" s="51"/>
      <c r="U66" s="51"/>
      <c r="AH66" s="136"/>
      <c r="AI66" s="136"/>
      <c r="AL66" s="1"/>
      <c r="AM66" s="139"/>
      <c r="AN66" s="1"/>
      <c r="AO66" s="1"/>
      <c r="AP66" s="1"/>
      <c r="AQ66" s="1"/>
      <c r="BA66" s="45"/>
      <c r="BB66" s="45"/>
      <c r="BC66" s="45"/>
      <c r="BD66" s="45"/>
      <c r="BE66" s="45"/>
      <c r="BF66" s="140"/>
    </row>
    <row r="67" spans="1:81" s="48" customFormat="1" ht="45" customHeight="1" x14ac:dyDescent="0.2">
      <c r="A67" s="142" t="s">
        <v>78</v>
      </c>
      <c r="B67" s="143"/>
      <c r="C67" s="144"/>
      <c r="AS67" s="92"/>
      <c r="AT67" s="92"/>
      <c r="AU67" s="92"/>
      <c r="AV67" s="92"/>
      <c r="AW67" s="92"/>
      <c r="AX67" s="92"/>
      <c r="AY67" s="92"/>
      <c r="AZ67" s="92"/>
      <c r="BA67" s="45"/>
      <c r="BB67" s="45"/>
      <c r="BC67" s="45"/>
      <c r="BD67" s="45"/>
      <c r="BE67" s="45"/>
      <c r="BF67" s="140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spans="1:81" s="48" customFormat="1" ht="15" customHeight="1" x14ac:dyDescent="0.2">
      <c r="A68" s="145" t="s">
        <v>79</v>
      </c>
      <c r="B68" s="146" t="s">
        <v>0</v>
      </c>
      <c r="AS68" s="92"/>
      <c r="AT68" s="92"/>
      <c r="AU68" s="92"/>
      <c r="AV68" s="92"/>
      <c r="AW68" s="92"/>
      <c r="AX68" s="92"/>
      <c r="AY68" s="92"/>
      <c r="AZ68" s="92"/>
      <c r="BA68" s="45"/>
      <c r="BB68" s="45"/>
      <c r="BC68" s="45"/>
      <c r="BD68" s="45"/>
      <c r="BE68" s="45"/>
      <c r="BF68" s="140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spans="1:81" s="48" customFormat="1" ht="17.25" customHeight="1" x14ac:dyDescent="0.2">
      <c r="A69" s="147" t="s">
        <v>80</v>
      </c>
      <c r="B69" s="138"/>
      <c r="AS69" s="92"/>
      <c r="AT69" s="92"/>
      <c r="AU69" s="92"/>
      <c r="AV69" s="92"/>
      <c r="AW69" s="92"/>
      <c r="AX69" s="92"/>
      <c r="AY69" s="92"/>
      <c r="AZ69" s="92"/>
      <c r="BA69" s="45"/>
      <c r="BB69" s="45"/>
      <c r="BC69" s="45"/>
      <c r="BD69" s="45"/>
      <c r="BE69" s="45"/>
      <c r="BF69" s="140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spans="1:81" s="48" customFormat="1" ht="15" customHeight="1" x14ac:dyDescent="0.2">
      <c r="A70" s="148" t="s">
        <v>81</v>
      </c>
      <c r="B70" s="83"/>
      <c r="AS70" s="92"/>
      <c r="AT70" s="92"/>
      <c r="AU70" s="92"/>
      <c r="AV70" s="92"/>
      <c r="AW70" s="92"/>
      <c r="AX70" s="92"/>
      <c r="AY70" s="92"/>
      <c r="AZ70" s="92"/>
      <c r="BA70" s="45"/>
      <c r="BB70" s="45"/>
      <c r="BC70" s="45"/>
      <c r="BD70" s="45"/>
      <c r="BE70" s="45"/>
      <c r="BF70" s="140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spans="1:81" s="48" customFormat="1" ht="15" customHeight="1" x14ac:dyDescent="0.2">
      <c r="A71" s="148" t="s">
        <v>82</v>
      </c>
      <c r="B71" s="83"/>
      <c r="AS71" s="92"/>
      <c r="AT71" s="92"/>
      <c r="AU71" s="92"/>
      <c r="AV71" s="92"/>
      <c r="AW71" s="92"/>
      <c r="AX71" s="92"/>
      <c r="AY71" s="92"/>
      <c r="AZ71" s="92"/>
      <c r="BA71" s="45"/>
      <c r="BB71" s="45"/>
      <c r="BC71" s="45"/>
      <c r="BD71" s="45"/>
      <c r="BE71" s="45"/>
      <c r="BF71" s="140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spans="1:81" s="48" customFormat="1" ht="14.25" x14ac:dyDescent="0.2">
      <c r="A72" s="148" t="s">
        <v>83</v>
      </c>
      <c r="B72" s="83"/>
      <c r="AS72" s="92"/>
      <c r="AT72" s="92"/>
      <c r="AU72" s="92"/>
      <c r="AV72" s="92"/>
      <c r="AW72" s="92"/>
      <c r="AX72" s="92"/>
      <c r="AY72" s="92"/>
      <c r="AZ72" s="92"/>
      <c r="BA72" s="45"/>
      <c r="BB72" s="45"/>
      <c r="BC72" s="45"/>
      <c r="BD72" s="45"/>
      <c r="BE72" s="45"/>
      <c r="BF72" s="140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</row>
    <row r="73" spans="1:81" s="48" customFormat="1" ht="15" customHeight="1" x14ac:dyDescent="0.2">
      <c r="A73" s="148" t="s">
        <v>84</v>
      </c>
      <c r="B73" s="83"/>
      <c r="AS73" s="92"/>
      <c r="AT73" s="92"/>
      <c r="AU73" s="92"/>
      <c r="AV73" s="92"/>
      <c r="AW73" s="92"/>
      <c r="AX73" s="92"/>
      <c r="AY73" s="92"/>
      <c r="AZ73" s="92"/>
      <c r="BA73" s="45"/>
      <c r="BB73" s="45"/>
      <c r="BC73" s="45"/>
      <c r="BD73" s="45"/>
      <c r="BE73" s="45"/>
      <c r="BF73" s="140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</row>
    <row r="74" spans="1:81" s="48" customFormat="1" ht="15" customHeight="1" x14ac:dyDescent="0.2">
      <c r="A74" s="148" t="s">
        <v>85</v>
      </c>
      <c r="B74" s="83"/>
      <c r="AS74" s="92"/>
      <c r="AT74" s="92"/>
      <c r="AU74" s="92"/>
      <c r="AV74" s="92"/>
      <c r="AW74" s="92"/>
      <c r="AX74" s="92"/>
      <c r="AY74" s="92"/>
      <c r="AZ74" s="92"/>
      <c r="BA74" s="45"/>
      <c r="BB74" s="45"/>
      <c r="BC74" s="45"/>
      <c r="BD74" s="45"/>
      <c r="BE74" s="45"/>
      <c r="BF74" s="140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</row>
    <row r="75" spans="1:81" s="48" customFormat="1" ht="15" customHeight="1" x14ac:dyDescent="0.2">
      <c r="A75" s="149" t="s">
        <v>86</v>
      </c>
      <c r="B75" s="83"/>
      <c r="AS75" s="92"/>
      <c r="AT75" s="92"/>
      <c r="AU75" s="92"/>
      <c r="AV75" s="92"/>
      <c r="AW75" s="92"/>
      <c r="AX75" s="92"/>
      <c r="AY75" s="92"/>
      <c r="AZ75" s="92"/>
      <c r="BA75" s="45"/>
      <c r="BB75" s="45"/>
      <c r="BC75" s="45"/>
      <c r="BD75" s="45"/>
      <c r="BE75" s="45"/>
      <c r="BF75" s="140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s="48" customFormat="1" ht="15" customHeight="1" x14ac:dyDescent="0.2">
      <c r="A76" s="148" t="s">
        <v>87</v>
      </c>
      <c r="B76" s="83"/>
      <c r="AS76" s="92"/>
      <c r="AT76" s="92"/>
      <c r="AU76" s="92"/>
      <c r="AV76" s="92"/>
      <c r="AW76" s="92"/>
      <c r="AX76" s="92"/>
      <c r="AY76" s="92"/>
      <c r="AZ76" s="92"/>
      <c r="BA76" s="45"/>
      <c r="BB76" s="45"/>
      <c r="BC76" s="45"/>
      <c r="BD76" s="45"/>
      <c r="BE76" s="45"/>
      <c r="BF76" s="140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</row>
    <row r="77" spans="1:81" s="48" customFormat="1" ht="15" customHeight="1" x14ac:dyDescent="0.2">
      <c r="A77" s="148" t="s">
        <v>88</v>
      </c>
      <c r="B77" s="83"/>
      <c r="AS77" s="92"/>
      <c r="AT77" s="92"/>
      <c r="AU77" s="92"/>
      <c r="AV77" s="92"/>
      <c r="AW77" s="92"/>
      <c r="AX77" s="92"/>
      <c r="AY77" s="92"/>
      <c r="AZ77" s="92"/>
      <c r="BA77" s="45"/>
      <c r="BB77" s="45"/>
      <c r="BC77" s="45"/>
      <c r="BD77" s="45"/>
      <c r="BE77" s="45"/>
      <c r="BF77" s="140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</row>
    <row r="78" spans="1:81" s="48" customFormat="1" ht="15" customHeight="1" x14ac:dyDescent="0.2">
      <c r="A78" s="148" t="s">
        <v>89</v>
      </c>
      <c r="B78" s="83"/>
      <c r="AS78" s="92"/>
      <c r="AT78" s="92"/>
      <c r="AU78" s="92"/>
      <c r="AV78" s="92"/>
      <c r="AW78" s="92"/>
      <c r="AX78" s="92"/>
      <c r="AY78" s="92"/>
      <c r="AZ78" s="92"/>
      <c r="BA78" s="45"/>
      <c r="BB78" s="45"/>
      <c r="BC78" s="45"/>
      <c r="BD78" s="45"/>
      <c r="BE78" s="45"/>
      <c r="BF78" s="140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</row>
    <row r="79" spans="1:81" s="48" customFormat="1" ht="15" customHeight="1" x14ac:dyDescent="0.2">
      <c r="A79" s="148" t="s">
        <v>90</v>
      </c>
      <c r="B79" s="83"/>
      <c r="AS79" s="92"/>
      <c r="AT79" s="92"/>
      <c r="AU79" s="92"/>
      <c r="AV79" s="92"/>
      <c r="AW79" s="92"/>
      <c r="AX79" s="92"/>
      <c r="AY79" s="92"/>
      <c r="AZ79" s="92"/>
      <c r="BA79" s="45"/>
      <c r="BB79" s="45"/>
      <c r="BC79" s="45"/>
      <c r="BD79" s="45"/>
      <c r="BE79" s="45"/>
      <c r="BF79" s="140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</row>
    <row r="80" spans="1:81" s="48" customFormat="1" ht="15" customHeight="1" x14ac:dyDescent="0.2">
      <c r="A80" s="150" t="s">
        <v>91</v>
      </c>
      <c r="B80" s="141"/>
      <c r="AS80" s="92"/>
      <c r="AT80" s="92"/>
      <c r="AU80" s="92"/>
      <c r="AV80" s="92"/>
      <c r="AW80" s="92"/>
      <c r="AX80" s="92"/>
      <c r="AY80" s="92"/>
      <c r="AZ80" s="92"/>
      <c r="BA80" s="45"/>
      <c r="BB80" s="45"/>
      <c r="BC80" s="45"/>
      <c r="BD80" s="45"/>
      <c r="BE80" s="45"/>
      <c r="BF80" s="140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</row>
    <row r="81" spans="1:81" s="48" customFormat="1" ht="15" customHeight="1" x14ac:dyDescent="0.2">
      <c r="A81" s="151" t="s">
        <v>0</v>
      </c>
      <c r="B81" s="128">
        <f>SUM(B69:B80)</f>
        <v>0</v>
      </c>
      <c r="AS81" s="92"/>
      <c r="AT81" s="92"/>
      <c r="AU81" s="92"/>
      <c r="AV81" s="92"/>
      <c r="AW81" s="92"/>
      <c r="AX81" s="92"/>
      <c r="AY81" s="92"/>
      <c r="AZ81" s="92"/>
      <c r="BA81" s="45"/>
      <c r="BB81" s="45"/>
      <c r="BC81" s="45"/>
      <c r="BD81" s="45"/>
      <c r="BE81" s="45"/>
      <c r="BF81" s="140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</row>
    <row r="82" spans="1:81" s="43" customFormat="1" ht="30" customHeight="1" x14ac:dyDescent="0.2">
      <c r="A82" s="142" t="s">
        <v>92</v>
      </c>
      <c r="B82" s="152"/>
      <c r="C82" s="15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140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</row>
    <row r="83" spans="1:81" s="43" customFormat="1" ht="18" customHeight="1" x14ac:dyDescent="0.3">
      <c r="A83" s="153" t="s">
        <v>67</v>
      </c>
      <c r="B83" s="154" t="s">
        <v>0</v>
      </c>
      <c r="C83" s="42"/>
      <c r="D83" s="42"/>
      <c r="E83" s="155"/>
      <c r="F83" s="155"/>
      <c r="G83" s="155"/>
      <c r="H83" s="42"/>
      <c r="I83" s="42"/>
      <c r="J83" s="42"/>
      <c r="K83" s="42"/>
      <c r="L83" s="42"/>
      <c r="M83" s="42"/>
      <c r="N83" s="42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140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</row>
    <row r="84" spans="1:81" s="43" customFormat="1" ht="15" customHeight="1" x14ac:dyDescent="0.2">
      <c r="A84" s="156" t="s">
        <v>72</v>
      </c>
      <c r="B84" s="2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140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</row>
    <row r="85" spans="1:81" s="43" customFormat="1" ht="15" customHeight="1" x14ac:dyDescent="0.2">
      <c r="A85" s="157" t="s">
        <v>73</v>
      </c>
      <c r="B85" s="2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140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</row>
    <row r="86" spans="1:81" s="43" customFormat="1" ht="15" customHeight="1" x14ac:dyDescent="0.2">
      <c r="A86" s="157" t="s">
        <v>74</v>
      </c>
      <c r="B86" s="2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140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</row>
    <row r="87" spans="1:81" s="43" customFormat="1" ht="15" customHeight="1" x14ac:dyDescent="0.2">
      <c r="A87" s="157" t="s">
        <v>75</v>
      </c>
      <c r="B87" s="2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140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</row>
    <row r="88" spans="1:81" s="43" customFormat="1" ht="15" customHeight="1" x14ac:dyDescent="0.2">
      <c r="A88" s="158" t="s">
        <v>93</v>
      </c>
      <c r="B88" s="7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140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</row>
    <row r="89" spans="1:81" s="43" customFormat="1" ht="15" customHeight="1" x14ac:dyDescent="0.2">
      <c r="A89" s="127" t="s">
        <v>0</v>
      </c>
      <c r="B89" s="128">
        <f>+SUM(B84:B88)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40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</row>
    <row r="90" spans="1:81" s="43" customFormat="1" ht="30" customHeight="1" x14ac:dyDescent="0.2">
      <c r="A90" s="142" t="s">
        <v>94</v>
      </c>
      <c r="B90" s="159"/>
      <c r="C90" s="16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140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</row>
    <row r="91" spans="1:81" s="43" customFormat="1" ht="23.25" customHeight="1" x14ac:dyDescent="0.2">
      <c r="A91" s="153" t="s">
        <v>67</v>
      </c>
      <c r="B91" s="154" t="s">
        <v>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140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1:81" s="43" customFormat="1" ht="15" customHeight="1" x14ac:dyDescent="0.2">
      <c r="A92" s="156" t="s">
        <v>72</v>
      </c>
      <c r="B92" s="2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140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</row>
    <row r="93" spans="1:81" s="43" customFormat="1" ht="15" customHeight="1" x14ac:dyDescent="0.2">
      <c r="A93" s="157" t="s">
        <v>73</v>
      </c>
      <c r="B93" s="2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140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</row>
    <row r="94" spans="1:81" s="43" customFormat="1" ht="15" customHeight="1" x14ac:dyDescent="0.2">
      <c r="A94" s="157" t="s">
        <v>74</v>
      </c>
      <c r="B94" s="2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</row>
    <row r="95" spans="1:81" s="43" customFormat="1" ht="15" customHeight="1" x14ac:dyDescent="0.2">
      <c r="A95" s="157" t="s">
        <v>75</v>
      </c>
      <c r="B95" s="2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AS95" s="45"/>
      <c r="AT95" s="45"/>
      <c r="AU95" s="45"/>
      <c r="AV95" s="45"/>
      <c r="AW95" s="45"/>
      <c r="AX95" s="45"/>
      <c r="AY95" s="45"/>
      <c r="AZ95" s="45"/>
      <c r="BA95" s="161"/>
      <c r="BB95" s="161"/>
      <c r="BC95" s="161"/>
      <c r="BD95" s="161"/>
      <c r="BE95" s="161"/>
      <c r="BF95" s="161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</row>
    <row r="96" spans="1:81" s="43" customFormat="1" ht="15" customHeight="1" x14ac:dyDescent="0.2">
      <c r="A96" s="158" t="s">
        <v>93</v>
      </c>
      <c r="B96" s="7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AS96" s="45"/>
      <c r="AT96" s="45"/>
      <c r="AU96" s="45"/>
      <c r="AV96" s="45"/>
      <c r="AW96" s="45"/>
      <c r="AX96" s="45"/>
      <c r="AY96" s="45"/>
      <c r="AZ96" s="45"/>
      <c r="BA96" s="161"/>
      <c r="BB96" s="161"/>
      <c r="BC96" s="161"/>
      <c r="BD96" s="161"/>
      <c r="BE96" s="161"/>
      <c r="BF96" s="161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</row>
    <row r="97" spans="1:81" s="43" customFormat="1" ht="15" customHeight="1" x14ac:dyDescent="0.2">
      <c r="A97" s="127" t="s">
        <v>0</v>
      </c>
      <c r="B97" s="128">
        <f>+SUM(B92:B96)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AS97" s="45"/>
      <c r="AT97" s="45"/>
      <c r="AU97" s="45"/>
      <c r="AV97" s="45"/>
      <c r="AW97" s="45"/>
      <c r="AX97" s="45"/>
      <c r="AY97" s="45"/>
      <c r="AZ97" s="45"/>
      <c r="BA97" s="161"/>
      <c r="BB97" s="161"/>
      <c r="BC97" s="161"/>
      <c r="BD97" s="161"/>
      <c r="BE97" s="161"/>
      <c r="BF97" s="161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</row>
    <row r="98" spans="1:81" s="43" customFormat="1" ht="27.75" customHeight="1" x14ac:dyDescent="0.2">
      <c r="A98" s="142" t="s">
        <v>95</v>
      </c>
      <c r="B98" s="159"/>
      <c r="C98" s="160"/>
      <c r="D98" s="42"/>
      <c r="E98" s="42"/>
      <c r="F98" s="42"/>
      <c r="K98" s="42"/>
      <c r="L98" s="42"/>
      <c r="M98" s="42"/>
      <c r="N98" s="42"/>
      <c r="AS98" s="45"/>
      <c r="AT98" s="45"/>
      <c r="AU98" s="45"/>
      <c r="AV98" s="45"/>
      <c r="AW98" s="45"/>
      <c r="AX98" s="45"/>
      <c r="AY98" s="45"/>
      <c r="AZ98" s="45"/>
      <c r="BA98" s="161"/>
      <c r="BB98" s="161"/>
      <c r="BC98" s="161"/>
      <c r="BD98" s="161"/>
      <c r="BE98" s="161"/>
      <c r="BF98" s="161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</row>
    <row r="99" spans="1:81" s="43" customFormat="1" ht="27.75" customHeight="1" x14ac:dyDescent="0.2">
      <c r="A99" s="280" t="s">
        <v>96</v>
      </c>
      <c r="B99" s="281"/>
      <c r="C99" s="277" t="s">
        <v>0</v>
      </c>
      <c r="D99" s="279" t="s">
        <v>36</v>
      </c>
      <c r="E99" s="265"/>
      <c r="F99" s="265"/>
      <c r="G99" s="243" t="s">
        <v>37</v>
      </c>
      <c r="K99" s="42"/>
      <c r="L99" s="42"/>
      <c r="M99" s="42"/>
      <c r="N99" s="42"/>
      <c r="AS99" s="45"/>
      <c r="AT99" s="45"/>
      <c r="AU99" s="45"/>
      <c r="AV99" s="45"/>
      <c r="AW99" s="45"/>
      <c r="AX99" s="45"/>
      <c r="AY99" s="45"/>
      <c r="AZ99" s="45"/>
      <c r="BA99" s="161"/>
      <c r="BB99" s="161"/>
      <c r="BC99" s="161"/>
      <c r="BD99" s="161"/>
      <c r="BE99" s="161"/>
      <c r="BF99" s="16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</row>
    <row r="100" spans="1:81" s="43" customFormat="1" ht="51" customHeight="1" x14ac:dyDescent="0.2">
      <c r="A100" s="282"/>
      <c r="B100" s="283"/>
      <c r="C100" s="278"/>
      <c r="D100" s="34" t="s">
        <v>38</v>
      </c>
      <c r="E100" s="34" t="s">
        <v>39</v>
      </c>
      <c r="F100" s="34" t="s">
        <v>40</v>
      </c>
      <c r="G100" s="244"/>
      <c r="H100" s="42"/>
      <c r="I100" s="42"/>
      <c r="J100" s="42"/>
      <c r="K100" s="42"/>
      <c r="L100" s="42"/>
      <c r="M100" s="42"/>
      <c r="N100" s="42"/>
      <c r="AS100" s="45"/>
      <c r="AT100" s="45"/>
      <c r="AU100" s="45"/>
      <c r="AV100" s="45"/>
      <c r="AW100" s="45"/>
      <c r="AX100" s="45"/>
      <c r="AY100" s="45"/>
      <c r="AZ100" s="45"/>
      <c r="BA100" s="161"/>
      <c r="BB100" s="161"/>
      <c r="BC100" s="161"/>
      <c r="BD100" s="161"/>
      <c r="BE100" s="161"/>
      <c r="BF100" s="161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</row>
    <row r="101" spans="1:81" s="43" customFormat="1" ht="15.75" customHeight="1" x14ac:dyDescent="0.2">
      <c r="A101" s="266" t="s">
        <v>97</v>
      </c>
      <c r="B101" s="267"/>
      <c r="C101" s="128">
        <f>SUM(D101:G101)</f>
        <v>0</v>
      </c>
      <c r="D101" s="162"/>
      <c r="E101" s="163"/>
      <c r="F101" s="164"/>
      <c r="G101" s="164"/>
      <c r="H101" s="42"/>
      <c r="I101" s="42"/>
      <c r="J101" s="42"/>
      <c r="K101" s="42"/>
      <c r="L101" s="42"/>
      <c r="M101" s="42"/>
      <c r="N101" s="42"/>
      <c r="AS101" s="45"/>
      <c r="AT101" s="45"/>
      <c r="AU101" s="45"/>
      <c r="AV101" s="45"/>
      <c r="AW101" s="45"/>
      <c r="AX101" s="45"/>
      <c r="AY101" s="45"/>
      <c r="AZ101" s="45"/>
      <c r="BA101" s="161"/>
      <c r="BB101" s="161"/>
      <c r="BC101" s="161"/>
      <c r="BD101" s="161"/>
      <c r="BE101" s="161"/>
      <c r="BF101" s="161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</row>
    <row r="102" spans="1:81" s="43" customFormat="1" ht="20.25" customHeight="1" x14ac:dyDescent="0.2">
      <c r="A102" s="142" t="s">
        <v>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42"/>
      <c r="AS102" s="45"/>
      <c r="AT102" s="45"/>
      <c r="AU102" s="45"/>
      <c r="AV102" s="45"/>
      <c r="AW102" s="45"/>
      <c r="AX102" s="45"/>
      <c r="AY102" s="45"/>
      <c r="AZ102" s="45"/>
      <c r="BA102" s="161"/>
      <c r="BB102" s="161"/>
      <c r="BC102" s="161"/>
      <c r="BD102" s="161"/>
      <c r="BE102" s="161"/>
      <c r="BF102" s="161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</row>
    <row r="103" spans="1:81" s="43" customFormat="1" ht="33" customHeight="1" x14ac:dyDescent="0.2">
      <c r="A103" s="268" t="s">
        <v>99</v>
      </c>
      <c r="B103" s="269"/>
      <c r="C103" s="270"/>
      <c r="D103" s="165" t="s">
        <v>0</v>
      </c>
      <c r="E103" s="166"/>
      <c r="F103" s="166"/>
      <c r="G103" s="42"/>
      <c r="H103" s="42"/>
      <c r="I103" s="42"/>
      <c r="J103" s="42"/>
      <c r="K103" s="42"/>
      <c r="L103" s="42"/>
      <c r="M103" s="42"/>
      <c r="N103" s="42"/>
      <c r="AS103" s="45"/>
      <c r="AT103" s="45"/>
      <c r="AU103" s="45"/>
      <c r="AV103" s="45"/>
      <c r="AW103" s="45"/>
      <c r="AX103" s="45"/>
      <c r="AY103" s="45"/>
      <c r="AZ103" s="45"/>
      <c r="BA103" s="161"/>
      <c r="BB103" s="161"/>
      <c r="BC103" s="161"/>
      <c r="BD103" s="161"/>
      <c r="BE103" s="161"/>
      <c r="BF103" s="161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</row>
    <row r="104" spans="1:81" s="43" customFormat="1" ht="15" customHeight="1" x14ac:dyDescent="0.2">
      <c r="A104" s="167" t="s">
        <v>100</v>
      </c>
      <c r="B104" s="168"/>
      <c r="C104" s="169"/>
      <c r="D104" s="170"/>
      <c r="E104" s="73"/>
      <c r="F104" s="73"/>
      <c r="K104" s="42"/>
      <c r="L104" s="42"/>
      <c r="M104" s="42"/>
      <c r="N104" s="42"/>
      <c r="AS104" s="45"/>
      <c r="AT104" s="45"/>
      <c r="AU104" s="45"/>
      <c r="AV104" s="45"/>
      <c r="AW104" s="45"/>
      <c r="AX104" s="45"/>
      <c r="AY104" s="45"/>
      <c r="AZ104" s="45"/>
      <c r="BA104" s="161"/>
      <c r="BB104" s="161"/>
      <c r="BC104" s="161"/>
      <c r="BD104" s="161"/>
      <c r="BE104" s="161"/>
      <c r="BF104" s="161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</row>
    <row r="105" spans="1:81" s="43" customFormat="1" ht="30" customHeight="1" x14ac:dyDescent="0.2">
      <c r="A105" s="142" t="s">
        <v>101</v>
      </c>
      <c r="B105" s="37"/>
      <c r="C105" s="37"/>
      <c r="D105" s="3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AS105" s="45"/>
      <c r="AT105" s="45"/>
      <c r="AU105" s="45"/>
      <c r="AV105" s="45"/>
      <c r="AW105" s="45"/>
      <c r="AX105" s="45"/>
      <c r="AY105" s="45"/>
      <c r="AZ105" s="45"/>
      <c r="BA105" s="161"/>
      <c r="BB105" s="161"/>
      <c r="BC105" s="161"/>
      <c r="BD105" s="161"/>
      <c r="BE105" s="161"/>
      <c r="BF105" s="161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</row>
    <row r="106" spans="1:81" s="43" customFormat="1" ht="30" customHeight="1" x14ac:dyDescent="0.2">
      <c r="A106" s="271" t="s">
        <v>99</v>
      </c>
      <c r="B106" s="272"/>
      <c r="C106" s="273"/>
      <c r="D106" s="277" t="s">
        <v>0</v>
      </c>
      <c r="E106" s="279" t="s">
        <v>36</v>
      </c>
      <c r="F106" s="265"/>
      <c r="G106" s="265"/>
      <c r="H106" s="243" t="s">
        <v>37</v>
      </c>
      <c r="I106" s="42"/>
      <c r="J106" s="42"/>
      <c r="K106" s="42"/>
      <c r="L106" s="42"/>
      <c r="M106" s="42"/>
      <c r="N106" s="42"/>
      <c r="AS106" s="45"/>
      <c r="AT106" s="45"/>
      <c r="AU106" s="45"/>
      <c r="AV106" s="45"/>
      <c r="AW106" s="45"/>
      <c r="AX106" s="45"/>
      <c r="AY106" s="45"/>
      <c r="AZ106" s="45"/>
      <c r="BA106" s="161"/>
      <c r="BB106" s="161"/>
      <c r="BC106" s="161"/>
      <c r="BD106" s="161"/>
      <c r="BE106" s="161"/>
      <c r="BF106" s="16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</row>
    <row r="107" spans="1:81" s="43" customFormat="1" ht="44.25" customHeight="1" x14ac:dyDescent="0.2">
      <c r="A107" s="274"/>
      <c r="B107" s="275"/>
      <c r="C107" s="276"/>
      <c r="D107" s="278"/>
      <c r="E107" s="34" t="s">
        <v>38</v>
      </c>
      <c r="F107" s="34" t="s">
        <v>39</v>
      </c>
      <c r="G107" s="34" t="s">
        <v>40</v>
      </c>
      <c r="H107" s="244"/>
      <c r="I107" s="42"/>
      <c r="J107" s="42"/>
      <c r="K107" s="42"/>
      <c r="L107" s="42"/>
      <c r="M107" s="42"/>
      <c r="N107" s="42"/>
      <c r="AS107" s="45"/>
      <c r="AT107" s="45"/>
      <c r="AU107" s="45"/>
      <c r="AV107" s="45"/>
      <c r="AW107" s="45"/>
      <c r="AX107" s="45"/>
      <c r="AY107" s="45"/>
      <c r="AZ107" s="45"/>
      <c r="BA107" s="161"/>
      <c r="BB107" s="161"/>
      <c r="BC107" s="161"/>
      <c r="BD107" s="161"/>
      <c r="BE107" s="161"/>
      <c r="BF107" s="161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</row>
    <row r="108" spans="1:81" s="43" customFormat="1" ht="21" customHeight="1" x14ac:dyDescent="0.2">
      <c r="A108" s="167" t="s">
        <v>100</v>
      </c>
      <c r="B108" s="168"/>
      <c r="C108" s="169"/>
      <c r="D108" s="128">
        <f>SUM(E108:H108)</f>
        <v>0</v>
      </c>
      <c r="E108" s="162"/>
      <c r="F108" s="163"/>
      <c r="G108" s="164"/>
      <c r="H108" s="164"/>
      <c r="I108" s="42"/>
      <c r="J108" s="42"/>
      <c r="K108" s="42"/>
      <c r="L108" s="42"/>
      <c r="M108" s="42"/>
      <c r="N108" s="42"/>
      <c r="AS108" s="45"/>
      <c r="AT108" s="45"/>
      <c r="AU108" s="45"/>
      <c r="AV108" s="45"/>
      <c r="AW108" s="45"/>
      <c r="AX108" s="45"/>
      <c r="AY108" s="45"/>
      <c r="AZ108" s="45"/>
      <c r="BA108" s="161"/>
      <c r="BB108" s="161"/>
      <c r="BC108" s="161"/>
      <c r="BD108" s="161"/>
      <c r="BE108" s="161"/>
      <c r="BF108" s="16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</row>
    <row r="109" spans="1:81" s="48" customFormat="1" ht="24.75" customHeight="1" x14ac:dyDescent="0.2">
      <c r="A109" s="49" t="s">
        <v>102</v>
      </c>
      <c r="B109" s="171"/>
      <c r="C109" s="172"/>
      <c r="D109" s="172"/>
      <c r="E109" s="172"/>
      <c r="F109" s="173"/>
      <c r="AS109" s="92"/>
      <c r="AT109" s="92"/>
      <c r="AU109" s="92"/>
      <c r="AV109" s="92"/>
      <c r="AW109" s="92"/>
      <c r="AX109" s="92"/>
      <c r="AY109" s="92"/>
      <c r="AZ109" s="92"/>
      <c r="BA109" s="161"/>
      <c r="BB109" s="161"/>
      <c r="BC109" s="161"/>
      <c r="BD109" s="161"/>
      <c r="BE109" s="161"/>
      <c r="BF109" s="161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48" customFormat="1" ht="17.25" customHeight="1" x14ac:dyDescent="0.2">
      <c r="A110" s="247" t="s">
        <v>103</v>
      </c>
      <c r="B110" s="259" t="s">
        <v>0</v>
      </c>
      <c r="C110" s="261" t="s">
        <v>104</v>
      </c>
      <c r="D110" s="262"/>
      <c r="E110" s="259" t="s">
        <v>105</v>
      </c>
      <c r="F110" s="263" t="s">
        <v>106</v>
      </c>
      <c r="G110" s="265" t="s">
        <v>36</v>
      </c>
      <c r="H110" s="265"/>
      <c r="I110" s="265"/>
      <c r="J110" s="243" t="s">
        <v>37</v>
      </c>
      <c r="AS110" s="92"/>
      <c r="AT110" s="92"/>
      <c r="AU110" s="92"/>
      <c r="AV110" s="92"/>
      <c r="AW110" s="92"/>
      <c r="AX110" s="92"/>
      <c r="AY110" s="92"/>
      <c r="AZ110" s="92"/>
      <c r="BA110" s="161"/>
      <c r="BB110" s="161"/>
      <c r="BC110" s="161"/>
      <c r="BD110" s="161"/>
      <c r="BE110" s="161"/>
      <c r="BF110" s="161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s="48" customFormat="1" ht="30" customHeight="1" x14ac:dyDescent="0.2">
      <c r="A111" s="248"/>
      <c r="B111" s="260"/>
      <c r="C111" s="174" t="s">
        <v>107</v>
      </c>
      <c r="D111" s="175" t="s">
        <v>108</v>
      </c>
      <c r="E111" s="260"/>
      <c r="F111" s="264"/>
      <c r="G111" s="36" t="s">
        <v>38</v>
      </c>
      <c r="H111" s="34" t="s">
        <v>39</v>
      </c>
      <c r="I111" s="34" t="s">
        <v>40</v>
      </c>
      <c r="J111" s="244"/>
      <c r="AS111" s="92"/>
      <c r="AT111" s="92"/>
      <c r="AU111" s="92"/>
      <c r="AV111" s="92"/>
      <c r="AW111" s="92"/>
      <c r="AX111" s="92"/>
      <c r="AY111" s="92"/>
      <c r="AZ111" s="92"/>
      <c r="BA111" s="161"/>
      <c r="BB111" s="161"/>
      <c r="BC111" s="161"/>
      <c r="BD111" s="161"/>
      <c r="BE111" s="161"/>
      <c r="BF111" s="161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</row>
    <row r="112" spans="1:81" s="48" customFormat="1" ht="15" customHeight="1" x14ac:dyDescent="0.2">
      <c r="A112" s="176" t="s">
        <v>49</v>
      </c>
      <c r="B112" s="58">
        <f>+SUM(C112:F112)</f>
        <v>0</v>
      </c>
      <c r="C112" s="18"/>
      <c r="D112" s="30"/>
      <c r="E112" s="6"/>
      <c r="F112" s="177"/>
      <c r="G112" s="61"/>
      <c r="H112" s="6"/>
      <c r="I112" s="6"/>
      <c r="J112" s="6"/>
      <c r="K112" s="100" t="str">
        <f>+BA112</f>
        <v/>
      </c>
      <c r="AS112" s="92"/>
      <c r="AT112" s="92"/>
      <c r="AU112" s="92"/>
      <c r="AV112" s="92"/>
      <c r="AW112" s="92"/>
      <c r="AX112" s="92"/>
      <c r="AY112" s="92"/>
      <c r="AZ112" s="92"/>
      <c r="BA112" s="100" t="str">
        <f>IF($B112&lt;&gt;SUM($G112:$J112),"Total personas no debe ser igual que segúnTipo estrategia+otros","")</f>
        <v/>
      </c>
      <c r="BB112" s="161"/>
      <c r="BC112" s="161"/>
      <c r="BD112" s="100">
        <f>IF($B112&lt;&gt;SUM($G112:$J112),1,0)</f>
        <v>0</v>
      </c>
      <c r="BE112" s="161"/>
      <c r="BF112" s="161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</row>
    <row r="113" spans="1:90" s="48" customFormat="1" ht="15" customHeight="1" x14ac:dyDescent="0.2">
      <c r="A113" s="178" t="s">
        <v>62</v>
      </c>
      <c r="B113" s="66">
        <f>+SUM(C113:F113)</f>
        <v>0</v>
      </c>
      <c r="C113" s="8"/>
      <c r="D113" s="7"/>
      <c r="E113" s="83"/>
      <c r="F113" s="179"/>
      <c r="G113" s="20">
        <v>0</v>
      </c>
      <c r="H113" s="83"/>
      <c r="I113" s="83"/>
      <c r="J113" s="83"/>
      <c r="K113" s="100" t="str">
        <f>+BA113</f>
        <v/>
      </c>
      <c r="AS113" s="92"/>
      <c r="AT113" s="92"/>
      <c r="AU113" s="92"/>
      <c r="AV113" s="92"/>
      <c r="AW113" s="92"/>
      <c r="AX113" s="92"/>
      <c r="AY113" s="92"/>
      <c r="AZ113" s="92"/>
      <c r="BA113" s="100" t="str">
        <f>IF($B113&lt;&gt;SUM($G113:$J113),"Total personas no debe ser igual que segúnTipo estrategia+otros","")</f>
        <v/>
      </c>
      <c r="BB113" s="161"/>
      <c r="BC113" s="161"/>
      <c r="BD113" s="100">
        <f>IF($B113&lt;&gt;SUM($G113:$J113),1,0)</f>
        <v>0</v>
      </c>
      <c r="BE113" s="161"/>
      <c r="BF113" s="161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</row>
    <row r="114" spans="1:90" s="182" customFormat="1" ht="15" customHeight="1" x14ac:dyDescent="0.2">
      <c r="A114" s="180" t="s">
        <v>65</v>
      </c>
      <c r="B114" s="69">
        <f>+SUM(C114:F114)</f>
        <v>0</v>
      </c>
      <c r="C114" s="11"/>
      <c r="D114" s="14"/>
      <c r="E114" s="141"/>
      <c r="F114" s="181"/>
      <c r="G114" s="72">
        <v>0</v>
      </c>
      <c r="H114" s="141"/>
      <c r="I114" s="141"/>
      <c r="J114" s="141"/>
      <c r="K114" s="100" t="str">
        <f>+BA114</f>
        <v/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92"/>
      <c r="AT114" s="92"/>
      <c r="AU114" s="92"/>
      <c r="AV114" s="92"/>
      <c r="AW114" s="92"/>
      <c r="AX114" s="92"/>
      <c r="AY114" s="92"/>
      <c r="AZ114" s="92"/>
      <c r="BA114" s="100" t="str">
        <f>IF($B114&lt;&gt;SUM($G114:$J114),"Total personas no debe ser igual que segúnTipo estrategia+otros","")</f>
        <v/>
      </c>
      <c r="BB114" s="161"/>
      <c r="BC114" s="161"/>
      <c r="BD114" s="100">
        <f>IF($B114&lt;&gt;SUM($G114:$J114),1,0)</f>
        <v>0</v>
      </c>
      <c r="BE114" s="161"/>
      <c r="BF114" s="161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43" customFormat="1" ht="30" customHeight="1" x14ac:dyDescent="0.2">
      <c r="A115" s="142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42"/>
      <c r="AS115" s="45"/>
      <c r="AT115" s="45"/>
      <c r="AU115" s="45"/>
      <c r="AV115" s="45"/>
      <c r="AW115" s="45"/>
      <c r="AX115" s="45"/>
      <c r="AY115" s="45"/>
      <c r="AZ115" s="45"/>
      <c r="BA115" s="161"/>
      <c r="BB115" s="161"/>
      <c r="BC115" s="161"/>
      <c r="BD115" s="161"/>
      <c r="BE115" s="161"/>
      <c r="BF115" s="16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</row>
    <row r="116" spans="1:90" s="43" customFormat="1" ht="30" customHeight="1" x14ac:dyDescent="0.2">
      <c r="A116" s="183" t="s">
        <v>110</v>
      </c>
      <c r="B116" s="184" t="s">
        <v>111</v>
      </c>
      <c r="C116" s="184" t="s">
        <v>112</v>
      </c>
      <c r="D116" s="38" t="s">
        <v>113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42"/>
      <c r="AS116" s="45"/>
      <c r="AT116" s="45"/>
      <c r="AU116" s="45"/>
      <c r="AV116" s="45"/>
      <c r="AW116" s="45"/>
      <c r="AX116" s="45"/>
      <c r="AY116" s="45"/>
      <c r="AZ116" s="45"/>
      <c r="BA116" s="161"/>
      <c r="BB116" s="161"/>
      <c r="BC116" s="161"/>
      <c r="BD116" s="161"/>
      <c r="BE116" s="161"/>
      <c r="BF116" s="161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</row>
    <row r="117" spans="1:90" s="43" customFormat="1" ht="15" customHeight="1" x14ac:dyDescent="0.2">
      <c r="A117" s="243" t="s">
        <v>114</v>
      </c>
      <c r="B117" s="176" t="s">
        <v>115</v>
      </c>
      <c r="C117" s="6"/>
      <c r="D117" s="6"/>
      <c r="E117" s="37"/>
      <c r="F117" s="37"/>
      <c r="G117" s="37"/>
      <c r="H117" s="37"/>
      <c r="I117" s="37"/>
      <c r="J117" s="37"/>
      <c r="K117" s="37"/>
      <c r="L117" s="37"/>
      <c r="M117" s="37"/>
      <c r="N117" s="42"/>
      <c r="AS117" s="45"/>
      <c r="AT117" s="45"/>
      <c r="AU117" s="45"/>
      <c r="AV117" s="45"/>
      <c r="AW117" s="45"/>
      <c r="AX117" s="45"/>
      <c r="AY117" s="45"/>
      <c r="AZ117" s="45"/>
      <c r="BA117" s="161"/>
      <c r="BB117" s="161"/>
      <c r="BC117" s="161"/>
      <c r="BD117" s="161"/>
      <c r="BE117" s="161"/>
      <c r="BF117" s="16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</row>
    <row r="118" spans="1:90" s="43" customFormat="1" ht="34.5" customHeight="1" x14ac:dyDescent="0.2">
      <c r="A118" s="256"/>
      <c r="B118" s="178" t="s">
        <v>116</v>
      </c>
      <c r="C118" s="83"/>
      <c r="D118" s="83"/>
      <c r="E118" s="37"/>
      <c r="F118" s="37"/>
      <c r="G118" s="37"/>
      <c r="H118" s="37"/>
      <c r="I118" s="37"/>
      <c r="J118" s="37"/>
      <c r="K118" s="37"/>
      <c r="L118" s="37"/>
      <c r="M118" s="37"/>
      <c r="N118" s="42"/>
      <c r="AS118" s="45"/>
      <c r="AT118" s="45"/>
      <c r="AU118" s="45"/>
      <c r="AV118" s="45"/>
      <c r="AW118" s="45"/>
      <c r="AX118" s="45"/>
      <c r="AY118" s="45"/>
      <c r="AZ118" s="45"/>
      <c r="BA118" s="161"/>
      <c r="BB118" s="161"/>
      <c r="BC118" s="161"/>
      <c r="BD118" s="161"/>
      <c r="BE118" s="161"/>
      <c r="BF118" s="161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</row>
    <row r="119" spans="1:90" s="43" customFormat="1" ht="22.5" customHeight="1" x14ac:dyDescent="0.2">
      <c r="A119" s="256"/>
      <c r="B119" s="178" t="s">
        <v>117</v>
      </c>
      <c r="C119" s="83"/>
      <c r="D119" s="83"/>
      <c r="E119" s="37"/>
      <c r="F119" s="37"/>
      <c r="G119" s="37"/>
      <c r="H119" s="37"/>
      <c r="I119" s="37"/>
      <c r="J119" s="37"/>
      <c r="K119" s="37"/>
      <c r="L119" s="37"/>
      <c r="M119" s="37"/>
      <c r="N119" s="42"/>
      <c r="AS119" s="45"/>
      <c r="AT119" s="45"/>
      <c r="AU119" s="45"/>
      <c r="AV119" s="45"/>
      <c r="AW119" s="45"/>
      <c r="AX119" s="45"/>
      <c r="AY119" s="45"/>
      <c r="AZ119" s="45"/>
      <c r="BA119" s="161"/>
      <c r="BB119" s="161"/>
      <c r="BC119" s="161"/>
      <c r="BD119" s="161"/>
      <c r="BE119" s="161"/>
      <c r="BF119" s="161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90" s="43" customFormat="1" ht="15" x14ac:dyDescent="0.2">
      <c r="A120" s="244"/>
      <c r="B120" s="178" t="s">
        <v>118</v>
      </c>
      <c r="C120" s="141"/>
      <c r="D120" s="141"/>
      <c r="E120" s="37"/>
      <c r="F120" s="37"/>
      <c r="G120" s="37"/>
      <c r="H120" s="37"/>
      <c r="I120" s="37"/>
      <c r="J120" s="37"/>
      <c r="K120" s="37"/>
      <c r="L120" s="37"/>
      <c r="M120" s="37"/>
      <c r="N120" s="42"/>
      <c r="AS120" s="45"/>
      <c r="AT120" s="45"/>
      <c r="AU120" s="45"/>
      <c r="AV120" s="45"/>
      <c r="AW120" s="45"/>
      <c r="AX120" s="45"/>
      <c r="AY120" s="45"/>
      <c r="AZ120" s="45"/>
      <c r="BA120" s="161"/>
      <c r="BB120" s="161"/>
      <c r="BC120" s="161"/>
      <c r="BD120" s="161"/>
      <c r="BE120" s="161"/>
      <c r="BF120" s="161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90" s="43" customFormat="1" ht="14.25" customHeight="1" x14ac:dyDescent="0.2">
      <c r="A121" s="257" t="s">
        <v>119</v>
      </c>
      <c r="B121" s="176" t="s">
        <v>120</v>
      </c>
      <c r="C121" s="6"/>
      <c r="D121" s="6"/>
      <c r="E121" s="37"/>
      <c r="F121" s="37"/>
      <c r="G121" s="37"/>
      <c r="H121" s="37"/>
      <c r="I121" s="37"/>
      <c r="J121" s="37"/>
      <c r="K121" s="37"/>
      <c r="L121" s="37"/>
      <c r="M121" s="37"/>
      <c r="N121" s="42"/>
      <c r="AS121" s="45"/>
      <c r="AT121" s="45"/>
      <c r="AU121" s="45"/>
      <c r="AV121" s="45"/>
      <c r="AW121" s="45"/>
      <c r="AX121" s="45"/>
      <c r="AY121" s="45"/>
      <c r="AZ121" s="45"/>
      <c r="BA121" s="161"/>
      <c r="BB121" s="161"/>
      <c r="BC121" s="161"/>
      <c r="BD121" s="161"/>
      <c r="BE121" s="161"/>
      <c r="BF121" s="161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90" s="43" customFormat="1" ht="23.25" customHeight="1" x14ac:dyDescent="0.2">
      <c r="A122" s="258"/>
      <c r="B122" s="178" t="s">
        <v>121</v>
      </c>
      <c r="C122" s="83"/>
      <c r="D122" s="83"/>
      <c r="E122" s="37"/>
      <c r="F122" s="37"/>
      <c r="G122" s="37"/>
      <c r="H122" s="37"/>
      <c r="I122" s="37"/>
      <c r="J122" s="37"/>
      <c r="K122" s="37"/>
      <c r="L122" s="37"/>
      <c r="M122" s="37"/>
      <c r="N122" s="42"/>
      <c r="AS122" s="45"/>
      <c r="AT122" s="45"/>
      <c r="AU122" s="45"/>
      <c r="AV122" s="45"/>
      <c r="AW122" s="45"/>
      <c r="AX122" s="45"/>
      <c r="AY122" s="45"/>
      <c r="AZ122" s="45"/>
      <c r="BA122" s="161"/>
      <c r="BB122" s="161"/>
      <c r="BC122" s="161"/>
      <c r="BD122" s="161"/>
      <c r="BE122" s="161"/>
      <c r="BF122" s="161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90" s="43" customFormat="1" ht="18" customHeight="1" x14ac:dyDescent="0.2">
      <c r="A123" s="258"/>
      <c r="B123" s="178" t="s">
        <v>118</v>
      </c>
      <c r="C123" s="83"/>
      <c r="D123" s="83"/>
      <c r="E123" s="37"/>
      <c r="F123" s="37"/>
      <c r="G123" s="37"/>
      <c r="H123" s="37"/>
      <c r="I123" s="37"/>
      <c r="J123" s="37"/>
      <c r="K123" s="37"/>
      <c r="L123" s="37"/>
      <c r="M123" s="37"/>
      <c r="N123" s="42"/>
      <c r="AS123" s="45"/>
      <c r="AT123" s="45"/>
      <c r="AU123" s="45"/>
      <c r="AV123" s="45"/>
      <c r="AW123" s="45"/>
      <c r="AX123" s="45"/>
      <c r="AY123" s="45"/>
      <c r="AZ123" s="45"/>
      <c r="BA123" s="161"/>
      <c r="BB123" s="161"/>
      <c r="BC123" s="161"/>
      <c r="BD123" s="161"/>
      <c r="BE123" s="161"/>
      <c r="BF123" s="161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90" s="43" customFormat="1" ht="15" customHeight="1" x14ac:dyDescent="0.2">
      <c r="A124" s="258"/>
      <c r="B124" s="186" t="s">
        <v>122</v>
      </c>
      <c r="C124" s="87"/>
      <c r="D124" s="87"/>
      <c r="E124" s="37"/>
      <c r="F124" s="37"/>
      <c r="G124" s="37"/>
      <c r="H124" s="37"/>
      <c r="I124" s="37"/>
      <c r="J124" s="37"/>
      <c r="K124" s="37"/>
      <c r="L124" s="37"/>
      <c r="M124" s="37"/>
      <c r="N124" s="42"/>
      <c r="AS124" s="45"/>
      <c r="AT124" s="45"/>
      <c r="AU124" s="45"/>
      <c r="AV124" s="45"/>
      <c r="AW124" s="45"/>
      <c r="AX124" s="45"/>
      <c r="AY124" s="45"/>
      <c r="AZ124" s="45"/>
      <c r="BA124" s="161"/>
      <c r="BB124" s="161"/>
      <c r="BC124" s="161"/>
      <c r="BD124" s="161"/>
      <c r="BE124" s="161"/>
      <c r="BF124" s="161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90" s="43" customFormat="1" ht="15" customHeight="1" x14ac:dyDescent="0.2">
      <c r="A125" s="258"/>
      <c r="B125" s="180" t="s">
        <v>123</v>
      </c>
      <c r="C125" s="141"/>
      <c r="D125" s="141"/>
      <c r="E125" s="37"/>
      <c r="F125" s="37"/>
      <c r="G125" s="37"/>
      <c r="H125" s="37"/>
      <c r="I125" s="37"/>
      <c r="J125" s="37"/>
      <c r="K125" s="37"/>
      <c r="L125" s="37"/>
      <c r="M125" s="37"/>
      <c r="N125" s="42"/>
      <c r="AS125" s="45"/>
      <c r="AT125" s="45"/>
      <c r="AU125" s="45"/>
      <c r="AV125" s="45"/>
      <c r="AW125" s="45"/>
      <c r="AX125" s="45"/>
      <c r="AY125" s="45"/>
      <c r="AZ125" s="45"/>
      <c r="BA125" s="161"/>
      <c r="BB125" s="161"/>
      <c r="BC125" s="161"/>
      <c r="BD125" s="161"/>
      <c r="BE125" s="161"/>
      <c r="BF125" s="161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90" s="43" customFormat="1" ht="23.25" customHeight="1" x14ac:dyDescent="0.2">
      <c r="A126" s="243" t="s">
        <v>124</v>
      </c>
      <c r="B126" s="176" t="s">
        <v>125</v>
      </c>
      <c r="C126" s="6"/>
      <c r="D126" s="6"/>
      <c r="E126" s="37"/>
      <c r="F126" s="37"/>
      <c r="G126" s="37"/>
      <c r="H126" s="37"/>
      <c r="I126" s="37"/>
      <c r="J126" s="37"/>
      <c r="K126" s="37"/>
      <c r="L126" s="37"/>
      <c r="M126" s="37"/>
      <c r="N126" s="42"/>
      <c r="AS126" s="45"/>
      <c r="AT126" s="45"/>
      <c r="AU126" s="45"/>
      <c r="AV126" s="45"/>
      <c r="AW126" s="45"/>
      <c r="AX126" s="45"/>
      <c r="AY126" s="45"/>
      <c r="AZ126" s="45"/>
      <c r="BA126" s="161"/>
      <c r="BB126" s="161"/>
      <c r="BC126" s="161"/>
      <c r="BD126" s="161"/>
      <c r="BE126" s="161"/>
      <c r="BF126" s="16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90" s="43" customFormat="1" ht="27" customHeight="1" x14ac:dyDescent="0.2">
      <c r="A127" s="256"/>
      <c r="B127" s="178" t="s">
        <v>121</v>
      </c>
      <c r="C127" s="83"/>
      <c r="D127" s="83"/>
      <c r="E127" s="37"/>
      <c r="F127" s="37"/>
      <c r="G127" s="37"/>
      <c r="H127" s="37"/>
      <c r="I127" s="37"/>
      <c r="J127" s="37"/>
      <c r="K127" s="37"/>
      <c r="L127" s="37"/>
      <c r="M127" s="37"/>
      <c r="N127" s="42"/>
      <c r="AS127" s="45"/>
      <c r="AT127" s="45"/>
      <c r="AU127" s="45"/>
      <c r="AV127" s="45"/>
      <c r="AW127" s="45"/>
      <c r="AX127" s="45"/>
      <c r="AY127" s="45"/>
      <c r="AZ127" s="45"/>
      <c r="BA127" s="161"/>
      <c r="BB127" s="161"/>
      <c r="BC127" s="161"/>
      <c r="BD127" s="161"/>
      <c r="BE127" s="161"/>
      <c r="BF127" s="161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</row>
    <row r="128" spans="1:90" s="43" customFormat="1" ht="15" customHeight="1" x14ac:dyDescent="0.2">
      <c r="A128" s="256"/>
      <c r="B128" s="178" t="s">
        <v>118</v>
      </c>
      <c r="C128" s="83"/>
      <c r="D128" s="8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AS128" s="45"/>
      <c r="AT128" s="45"/>
      <c r="AU128" s="45"/>
      <c r="AV128" s="45"/>
      <c r="AW128" s="45"/>
      <c r="AX128" s="45"/>
      <c r="AY128" s="45"/>
      <c r="AZ128" s="45"/>
      <c r="BA128" s="161"/>
      <c r="BB128" s="161"/>
      <c r="BC128" s="161"/>
      <c r="BD128" s="161"/>
      <c r="BE128" s="161"/>
      <c r="BF128" s="161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</row>
    <row r="129" spans="1:81" s="43" customFormat="1" ht="19.5" customHeight="1" x14ac:dyDescent="0.2">
      <c r="A129" s="256"/>
      <c r="B129" s="186" t="s">
        <v>126</v>
      </c>
      <c r="C129" s="83"/>
      <c r="D129" s="8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AS129" s="45"/>
      <c r="AT129" s="45"/>
      <c r="AU129" s="45"/>
      <c r="AV129" s="45"/>
      <c r="AW129" s="45"/>
      <c r="AX129" s="45"/>
      <c r="AY129" s="45"/>
      <c r="AZ129" s="45"/>
      <c r="BA129" s="161"/>
      <c r="BB129" s="161"/>
      <c r="BC129" s="161"/>
      <c r="BD129" s="161"/>
      <c r="BE129" s="161"/>
      <c r="BF129" s="161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</row>
    <row r="130" spans="1:81" s="43" customFormat="1" x14ac:dyDescent="0.2">
      <c r="A130" s="256"/>
      <c r="B130" s="186" t="s">
        <v>122</v>
      </c>
      <c r="C130" s="83"/>
      <c r="D130" s="83"/>
      <c r="F130" s="42"/>
      <c r="G130" s="42"/>
      <c r="H130" s="42"/>
      <c r="I130" s="42"/>
      <c r="J130" s="42"/>
      <c r="K130" s="42"/>
      <c r="L130" s="42"/>
      <c r="M130" s="42"/>
      <c r="N130" s="42"/>
      <c r="AS130" s="45"/>
      <c r="AT130" s="45"/>
      <c r="AU130" s="45"/>
      <c r="AV130" s="45"/>
      <c r="AW130" s="45"/>
      <c r="AX130" s="45"/>
      <c r="AY130" s="45"/>
      <c r="AZ130" s="45"/>
      <c r="BA130" s="161"/>
      <c r="BB130" s="161"/>
      <c r="BC130" s="161"/>
      <c r="BD130" s="161"/>
      <c r="BE130" s="161"/>
      <c r="BF130" s="161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</row>
    <row r="131" spans="1:81" s="43" customFormat="1" ht="15" customHeight="1" x14ac:dyDescent="0.2">
      <c r="A131" s="244"/>
      <c r="B131" s="180" t="s">
        <v>123</v>
      </c>
      <c r="C131" s="187"/>
      <c r="D131" s="187"/>
      <c r="F131" s="42"/>
      <c r="G131" s="42"/>
      <c r="H131" s="42"/>
      <c r="I131" s="42"/>
      <c r="J131" s="42"/>
      <c r="K131" s="42"/>
      <c r="L131" s="42"/>
      <c r="M131" s="42"/>
      <c r="N131" s="42"/>
      <c r="AS131" s="45"/>
      <c r="AT131" s="45"/>
      <c r="AU131" s="45"/>
      <c r="AV131" s="45"/>
      <c r="AW131" s="45"/>
      <c r="AX131" s="45"/>
      <c r="AY131" s="45"/>
      <c r="AZ131" s="45"/>
      <c r="BA131" s="161"/>
      <c r="BB131" s="161"/>
      <c r="BC131" s="161"/>
      <c r="BD131" s="161"/>
      <c r="BE131" s="161"/>
      <c r="BF131" s="161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</row>
    <row r="132" spans="1:81" s="43" customFormat="1" ht="15" customHeight="1" x14ac:dyDescent="0.2">
      <c r="A132" s="257" t="s">
        <v>127</v>
      </c>
      <c r="B132" s="176" t="s">
        <v>128</v>
      </c>
      <c r="C132" s="6"/>
      <c r="D132" s="6"/>
      <c r="F132" s="42"/>
      <c r="G132" s="42"/>
      <c r="H132" s="42"/>
      <c r="I132" s="42"/>
      <c r="J132" s="42"/>
      <c r="K132" s="42"/>
      <c r="L132" s="42"/>
      <c r="M132" s="42"/>
      <c r="N132" s="42"/>
      <c r="AS132" s="45"/>
      <c r="AT132" s="45"/>
      <c r="AU132" s="45"/>
      <c r="AV132" s="45"/>
      <c r="AW132" s="45"/>
      <c r="AX132" s="45"/>
      <c r="AY132" s="45"/>
      <c r="AZ132" s="45"/>
      <c r="BA132" s="161"/>
      <c r="BB132" s="161"/>
      <c r="BC132" s="161"/>
      <c r="BD132" s="161"/>
      <c r="BE132" s="161"/>
      <c r="BF132" s="161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</row>
    <row r="133" spans="1:81" s="43" customFormat="1" ht="25.5" customHeight="1" x14ac:dyDescent="0.2">
      <c r="A133" s="258"/>
      <c r="B133" s="180" t="s">
        <v>129</v>
      </c>
      <c r="C133" s="141"/>
      <c r="D133" s="141"/>
      <c r="F133" s="42"/>
      <c r="G133" s="42"/>
      <c r="H133" s="42"/>
      <c r="I133" s="42"/>
      <c r="J133" s="42"/>
      <c r="K133" s="42"/>
      <c r="L133" s="42"/>
      <c r="M133" s="42"/>
      <c r="N133" s="42"/>
      <c r="AS133" s="45"/>
      <c r="AT133" s="45"/>
      <c r="AU133" s="45"/>
      <c r="AV133" s="45"/>
      <c r="AW133" s="45"/>
      <c r="AX133" s="45"/>
      <c r="AY133" s="45"/>
      <c r="AZ133" s="45"/>
      <c r="BA133" s="161"/>
      <c r="BB133" s="161"/>
      <c r="BC133" s="161"/>
      <c r="BD133" s="161"/>
      <c r="BE133" s="161"/>
      <c r="BF133" s="161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1:81" s="45" customFormat="1" ht="56.25" customHeight="1" x14ac:dyDescent="0.2">
      <c r="A134" s="188" t="s">
        <v>130</v>
      </c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BA134" s="161"/>
      <c r="BB134" s="161"/>
      <c r="BC134" s="161"/>
      <c r="BD134" s="161"/>
      <c r="BE134" s="161"/>
      <c r="BF134" s="161"/>
    </row>
    <row r="135" spans="1:81" s="45" customFormat="1" ht="18.75" customHeight="1" x14ac:dyDescent="0.2">
      <c r="A135" s="188" t="s">
        <v>131</v>
      </c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BA135" s="161"/>
      <c r="BB135" s="161"/>
      <c r="BC135" s="161"/>
      <c r="BD135" s="161"/>
      <c r="BE135" s="161"/>
      <c r="BF135" s="161"/>
    </row>
    <row r="136" spans="1:81" s="48" customFormat="1" ht="34.5" customHeight="1" x14ac:dyDescent="0.2">
      <c r="A136" s="252" t="s">
        <v>31</v>
      </c>
      <c r="B136" s="243" t="s">
        <v>0</v>
      </c>
      <c r="C136" s="237" t="s">
        <v>69</v>
      </c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38"/>
      <c r="V136" s="254" t="s">
        <v>132</v>
      </c>
      <c r="W136" s="255"/>
      <c r="X136" s="254" t="s">
        <v>133</v>
      </c>
      <c r="Y136" s="255"/>
      <c r="AS136" s="92"/>
      <c r="AT136" s="92"/>
      <c r="AU136" s="92"/>
      <c r="AV136" s="92"/>
      <c r="AW136" s="92"/>
      <c r="AX136" s="92"/>
      <c r="AY136" s="92"/>
      <c r="AZ136" s="92"/>
      <c r="BA136" s="161"/>
      <c r="BB136" s="161"/>
      <c r="BC136" s="161"/>
      <c r="BD136" s="161"/>
      <c r="BE136" s="161"/>
      <c r="BF136" s="161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</row>
    <row r="137" spans="1:81" s="50" customFormat="1" ht="54" customHeight="1" x14ac:dyDescent="0.2">
      <c r="A137" s="253"/>
      <c r="B137" s="244"/>
      <c r="C137" s="53" t="s">
        <v>10</v>
      </c>
      <c r="D137" s="33" t="s">
        <v>11</v>
      </c>
      <c r="E137" s="54" t="s">
        <v>12</v>
      </c>
      <c r="F137" s="54" t="s">
        <v>13</v>
      </c>
      <c r="G137" s="54" t="s">
        <v>14</v>
      </c>
      <c r="H137" s="33" t="s">
        <v>15</v>
      </c>
      <c r="I137" s="33" t="s">
        <v>16</v>
      </c>
      <c r="J137" s="33" t="s">
        <v>17</v>
      </c>
      <c r="K137" s="33" t="s">
        <v>18</v>
      </c>
      <c r="L137" s="33" t="s">
        <v>19</v>
      </c>
      <c r="M137" s="33" t="s">
        <v>20</v>
      </c>
      <c r="N137" s="33" t="s">
        <v>21</v>
      </c>
      <c r="O137" s="33" t="s">
        <v>22</v>
      </c>
      <c r="P137" s="33" t="s">
        <v>23</v>
      </c>
      <c r="Q137" s="33" t="s">
        <v>24</v>
      </c>
      <c r="R137" s="33" t="s">
        <v>25</v>
      </c>
      <c r="S137" s="33" t="s">
        <v>26</v>
      </c>
      <c r="T137" s="33" t="s">
        <v>27</v>
      </c>
      <c r="U137" s="55" t="s">
        <v>28</v>
      </c>
      <c r="V137" s="56" t="s">
        <v>29</v>
      </c>
      <c r="W137" s="55" t="s">
        <v>30</v>
      </c>
      <c r="X137" s="56" t="s">
        <v>134</v>
      </c>
      <c r="Y137" s="55" t="s">
        <v>135</v>
      </c>
      <c r="Z137" s="48"/>
      <c r="AS137" s="191"/>
      <c r="AT137" s="191"/>
      <c r="AU137" s="191"/>
      <c r="AV137" s="191"/>
      <c r="AW137" s="191"/>
      <c r="AX137" s="191"/>
      <c r="AY137" s="191"/>
      <c r="AZ137" s="191"/>
      <c r="BA137" s="161"/>
      <c r="BB137" s="161"/>
      <c r="BC137" s="161"/>
      <c r="BD137" s="161"/>
      <c r="BE137" s="161"/>
      <c r="BF137" s="16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</row>
    <row r="138" spans="1:81" s="48" customFormat="1" ht="22.5" customHeight="1" x14ac:dyDescent="0.2">
      <c r="A138" s="192" t="s">
        <v>136</v>
      </c>
      <c r="B138" s="16">
        <f>+SUM(C138:U138)</f>
        <v>0</v>
      </c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0"/>
      <c r="V138" s="82"/>
      <c r="W138" s="30"/>
      <c r="X138" s="82"/>
      <c r="Y138" s="30"/>
      <c r="Z138" s="193" t="str">
        <f>$BA138&amp;"  "&amp;$BB138</f>
        <v xml:space="preserve">  </v>
      </c>
      <c r="AA138" s="193"/>
      <c r="AB138" s="51"/>
      <c r="AC138" s="51"/>
      <c r="AD138" s="4"/>
      <c r="AE138" s="4"/>
      <c r="AF138" s="4"/>
      <c r="AG138" s="4"/>
      <c r="AH138" s="4"/>
      <c r="AI138" s="51"/>
      <c r="AJ138" s="51"/>
      <c r="AK138" s="51"/>
      <c r="AL138" s="51"/>
      <c r="AM138" s="51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2"/>
      <c r="BA138" s="63" t="str">
        <f t="shared" ref="BA138:BA154" si="10">IF($B138&lt;&gt;($V138+$W138)," El número de consultas según sexo NO puede ser diferente al Total.","")</f>
        <v/>
      </c>
      <c r="BB138" s="63" t="str">
        <f>IF($B138&lt;&gt;($X138+$Y138)," El número de consultas según tipo atención NO puede ser diferente al Total.","")</f>
        <v/>
      </c>
      <c r="BC138" s="63"/>
      <c r="BD138" s="64">
        <f t="shared" ref="BD138:BD154" si="11">IF($B138&lt;&gt;($V138+$W138),1,0)</f>
        <v>0</v>
      </c>
      <c r="BE138" s="64">
        <f>IF($B138&lt;&gt;($X138+$Y138),1,0)</f>
        <v>0</v>
      </c>
      <c r="BF138" s="6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</row>
    <row r="139" spans="1:81" s="48" customFormat="1" ht="18" customHeight="1" x14ac:dyDescent="0.2">
      <c r="A139" s="194" t="s">
        <v>137</v>
      </c>
      <c r="B139" s="16">
        <f t="shared" ref="B139:B154" si="12">+SUM(C139:U139)</f>
        <v>0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82"/>
      <c r="W139" s="7"/>
      <c r="X139" s="82"/>
      <c r="Y139" s="7"/>
      <c r="Z139" s="193" t="str">
        <f t="shared" ref="Z139:Z153" si="13">$BA139&amp;"  "&amp;$BB139</f>
        <v xml:space="preserve">  </v>
      </c>
      <c r="AA139" s="193"/>
      <c r="AB139" s="51"/>
      <c r="AC139" s="51"/>
      <c r="AD139" s="4"/>
      <c r="AE139" s="4"/>
      <c r="AF139" s="4"/>
      <c r="AG139" s="4"/>
      <c r="AH139" s="4"/>
      <c r="AI139" s="51"/>
      <c r="AJ139" s="51"/>
      <c r="AK139" s="51"/>
      <c r="AL139" s="51"/>
      <c r="AM139" s="51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2"/>
      <c r="BA139" s="63" t="str">
        <f t="shared" si="10"/>
        <v/>
      </c>
      <c r="BB139" s="124" t="str">
        <f t="shared" ref="BB139:BB154" si="14">IF($B139&lt;&gt;($X139+$Y139)," El número de consultas según tipo atención NO puede ser diferente al Total.","")</f>
        <v/>
      </c>
      <c r="BC139" s="63"/>
      <c r="BD139" s="64">
        <f t="shared" si="11"/>
        <v>0</v>
      </c>
      <c r="BE139" s="64">
        <f t="shared" ref="BE139:BE154" si="15">IF($B139&lt;&gt;($X139+$Y139),1,0)</f>
        <v>0</v>
      </c>
      <c r="BF139" s="64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</row>
    <row r="140" spans="1:81" s="48" customFormat="1" ht="18" customHeight="1" x14ac:dyDescent="0.2">
      <c r="A140" s="194" t="s">
        <v>138</v>
      </c>
      <c r="B140" s="16">
        <f t="shared" si="12"/>
        <v>0</v>
      </c>
      <c r="C140" s="8"/>
      <c r="D140" s="9"/>
      <c r="E140" s="82"/>
      <c r="F140" s="9"/>
      <c r="G140" s="9"/>
      <c r="H140" s="9"/>
      <c r="I140" s="9"/>
      <c r="J140" s="9"/>
      <c r="K140" s="9"/>
      <c r="L140" s="9"/>
      <c r="M140" s="9"/>
      <c r="N140" s="9"/>
      <c r="O140" s="82"/>
      <c r="P140" s="9"/>
      <c r="Q140" s="9"/>
      <c r="R140" s="9"/>
      <c r="S140" s="9"/>
      <c r="T140" s="9"/>
      <c r="U140" s="7"/>
      <c r="V140" s="82"/>
      <c r="W140" s="7"/>
      <c r="X140" s="82"/>
      <c r="Y140" s="7"/>
      <c r="Z140" s="193" t="str">
        <f t="shared" si="13"/>
        <v xml:space="preserve">  </v>
      </c>
      <c r="AA140" s="193"/>
      <c r="AB140" s="51"/>
      <c r="AC140" s="51"/>
      <c r="AD140" s="4"/>
      <c r="AE140" s="4"/>
      <c r="AF140" s="4"/>
      <c r="AG140" s="4"/>
      <c r="AH140" s="4"/>
      <c r="AI140" s="51"/>
      <c r="AJ140" s="51"/>
      <c r="AK140" s="51"/>
      <c r="AL140" s="51"/>
      <c r="AM140" s="51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2"/>
      <c r="BA140" s="63" t="str">
        <f t="shared" si="10"/>
        <v/>
      </c>
      <c r="BB140" s="124" t="str">
        <f t="shared" si="14"/>
        <v/>
      </c>
      <c r="BC140" s="63"/>
      <c r="BD140" s="64">
        <f t="shared" si="11"/>
        <v>0</v>
      </c>
      <c r="BE140" s="64">
        <f t="shared" si="15"/>
        <v>0</v>
      </c>
      <c r="BF140" s="64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</row>
    <row r="141" spans="1:81" s="196" customFormat="1" ht="18" customHeight="1" x14ac:dyDescent="0.2">
      <c r="A141" s="194" t="s">
        <v>139</v>
      </c>
      <c r="B141" s="16">
        <f t="shared" si="12"/>
        <v>0</v>
      </c>
      <c r="C141" s="8"/>
      <c r="D141" s="9"/>
      <c r="E141" s="82"/>
      <c r="F141" s="9"/>
      <c r="G141" s="9"/>
      <c r="H141" s="9"/>
      <c r="I141" s="9"/>
      <c r="J141" s="9"/>
      <c r="K141" s="9"/>
      <c r="L141" s="9"/>
      <c r="M141" s="9"/>
      <c r="N141" s="9"/>
      <c r="O141" s="82"/>
      <c r="P141" s="9"/>
      <c r="Q141" s="9"/>
      <c r="R141" s="9"/>
      <c r="S141" s="9"/>
      <c r="T141" s="9"/>
      <c r="U141" s="7"/>
      <c r="V141" s="82"/>
      <c r="W141" s="7"/>
      <c r="X141" s="82"/>
      <c r="Y141" s="7"/>
      <c r="Z141" s="193" t="str">
        <f t="shared" si="13"/>
        <v xml:space="preserve">  </v>
      </c>
      <c r="AA141" s="193"/>
      <c r="AB141" s="51"/>
      <c r="AC141" s="51"/>
      <c r="AD141" s="4"/>
      <c r="AE141" s="4"/>
      <c r="AF141" s="4"/>
      <c r="AG141" s="4"/>
      <c r="AH141" s="4"/>
      <c r="AI141" s="51"/>
      <c r="AJ141" s="51"/>
      <c r="AK141" s="51"/>
      <c r="AL141" s="51"/>
      <c r="AM141" s="51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2"/>
      <c r="BA141" s="63" t="str">
        <f t="shared" si="10"/>
        <v/>
      </c>
      <c r="BB141" s="124" t="str">
        <f t="shared" si="14"/>
        <v/>
      </c>
      <c r="BC141" s="63"/>
      <c r="BD141" s="64">
        <f t="shared" si="11"/>
        <v>0</v>
      </c>
      <c r="BE141" s="64">
        <f t="shared" si="15"/>
        <v>0</v>
      </c>
      <c r="BF141" s="64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</row>
    <row r="142" spans="1:81" s="196" customFormat="1" ht="18" customHeight="1" x14ac:dyDescent="0.2">
      <c r="A142" s="194" t="s">
        <v>140</v>
      </c>
      <c r="B142" s="16">
        <f t="shared" si="12"/>
        <v>0</v>
      </c>
      <c r="C142" s="8"/>
      <c r="D142" s="9"/>
      <c r="E142" s="82"/>
      <c r="F142" s="9"/>
      <c r="G142" s="9"/>
      <c r="H142" s="9"/>
      <c r="I142" s="9"/>
      <c r="J142" s="9"/>
      <c r="K142" s="9"/>
      <c r="L142" s="9"/>
      <c r="M142" s="9"/>
      <c r="N142" s="9"/>
      <c r="O142" s="82"/>
      <c r="P142" s="9"/>
      <c r="Q142" s="9"/>
      <c r="R142" s="9"/>
      <c r="S142" s="9"/>
      <c r="T142" s="9"/>
      <c r="U142" s="7"/>
      <c r="V142" s="82"/>
      <c r="W142" s="7"/>
      <c r="X142" s="82"/>
      <c r="Y142" s="7"/>
      <c r="Z142" s="193" t="str">
        <f t="shared" si="13"/>
        <v xml:space="preserve">  </v>
      </c>
      <c r="AA142" s="193"/>
      <c r="AB142" s="51"/>
      <c r="AC142" s="51"/>
      <c r="AD142" s="4"/>
      <c r="AE142" s="4"/>
      <c r="AF142" s="4"/>
      <c r="AG142" s="4"/>
      <c r="AH142" s="4"/>
      <c r="AI142" s="51"/>
      <c r="AJ142" s="51"/>
      <c r="AK142" s="51"/>
      <c r="AL142" s="51"/>
      <c r="AM142" s="51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2"/>
      <c r="BA142" s="63" t="str">
        <f t="shared" si="10"/>
        <v/>
      </c>
      <c r="BB142" s="124" t="str">
        <f t="shared" si="14"/>
        <v/>
      </c>
      <c r="BC142" s="63"/>
      <c r="BD142" s="64">
        <f t="shared" si="11"/>
        <v>0</v>
      </c>
      <c r="BE142" s="64">
        <f t="shared" si="15"/>
        <v>0</v>
      </c>
      <c r="BF142" s="64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</row>
    <row r="143" spans="1:81" s="196" customFormat="1" ht="18" customHeight="1" x14ac:dyDescent="0.2">
      <c r="A143" s="194" t="s">
        <v>141</v>
      </c>
      <c r="B143" s="16">
        <f t="shared" si="12"/>
        <v>0</v>
      </c>
      <c r="C143" s="8"/>
      <c r="D143" s="9"/>
      <c r="E143" s="82"/>
      <c r="F143" s="9"/>
      <c r="G143" s="9"/>
      <c r="H143" s="9"/>
      <c r="I143" s="9"/>
      <c r="J143" s="9"/>
      <c r="K143" s="9"/>
      <c r="L143" s="9"/>
      <c r="M143" s="9"/>
      <c r="N143" s="9"/>
      <c r="O143" s="82"/>
      <c r="P143" s="9"/>
      <c r="Q143" s="9"/>
      <c r="R143" s="9"/>
      <c r="S143" s="9"/>
      <c r="T143" s="9"/>
      <c r="U143" s="7"/>
      <c r="V143" s="82"/>
      <c r="W143" s="7"/>
      <c r="X143" s="82"/>
      <c r="Y143" s="7"/>
      <c r="Z143" s="193" t="str">
        <f t="shared" si="13"/>
        <v xml:space="preserve">  </v>
      </c>
      <c r="AA143" s="193"/>
      <c r="AB143" s="51"/>
      <c r="AC143" s="51"/>
      <c r="AD143" s="4"/>
      <c r="AE143" s="4"/>
      <c r="AF143" s="4"/>
      <c r="AG143" s="4"/>
      <c r="AH143" s="4"/>
      <c r="AI143" s="51"/>
      <c r="AJ143" s="51"/>
      <c r="AK143" s="51"/>
      <c r="AL143" s="51"/>
      <c r="AM143" s="51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2"/>
      <c r="BA143" s="63" t="str">
        <f t="shared" si="10"/>
        <v/>
      </c>
      <c r="BB143" s="124" t="str">
        <f t="shared" si="14"/>
        <v/>
      </c>
      <c r="BC143" s="63"/>
      <c r="BD143" s="64">
        <f t="shared" si="11"/>
        <v>0</v>
      </c>
      <c r="BE143" s="64">
        <f t="shared" si="15"/>
        <v>0</v>
      </c>
      <c r="BF143" s="64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</row>
    <row r="144" spans="1:81" s="196" customFormat="1" ht="18" customHeight="1" x14ac:dyDescent="0.2">
      <c r="A144" s="194" t="s">
        <v>142</v>
      </c>
      <c r="B144" s="16">
        <f t="shared" si="12"/>
        <v>0</v>
      </c>
      <c r="C144" s="8"/>
      <c r="D144" s="9"/>
      <c r="E144" s="82"/>
      <c r="F144" s="9"/>
      <c r="G144" s="9"/>
      <c r="H144" s="9"/>
      <c r="I144" s="9"/>
      <c r="J144" s="9"/>
      <c r="K144" s="9"/>
      <c r="L144" s="9"/>
      <c r="M144" s="9"/>
      <c r="N144" s="9"/>
      <c r="O144" s="82"/>
      <c r="P144" s="9"/>
      <c r="Q144" s="9"/>
      <c r="R144" s="9"/>
      <c r="S144" s="9"/>
      <c r="T144" s="9"/>
      <c r="U144" s="7"/>
      <c r="V144" s="82"/>
      <c r="W144" s="7"/>
      <c r="X144" s="82"/>
      <c r="Y144" s="7"/>
      <c r="Z144" s="193" t="str">
        <f t="shared" si="13"/>
        <v xml:space="preserve">  </v>
      </c>
      <c r="AA144" s="193"/>
      <c r="AB144" s="51"/>
      <c r="AC144" s="51"/>
      <c r="AD144" s="4"/>
      <c r="AE144" s="4"/>
      <c r="AF144" s="4"/>
      <c r="AG144" s="4"/>
      <c r="AH144" s="4"/>
      <c r="AI144" s="51"/>
      <c r="AJ144" s="51"/>
      <c r="AK144" s="51"/>
      <c r="AL144" s="51"/>
      <c r="AM144" s="51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2"/>
      <c r="BA144" s="63" t="str">
        <f t="shared" si="10"/>
        <v/>
      </c>
      <c r="BB144" s="124" t="str">
        <f t="shared" si="14"/>
        <v/>
      </c>
      <c r="BC144" s="63"/>
      <c r="BD144" s="64">
        <f t="shared" si="11"/>
        <v>0</v>
      </c>
      <c r="BE144" s="64">
        <f t="shared" si="15"/>
        <v>0</v>
      </c>
      <c r="BF144" s="64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</row>
    <row r="145" spans="1:81" s="196" customFormat="1" ht="18" customHeight="1" x14ac:dyDescent="0.2">
      <c r="A145" s="194" t="s">
        <v>143</v>
      </c>
      <c r="B145" s="16">
        <f t="shared" si="12"/>
        <v>0</v>
      </c>
      <c r="C145" s="8"/>
      <c r="D145" s="9"/>
      <c r="E145" s="82"/>
      <c r="F145" s="9"/>
      <c r="G145" s="9"/>
      <c r="H145" s="9"/>
      <c r="I145" s="9"/>
      <c r="J145" s="9"/>
      <c r="K145" s="9"/>
      <c r="L145" s="9"/>
      <c r="M145" s="9"/>
      <c r="N145" s="9"/>
      <c r="O145" s="82"/>
      <c r="P145" s="9"/>
      <c r="Q145" s="9"/>
      <c r="R145" s="9"/>
      <c r="S145" s="9"/>
      <c r="T145" s="9"/>
      <c r="U145" s="7"/>
      <c r="V145" s="82"/>
      <c r="W145" s="7"/>
      <c r="X145" s="82"/>
      <c r="Y145" s="7"/>
      <c r="Z145" s="193" t="str">
        <f t="shared" si="13"/>
        <v xml:space="preserve">  </v>
      </c>
      <c r="AA145" s="193"/>
      <c r="AB145" s="51"/>
      <c r="AC145" s="51"/>
      <c r="AD145" s="4"/>
      <c r="AE145" s="4"/>
      <c r="AF145" s="4"/>
      <c r="AG145" s="4"/>
      <c r="AH145" s="4"/>
      <c r="AI145" s="51"/>
      <c r="AJ145" s="51"/>
      <c r="AK145" s="51"/>
      <c r="AL145" s="51"/>
      <c r="AM145" s="51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2"/>
      <c r="BA145" s="63" t="str">
        <f t="shared" si="10"/>
        <v/>
      </c>
      <c r="BB145" s="124" t="str">
        <f t="shared" si="14"/>
        <v/>
      </c>
      <c r="BC145" s="63"/>
      <c r="BD145" s="64">
        <f t="shared" si="11"/>
        <v>0</v>
      </c>
      <c r="BE145" s="64">
        <f t="shared" si="15"/>
        <v>0</v>
      </c>
      <c r="BF145" s="64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</row>
    <row r="146" spans="1:81" s="196" customFormat="1" ht="18" customHeight="1" x14ac:dyDescent="0.2">
      <c r="A146" s="194" t="s">
        <v>144</v>
      </c>
      <c r="B146" s="16">
        <f t="shared" si="12"/>
        <v>0</v>
      </c>
      <c r="C146" s="8"/>
      <c r="D146" s="9"/>
      <c r="E146" s="82"/>
      <c r="F146" s="9"/>
      <c r="G146" s="9"/>
      <c r="H146" s="9"/>
      <c r="I146" s="9"/>
      <c r="J146" s="9"/>
      <c r="K146" s="9"/>
      <c r="L146" s="9"/>
      <c r="M146" s="9"/>
      <c r="N146" s="9"/>
      <c r="O146" s="82"/>
      <c r="P146" s="9"/>
      <c r="Q146" s="9"/>
      <c r="R146" s="9"/>
      <c r="S146" s="9"/>
      <c r="T146" s="9"/>
      <c r="U146" s="7"/>
      <c r="V146" s="82"/>
      <c r="W146" s="7"/>
      <c r="X146" s="82"/>
      <c r="Y146" s="7"/>
      <c r="Z146" s="193" t="str">
        <f t="shared" si="13"/>
        <v xml:space="preserve">  </v>
      </c>
      <c r="AA146" s="193"/>
      <c r="AB146" s="51"/>
      <c r="AC146" s="51"/>
      <c r="AD146" s="4"/>
      <c r="AE146" s="4"/>
      <c r="AF146" s="4"/>
      <c r="AG146" s="4"/>
      <c r="AH146" s="4"/>
      <c r="AI146" s="51"/>
      <c r="AJ146" s="51"/>
      <c r="AK146" s="51"/>
      <c r="AL146" s="51"/>
      <c r="AM146" s="51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2"/>
      <c r="BA146" s="63" t="str">
        <f t="shared" si="10"/>
        <v/>
      </c>
      <c r="BB146" s="124" t="str">
        <f t="shared" si="14"/>
        <v/>
      </c>
      <c r="BC146" s="63"/>
      <c r="BD146" s="64">
        <f t="shared" si="11"/>
        <v>0</v>
      </c>
      <c r="BE146" s="64">
        <f t="shared" si="15"/>
        <v>0</v>
      </c>
      <c r="BF146" s="64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</row>
    <row r="147" spans="1:81" s="196" customFormat="1" ht="18" customHeight="1" x14ac:dyDescent="0.2">
      <c r="A147" s="194" t="s">
        <v>145</v>
      </c>
      <c r="B147" s="16">
        <f t="shared" si="12"/>
        <v>0</v>
      </c>
      <c r="C147" s="8"/>
      <c r="D147" s="9"/>
      <c r="E147" s="82"/>
      <c r="F147" s="9"/>
      <c r="G147" s="9"/>
      <c r="H147" s="9"/>
      <c r="I147" s="9"/>
      <c r="J147" s="9"/>
      <c r="K147" s="9"/>
      <c r="L147" s="9"/>
      <c r="M147" s="9"/>
      <c r="N147" s="9"/>
      <c r="O147" s="82"/>
      <c r="P147" s="9"/>
      <c r="Q147" s="9"/>
      <c r="R147" s="9"/>
      <c r="S147" s="9"/>
      <c r="T147" s="9"/>
      <c r="U147" s="7"/>
      <c r="V147" s="82"/>
      <c r="W147" s="7"/>
      <c r="X147" s="82"/>
      <c r="Y147" s="7"/>
      <c r="Z147" s="193" t="str">
        <f t="shared" si="13"/>
        <v xml:space="preserve">  </v>
      </c>
      <c r="AA147" s="193"/>
      <c r="AB147" s="51"/>
      <c r="AC147" s="51"/>
      <c r="AD147" s="4"/>
      <c r="AE147" s="4"/>
      <c r="AF147" s="4"/>
      <c r="AG147" s="4"/>
      <c r="AH147" s="4"/>
      <c r="AI147" s="51"/>
      <c r="AJ147" s="51"/>
      <c r="AK147" s="51"/>
      <c r="AL147" s="51"/>
      <c r="AM147" s="51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2"/>
      <c r="BA147" s="63" t="str">
        <f t="shared" si="10"/>
        <v/>
      </c>
      <c r="BB147" s="124" t="str">
        <f t="shared" si="14"/>
        <v/>
      </c>
      <c r="BC147" s="63"/>
      <c r="BD147" s="64">
        <f t="shared" si="11"/>
        <v>0</v>
      </c>
      <c r="BE147" s="64">
        <f t="shared" si="15"/>
        <v>0</v>
      </c>
      <c r="BF147" s="64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</row>
    <row r="148" spans="1:81" s="196" customFormat="1" ht="18" customHeight="1" x14ac:dyDescent="0.2">
      <c r="A148" s="194" t="s">
        <v>146</v>
      </c>
      <c r="B148" s="16">
        <f t="shared" si="12"/>
        <v>0</v>
      </c>
      <c r="C148" s="8"/>
      <c r="D148" s="9"/>
      <c r="E148" s="82"/>
      <c r="F148" s="9"/>
      <c r="G148" s="9"/>
      <c r="H148" s="9"/>
      <c r="I148" s="9"/>
      <c r="J148" s="9"/>
      <c r="K148" s="9"/>
      <c r="L148" s="9"/>
      <c r="M148" s="9"/>
      <c r="N148" s="9"/>
      <c r="O148" s="82"/>
      <c r="P148" s="9"/>
      <c r="Q148" s="9"/>
      <c r="R148" s="9"/>
      <c r="S148" s="9"/>
      <c r="T148" s="9"/>
      <c r="U148" s="7"/>
      <c r="V148" s="82"/>
      <c r="W148" s="7"/>
      <c r="X148" s="82"/>
      <c r="Y148" s="7"/>
      <c r="Z148" s="193" t="str">
        <f t="shared" si="13"/>
        <v xml:space="preserve">  </v>
      </c>
      <c r="AA148" s="193"/>
      <c r="AB148" s="51"/>
      <c r="AC148" s="51"/>
      <c r="AD148" s="4"/>
      <c r="AE148" s="4"/>
      <c r="AF148" s="4"/>
      <c r="AG148" s="4"/>
      <c r="AH148" s="4"/>
      <c r="AI148" s="51"/>
      <c r="AJ148" s="51"/>
      <c r="AK148" s="51"/>
      <c r="AL148" s="51"/>
      <c r="AM148" s="5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2"/>
      <c r="BA148" s="63" t="str">
        <f t="shared" si="10"/>
        <v/>
      </c>
      <c r="BB148" s="124" t="str">
        <f t="shared" si="14"/>
        <v/>
      </c>
      <c r="BC148" s="63"/>
      <c r="BD148" s="64">
        <f t="shared" si="11"/>
        <v>0</v>
      </c>
      <c r="BE148" s="64">
        <f t="shared" si="15"/>
        <v>0</v>
      </c>
      <c r="BF148" s="64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</row>
    <row r="149" spans="1:81" s="196" customFormat="1" ht="18" customHeight="1" x14ac:dyDescent="0.2">
      <c r="A149" s="194" t="s">
        <v>147</v>
      </c>
      <c r="B149" s="16">
        <f t="shared" si="12"/>
        <v>0</v>
      </c>
      <c r="C149" s="8"/>
      <c r="D149" s="9"/>
      <c r="E149" s="82"/>
      <c r="F149" s="9"/>
      <c r="G149" s="9"/>
      <c r="H149" s="9"/>
      <c r="I149" s="9"/>
      <c r="J149" s="9"/>
      <c r="K149" s="9"/>
      <c r="L149" s="9"/>
      <c r="M149" s="9"/>
      <c r="N149" s="9"/>
      <c r="O149" s="82"/>
      <c r="P149" s="9"/>
      <c r="Q149" s="9"/>
      <c r="R149" s="9"/>
      <c r="S149" s="9"/>
      <c r="T149" s="9"/>
      <c r="U149" s="7"/>
      <c r="V149" s="82"/>
      <c r="W149" s="7"/>
      <c r="X149" s="82"/>
      <c r="Y149" s="7"/>
      <c r="Z149" s="193" t="str">
        <f t="shared" si="13"/>
        <v xml:space="preserve">  </v>
      </c>
      <c r="AA149" s="193"/>
      <c r="AB149" s="51"/>
      <c r="AC149" s="51"/>
      <c r="AD149" s="4"/>
      <c r="AE149" s="4"/>
      <c r="AF149" s="4"/>
      <c r="AG149" s="4"/>
      <c r="AH149" s="4"/>
      <c r="AI149" s="51"/>
      <c r="AJ149" s="51"/>
      <c r="AK149" s="51"/>
      <c r="AL149" s="51"/>
      <c r="AM149" s="5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2"/>
      <c r="BA149" s="63" t="str">
        <f t="shared" si="10"/>
        <v/>
      </c>
      <c r="BB149" s="124" t="str">
        <f t="shared" si="14"/>
        <v/>
      </c>
      <c r="BC149" s="63"/>
      <c r="BD149" s="64">
        <f t="shared" si="11"/>
        <v>0</v>
      </c>
      <c r="BE149" s="64">
        <f t="shared" si="15"/>
        <v>0</v>
      </c>
      <c r="BF149" s="64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</row>
    <row r="150" spans="1:81" s="196" customFormat="1" ht="18" customHeight="1" x14ac:dyDescent="0.2">
      <c r="A150" s="194" t="s">
        <v>148</v>
      </c>
      <c r="B150" s="16">
        <f t="shared" si="12"/>
        <v>0</v>
      </c>
      <c r="C150" s="8"/>
      <c r="D150" s="9"/>
      <c r="E150" s="82"/>
      <c r="F150" s="9"/>
      <c r="G150" s="9"/>
      <c r="H150" s="9"/>
      <c r="I150" s="9"/>
      <c r="J150" s="9"/>
      <c r="K150" s="9"/>
      <c r="L150" s="9"/>
      <c r="M150" s="9"/>
      <c r="N150" s="9"/>
      <c r="O150" s="82"/>
      <c r="P150" s="9"/>
      <c r="Q150" s="9"/>
      <c r="R150" s="9"/>
      <c r="S150" s="9"/>
      <c r="T150" s="9"/>
      <c r="U150" s="7"/>
      <c r="V150" s="82"/>
      <c r="W150" s="7"/>
      <c r="X150" s="82"/>
      <c r="Y150" s="7"/>
      <c r="Z150" s="193" t="str">
        <f t="shared" si="13"/>
        <v xml:space="preserve">  </v>
      </c>
      <c r="AA150" s="193"/>
      <c r="AB150" s="51"/>
      <c r="AC150" s="51"/>
      <c r="AD150" s="4"/>
      <c r="AE150" s="4"/>
      <c r="AF150" s="4"/>
      <c r="AG150" s="4"/>
      <c r="AH150" s="4"/>
      <c r="AI150" s="51"/>
      <c r="AJ150" s="51"/>
      <c r="AK150" s="51"/>
      <c r="AL150" s="51"/>
      <c r="AM150" s="5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2"/>
      <c r="BA150" s="63" t="str">
        <f t="shared" si="10"/>
        <v/>
      </c>
      <c r="BB150" s="124" t="str">
        <f t="shared" si="14"/>
        <v/>
      </c>
      <c r="BC150" s="63"/>
      <c r="BD150" s="64">
        <f t="shared" si="11"/>
        <v>0</v>
      </c>
      <c r="BE150" s="64">
        <f t="shared" si="15"/>
        <v>0</v>
      </c>
      <c r="BF150" s="64"/>
      <c r="BG150" s="195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</row>
    <row r="151" spans="1:81" s="196" customFormat="1" ht="18" customHeight="1" x14ac:dyDescent="0.2">
      <c r="A151" s="194" t="s">
        <v>149</v>
      </c>
      <c r="B151" s="16">
        <f t="shared" si="12"/>
        <v>0</v>
      </c>
      <c r="C151" s="8"/>
      <c r="D151" s="9"/>
      <c r="E151" s="82"/>
      <c r="F151" s="9"/>
      <c r="G151" s="9"/>
      <c r="H151" s="9"/>
      <c r="I151" s="9"/>
      <c r="J151" s="9"/>
      <c r="K151" s="9"/>
      <c r="L151" s="9"/>
      <c r="M151" s="9"/>
      <c r="N151" s="9"/>
      <c r="O151" s="82"/>
      <c r="P151" s="9"/>
      <c r="Q151" s="9"/>
      <c r="R151" s="9"/>
      <c r="S151" s="9"/>
      <c r="T151" s="9"/>
      <c r="U151" s="7"/>
      <c r="V151" s="82"/>
      <c r="W151" s="7"/>
      <c r="X151" s="82"/>
      <c r="Y151" s="7"/>
      <c r="Z151" s="193" t="str">
        <f t="shared" si="13"/>
        <v xml:space="preserve">  </v>
      </c>
      <c r="AA151" s="193"/>
      <c r="AB151" s="51"/>
      <c r="AC151" s="51"/>
      <c r="AD151" s="4"/>
      <c r="AE151" s="4"/>
      <c r="AF151" s="4"/>
      <c r="AG151" s="4"/>
      <c r="AH151" s="4"/>
      <c r="AI151" s="51"/>
      <c r="AJ151" s="51"/>
      <c r="AK151" s="51"/>
      <c r="AL151" s="51"/>
      <c r="AM151" s="5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2"/>
      <c r="BA151" s="63" t="str">
        <f t="shared" si="10"/>
        <v/>
      </c>
      <c r="BB151" s="124" t="str">
        <f t="shared" si="14"/>
        <v/>
      </c>
      <c r="BC151" s="63"/>
      <c r="BD151" s="64">
        <f t="shared" si="11"/>
        <v>0</v>
      </c>
      <c r="BE151" s="64">
        <f t="shared" si="15"/>
        <v>0</v>
      </c>
      <c r="BF151" s="64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</row>
    <row r="152" spans="1:81" s="196" customFormat="1" ht="18" customHeight="1" x14ac:dyDescent="0.2">
      <c r="A152" s="194" t="s">
        <v>150</v>
      </c>
      <c r="B152" s="16">
        <f t="shared" si="12"/>
        <v>0</v>
      </c>
      <c r="C152" s="8"/>
      <c r="D152" s="9"/>
      <c r="E152" s="82"/>
      <c r="F152" s="9"/>
      <c r="G152" s="9"/>
      <c r="H152" s="9"/>
      <c r="I152" s="9"/>
      <c r="J152" s="9"/>
      <c r="K152" s="9"/>
      <c r="L152" s="9"/>
      <c r="M152" s="9"/>
      <c r="N152" s="9"/>
      <c r="O152" s="82"/>
      <c r="P152" s="9"/>
      <c r="Q152" s="9"/>
      <c r="R152" s="9"/>
      <c r="S152" s="9"/>
      <c r="T152" s="9"/>
      <c r="U152" s="7"/>
      <c r="V152" s="82"/>
      <c r="W152" s="7"/>
      <c r="X152" s="82"/>
      <c r="Y152" s="7"/>
      <c r="Z152" s="193" t="str">
        <f t="shared" si="13"/>
        <v xml:space="preserve">  </v>
      </c>
      <c r="AA152" s="193"/>
      <c r="AB152" s="51"/>
      <c r="AC152" s="51"/>
      <c r="AD152" s="4"/>
      <c r="AE152" s="4"/>
      <c r="AF152" s="4"/>
      <c r="AG152" s="4"/>
      <c r="AH152" s="4"/>
      <c r="AI152" s="51"/>
      <c r="AJ152" s="51"/>
      <c r="AK152" s="51"/>
      <c r="AL152" s="51"/>
      <c r="AM152" s="5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2"/>
      <c r="BA152" s="63" t="str">
        <f t="shared" si="10"/>
        <v/>
      </c>
      <c r="BB152" s="124" t="str">
        <f t="shared" si="14"/>
        <v/>
      </c>
      <c r="BC152" s="63"/>
      <c r="BD152" s="64">
        <f t="shared" si="11"/>
        <v>0</v>
      </c>
      <c r="BE152" s="64">
        <f t="shared" si="15"/>
        <v>0</v>
      </c>
      <c r="BF152" s="64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</row>
    <row r="153" spans="1:81" s="196" customFormat="1" ht="18" customHeight="1" x14ac:dyDescent="0.2">
      <c r="A153" s="194" t="s">
        <v>151</v>
      </c>
      <c r="B153" s="16">
        <f t="shared" si="12"/>
        <v>0</v>
      </c>
      <c r="C153" s="8"/>
      <c r="D153" s="9"/>
      <c r="E153" s="82"/>
      <c r="F153" s="9"/>
      <c r="G153" s="9"/>
      <c r="H153" s="9"/>
      <c r="I153" s="9"/>
      <c r="J153" s="9"/>
      <c r="K153" s="9"/>
      <c r="L153" s="9"/>
      <c r="M153" s="9"/>
      <c r="N153" s="9"/>
      <c r="O153" s="82"/>
      <c r="P153" s="9"/>
      <c r="Q153" s="9"/>
      <c r="R153" s="9"/>
      <c r="S153" s="9"/>
      <c r="T153" s="9"/>
      <c r="U153" s="7"/>
      <c r="V153" s="82"/>
      <c r="W153" s="7"/>
      <c r="X153" s="82"/>
      <c r="Y153" s="7"/>
      <c r="Z153" s="193" t="str">
        <f t="shared" si="13"/>
        <v xml:space="preserve">  </v>
      </c>
      <c r="AA153" s="193"/>
      <c r="AB153" s="51"/>
      <c r="AC153" s="51"/>
      <c r="AD153" s="4"/>
      <c r="AE153" s="4"/>
      <c r="AF153" s="4"/>
      <c r="AG153" s="4"/>
      <c r="AH153" s="4"/>
      <c r="AI153" s="51"/>
      <c r="AJ153" s="51"/>
      <c r="AK153" s="51"/>
      <c r="AL153" s="51"/>
      <c r="AM153" s="5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2"/>
      <c r="BA153" s="63" t="str">
        <f t="shared" si="10"/>
        <v/>
      </c>
      <c r="BB153" s="124" t="str">
        <f t="shared" si="14"/>
        <v/>
      </c>
      <c r="BC153" s="63"/>
      <c r="BD153" s="64">
        <f t="shared" si="11"/>
        <v>0</v>
      </c>
      <c r="BE153" s="64">
        <f t="shared" si="15"/>
        <v>0</v>
      </c>
      <c r="BF153" s="64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</row>
    <row r="154" spans="1:81" s="196" customFormat="1" ht="18" customHeight="1" x14ac:dyDescent="0.2">
      <c r="A154" s="197" t="s">
        <v>37</v>
      </c>
      <c r="B154" s="17">
        <f t="shared" si="12"/>
        <v>0</v>
      </c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4"/>
      <c r="V154" s="198"/>
      <c r="W154" s="14"/>
      <c r="X154" s="198"/>
      <c r="Y154" s="14"/>
      <c r="Z154" s="193" t="str">
        <f>$BA154&amp;"  "&amp;$BB154</f>
        <v xml:space="preserve">  </v>
      </c>
      <c r="AA154" s="193"/>
      <c r="AB154" s="51"/>
      <c r="AC154" s="51"/>
      <c r="AD154" s="4"/>
      <c r="AE154" s="4"/>
      <c r="AF154" s="4"/>
      <c r="AG154" s="4"/>
      <c r="AH154" s="4"/>
      <c r="AI154" s="51"/>
      <c r="AJ154" s="51"/>
      <c r="AK154" s="51"/>
      <c r="AL154" s="51"/>
      <c r="AM154" s="5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2"/>
      <c r="BA154" s="63" t="str">
        <f t="shared" si="10"/>
        <v/>
      </c>
      <c r="BB154" s="124" t="str">
        <f t="shared" si="14"/>
        <v/>
      </c>
      <c r="BC154" s="63"/>
      <c r="BD154" s="64">
        <f t="shared" si="11"/>
        <v>0</v>
      </c>
      <c r="BE154" s="64">
        <f t="shared" si="15"/>
        <v>0</v>
      </c>
      <c r="BF154" s="64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</row>
    <row r="155" spans="1:81" s="196" customFormat="1" ht="33" customHeight="1" x14ac:dyDescent="0.2">
      <c r="A155" s="49" t="s">
        <v>152</v>
      </c>
      <c r="B155" s="49"/>
      <c r="C155" s="4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48"/>
      <c r="Y155" s="48"/>
      <c r="Z155" s="48"/>
      <c r="AA155" s="48"/>
      <c r="AC155" s="199"/>
      <c r="AS155" s="195"/>
      <c r="AT155" s="195"/>
      <c r="AU155" s="195"/>
      <c r="AV155" s="195"/>
      <c r="AW155" s="195"/>
      <c r="AX155" s="195"/>
      <c r="AY155" s="195"/>
      <c r="AZ155" s="195"/>
      <c r="BA155" s="161"/>
      <c r="BB155" s="161"/>
      <c r="BC155" s="161"/>
      <c r="BD155" s="161"/>
      <c r="BE155" s="161"/>
      <c r="BF155" s="161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</row>
    <row r="156" spans="1:81" s="196" customFormat="1" ht="14.25" customHeight="1" x14ac:dyDescent="0.2">
      <c r="A156" s="243" t="s">
        <v>153</v>
      </c>
      <c r="B156" s="243" t="s">
        <v>0</v>
      </c>
      <c r="C156" s="245" t="s">
        <v>154</v>
      </c>
      <c r="D156" s="246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48"/>
      <c r="S156" s="48"/>
      <c r="T156" s="48"/>
      <c r="U156" s="48"/>
      <c r="V156" s="48"/>
      <c r="W156" s="48"/>
      <c r="X156" s="48"/>
      <c r="Z156" s="199"/>
      <c r="AS156" s="195"/>
      <c r="AT156" s="195"/>
      <c r="AU156" s="195"/>
      <c r="AV156" s="195"/>
      <c r="AW156" s="195"/>
      <c r="AX156" s="195"/>
      <c r="AY156" s="195"/>
      <c r="AZ156" s="195"/>
      <c r="BA156" s="161"/>
      <c r="BB156" s="161"/>
      <c r="BC156" s="161"/>
      <c r="BD156" s="161"/>
      <c r="BE156" s="161"/>
      <c r="BF156" s="161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</row>
    <row r="157" spans="1:81" s="196" customFormat="1" ht="14.25" x14ac:dyDescent="0.2">
      <c r="A157" s="244"/>
      <c r="B157" s="244"/>
      <c r="C157" s="200" t="s">
        <v>155</v>
      </c>
      <c r="D157" s="200" t="s">
        <v>135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48"/>
      <c r="S157" s="48"/>
      <c r="T157" s="48"/>
      <c r="U157" s="48"/>
      <c r="V157" s="48"/>
      <c r="W157" s="48"/>
      <c r="X157" s="48"/>
      <c r="Z157" s="199"/>
      <c r="AS157" s="195"/>
      <c r="AT157" s="195"/>
      <c r="AU157" s="195"/>
      <c r="AV157" s="195"/>
      <c r="AW157" s="195"/>
      <c r="AX157" s="195"/>
      <c r="AY157" s="195"/>
      <c r="AZ157" s="195"/>
      <c r="BA157" s="161"/>
      <c r="BB157" s="161"/>
      <c r="BC157" s="161"/>
      <c r="BD157" s="161"/>
      <c r="BE157" s="161"/>
      <c r="BF157" s="161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</row>
    <row r="158" spans="1:81" s="196" customFormat="1" ht="15.75" customHeight="1" x14ac:dyDescent="0.2">
      <c r="A158" s="194" t="s">
        <v>41</v>
      </c>
      <c r="B158" s="16">
        <f>+SUM(C158:D158)</f>
        <v>0</v>
      </c>
      <c r="C158" s="6"/>
      <c r="D158" s="6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U158" s="50"/>
      <c r="V158" s="50"/>
      <c r="W158" s="48"/>
      <c r="X158" s="48"/>
      <c r="Z158" s="199"/>
      <c r="AS158" s="195"/>
      <c r="AT158" s="195"/>
      <c r="AU158" s="195"/>
      <c r="AV158" s="195"/>
      <c r="AW158" s="195"/>
      <c r="AX158" s="195"/>
      <c r="AY158" s="195"/>
      <c r="AZ158" s="195"/>
      <c r="BA158" s="161"/>
      <c r="BB158" s="161"/>
      <c r="BC158" s="161"/>
      <c r="BD158" s="161"/>
      <c r="BE158" s="161"/>
      <c r="BF158" s="161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</row>
    <row r="159" spans="1:81" s="196" customFormat="1" ht="15.75" customHeight="1" x14ac:dyDescent="0.2">
      <c r="A159" s="194" t="s">
        <v>42</v>
      </c>
      <c r="B159" s="16">
        <f>+SUM(C159:D159)</f>
        <v>0</v>
      </c>
      <c r="C159" s="83"/>
      <c r="D159" s="8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U159" s="50"/>
      <c r="V159" s="50"/>
      <c r="W159" s="48"/>
      <c r="X159" s="48"/>
      <c r="Z159" s="199"/>
      <c r="AS159" s="195"/>
      <c r="AT159" s="195"/>
      <c r="AU159" s="195"/>
      <c r="AV159" s="195"/>
      <c r="AW159" s="195"/>
      <c r="AX159" s="195"/>
      <c r="AY159" s="195"/>
      <c r="AZ159" s="195"/>
      <c r="BA159" s="161"/>
      <c r="BB159" s="161"/>
      <c r="BC159" s="161"/>
      <c r="BD159" s="161"/>
      <c r="BE159" s="161"/>
      <c r="BF159" s="161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</row>
    <row r="160" spans="1:81" s="196" customFormat="1" ht="15.75" customHeight="1" x14ac:dyDescent="0.2">
      <c r="A160" s="201" t="s">
        <v>43</v>
      </c>
      <c r="B160" s="21">
        <f>+SUM(C160:D160)</f>
        <v>0</v>
      </c>
      <c r="C160" s="87"/>
      <c r="D160" s="87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U160" s="50"/>
      <c r="V160" s="50"/>
      <c r="W160" s="48"/>
      <c r="X160" s="48"/>
      <c r="Z160" s="199"/>
      <c r="AS160" s="195"/>
      <c r="AT160" s="195"/>
      <c r="AU160" s="195"/>
      <c r="AV160" s="195"/>
      <c r="AW160" s="195"/>
      <c r="AX160" s="195"/>
      <c r="AY160" s="195"/>
      <c r="AZ160" s="195"/>
      <c r="BA160" s="161"/>
      <c r="BB160" s="161"/>
      <c r="BC160" s="161"/>
      <c r="BD160" s="161"/>
      <c r="BE160" s="161"/>
      <c r="BF160" s="161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</row>
    <row r="161" spans="1:81" s="196" customFormat="1" ht="15.75" customHeight="1" x14ac:dyDescent="0.2">
      <c r="A161" s="202" t="s">
        <v>0</v>
      </c>
      <c r="B161" s="25">
        <f>+SUM(C161:D161)</f>
        <v>0</v>
      </c>
      <c r="C161" s="203">
        <f>+SUM(C158:C160)</f>
        <v>0</v>
      </c>
      <c r="D161" s="203">
        <f>+SUM(D158:D160)</f>
        <v>0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U161" s="50"/>
      <c r="V161" s="50"/>
      <c r="W161" s="48"/>
      <c r="X161" s="48"/>
      <c r="Z161" s="199"/>
      <c r="AS161" s="195"/>
      <c r="AT161" s="195"/>
      <c r="AU161" s="195"/>
      <c r="AV161" s="195"/>
      <c r="AW161" s="195"/>
      <c r="AX161" s="195"/>
      <c r="AY161" s="195"/>
      <c r="AZ161" s="195"/>
      <c r="BA161" s="161"/>
      <c r="BB161" s="161"/>
      <c r="BC161" s="161"/>
      <c r="BD161" s="161"/>
      <c r="BE161" s="161"/>
      <c r="BF161" s="161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</row>
    <row r="162" spans="1:81" s="51" customFormat="1" ht="40.5" customHeight="1" x14ac:dyDescent="0.2">
      <c r="A162" s="121" t="s">
        <v>156</v>
      </c>
      <c r="B162" s="121"/>
      <c r="C162" s="121"/>
      <c r="D162" s="121"/>
      <c r="E162" s="121"/>
      <c r="F162" s="121"/>
      <c r="G162" s="121"/>
      <c r="H162" s="48"/>
      <c r="I162" s="48"/>
      <c r="J162" s="48"/>
      <c r="K162" s="48"/>
      <c r="L162" s="48"/>
      <c r="M162" s="121"/>
      <c r="N162" s="121"/>
      <c r="R162" s="48"/>
      <c r="S162" s="48"/>
      <c r="AK162" s="4"/>
      <c r="AL162" s="4"/>
      <c r="AM162" s="4"/>
      <c r="AN162" s="4"/>
      <c r="AO162" s="4"/>
      <c r="AP162" s="4"/>
      <c r="AV162" s="3"/>
      <c r="AW162" s="3"/>
      <c r="BA162" s="161"/>
      <c r="BB162" s="161"/>
      <c r="BC162" s="161"/>
      <c r="BD162" s="161"/>
      <c r="BE162" s="161"/>
      <c r="BF162" s="161"/>
    </row>
    <row r="163" spans="1:81" s="4" customFormat="1" ht="14.25" customHeight="1" x14ac:dyDescent="0.15">
      <c r="A163" s="247" t="s">
        <v>67</v>
      </c>
      <c r="B163" s="249" t="s">
        <v>68</v>
      </c>
      <c r="C163" s="237" t="s">
        <v>69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37" t="s">
        <v>7</v>
      </c>
      <c r="W163" s="238"/>
      <c r="X163" s="239" t="s">
        <v>70</v>
      </c>
      <c r="Y163" s="241" t="s">
        <v>157</v>
      </c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W163" s="52"/>
      <c r="AX163" s="52"/>
      <c r="BA163" s="161"/>
      <c r="BB163" s="161"/>
      <c r="BC163" s="161"/>
      <c r="BD163" s="161"/>
      <c r="BE163" s="161"/>
      <c r="BF163" s="161"/>
    </row>
    <row r="164" spans="1:81" s="4" customFormat="1" ht="30" customHeight="1" x14ac:dyDescent="0.15">
      <c r="A164" s="248"/>
      <c r="B164" s="250"/>
      <c r="C164" s="53" t="s">
        <v>10</v>
      </c>
      <c r="D164" s="33" t="s">
        <v>11</v>
      </c>
      <c r="E164" s="54" t="s">
        <v>12</v>
      </c>
      <c r="F164" s="54" t="s">
        <v>13</v>
      </c>
      <c r="G164" s="54" t="s">
        <v>14</v>
      </c>
      <c r="H164" s="33" t="s">
        <v>15</v>
      </c>
      <c r="I164" s="33" t="s">
        <v>16</v>
      </c>
      <c r="J164" s="33" t="s">
        <v>17</v>
      </c>
      <c r="K164" s="33" t="s">
        <v>18</v>
      </c>
      <c r="L164" s="33" t="s">
        <v>19</v>
      </c>
      <c r="M164" s="33" t="s">
        <v>20</v>
      </c>
      <c r="N164" s="33" t="s">
        <v>21</v>
      </c>
      <c r="O164" s="33" t="s">
        <v>22</v>
      </c>
      <c r="P164" s="33" t="s">
        <v>23</v>
      </c>
      <c r="Q164" s="33" t="s">
        <v>24</v>
      </c>
      <c r="R164" s="33" t="s">
        <v>25</v>
      </c>
      <c r="S164" s="33" t="s">
        <v>26</v>
      </c>
      <c r="T164" s="33" t="s">
        <v>27</v>
      </c>
      <c r="U164" s="204" t="s">
        <v>28</v>
      </c>
      <c r="V164" s="56" t="s">
        <v>29</v>
      </c>
      <c r="W164" s="55" t="s">
        <v>30</v>
      </c>
      <c r="X164" s="240"/>
      <c r="Y164" s="242"/>
      <c r="Z164" s="51"/>
      <c r="AA164" s="51"/>
      <c r="AB164" s="51"/>
      <c r="AC164" s="51"/>
      <c r="AD164" s="51"/>
      <c r="AE164" s="51"/>
      <c r="AF164" s="43"/>
      <c r="AG164" s="51"/>
      <c r="AH164" s="51"/>
      <c r="AI164" s="51"/>
      <c r="AJ164" s="51"/>
      <c r="AK164" s="51"/>
      <c r="AL164" s="51"/>
      <c r="AM164" s="51"/>
      <c r="AZ164" s="52"/>
      <c r="BA164" s="161"/>
      <c r="BB164" s="161"/>
      <c r="BC164" s="161"/>
      <c r="BD164" s="161"/>
      <c r="BE164" s="161"/>
      <c r="BF164" s="161"/>
    </row>
    <row r="165" spans="1:81" s="4" customFormat="1" ht="15.75" customHeight="1" x14ac:dyDescent="0.15">
      <c r="A165" s="122" t="s">
        <v>72</v>
      </c>
      <c r="B165" s="15">
        <f t="shared" ref="B165:B170" si="16">SUM(C165:U165)</f>
        <v>0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8"/>
      <c r="W165" s="7"/>
      <c r="X165" s="205"/>
      <c r="Y165" s="206"/>
      <c r="Z165" s="99" t="str">
        <f t="shared" ref="Z165:Z170" si="17">+BA165&amp;BB165&amp;BC165</f>
        <v/>
      </c>
      <c r="AA165" s="51"/>
      <c r="AB165" s="51"/>
      <c r="AC165" s="51"/>
      <c r="AI165" s="51"/>
      <c r="AJ165" s="51"/>
      <c r="AK165" s="51"/>
      <c r="AL165" s="51"/>
      <c r="AM165" s="51"/>
      <c r="AZ165" s="52"/>
      <c r="BA165" s="63" t="str">
        <f t="shared" ref="BA165:BA170" si="18">IF($B165&lt;&gt;($V165+$W165)," El número de consultas según sexo NO puede ser diferente al Total.","")</f>
        <v/>
      </c>
      <c r="BB165" s="124" t="str">
        <f t="shared" ref="BB165:BB170" si="19">IF($B165=0,"",IF($X165="",IF($B165="",""," No olvide escribir la columna Beneficiarios."),""))</f>
        <v/>
      </c>
      <c r="BC165" s="63" t="str">
        <f t="shared" ref="BC165:BC170" si="20">IF($B165&lt;$X165," El número de Beneficiarios NO puede ser mayor que el Total.","")</f>
        <v/>
      </c>
      <c r="BD165" s="64">
        <f t="shared" ref="BD165:BD170" si="21">IF($B165&lt;&gt;($V165+$W165),1,0)</f>
        <v>0</v>
      </c>
      <c r="BE165" s="64">
        <f t="shared" ref="BE165:BE170" si="22">IF($B165&lt;$X165,1,0)</f>
        <v>0</v>
      </c>
      <c r="BF165" s="64" t="str">
        <f t="shared" ref="BF165:BF170" si="23">IF($B165=0,"",IF($X165="",IF($B165="","",1),0))</f>
        <v/>
      </c>
    </row>
    <row r="166" spans="1:81" s="4" customFormat="1" ht="15.75" customHeight="1" x14ac:dyDescent="0.15">
      <c r="A166" s="122" t="s">
        <v>73</v>
      </c>
      <c r="B166" s="16">
        <f t="shared" si="16"/>
        <v>0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8"/>
      <c r="W166" s="7"/>
      <c r="X166" s="205"/>
      <c r="Y166" s="207"/>
      <c r="Z166" s="99" t="str">
        <f t="shared" si="17"/>
        <v/>
      </c>
      <c r="AA166" s="51"/>
      <c r="AB166" s="51"/>
      <c r="AC166" s="51"/>
      <c r="AI166" s="51"/>
      <c r="AJ166" s="51"/>
      <c r="AK166" s="51"/>
      <c r="AL166" s="51"/>
      <c r="AM166" s="51"/>
      <c r="AZ166" s="52"/>
      <c r="BA166" s="63" t="str">
        <f t="shared" si="18"/>
        <v/>
      </c>
      <c r="BB166" s="124" t="str">
        <f t="shared" si="19"/>
        <v/>
      </c>
      <c r="BC166" s="63" t="str">
        <f t="shared" si="20"/>
        <v/>
      </c>
      <c r="BD166" s="64">
        <f t="shared" si="21"/>
        <v>0</v>
      </c>
      <c r="BE166" s="64">
        <f t="shared" si="22"/>
        <v>0</v>
      </c>
      <c r="BF166" s="64" t="str">
        <f t="shared" si="23"/>
        <v/>
      </c>
    </row>
    <row r="167" spans="1:81" s="4" customFormat="1" ht="15.75" customHeight="1" x14ac:dyDescent="0.15">
      <c r="A167" s="122" t="s">
        <v>74</v>
      </c>
      <c r="B167" s="16">
        <f t="shared" si="16"/>
        <v>0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8"/>
      <c r="W167" s="7"/>
      <c r="X167" s="205"/>
      <c r="Y167" s="207"/>
      <c r="Z167" s="99" t="str">
        <f t="shared" si="17"/>
        <v/>
      </c>
      <c r="AA167" s="51"/>
      <c r="AB167" s="51"/>
      <c r="AC167" s="51"/>
      <c r="AI167" s="51"/>
      <c r="AJ167" s="51"/>
      <c r="AK167" s="51"/>
      <c r="AL167" s="51"/>
      <c r="AM167" s="51"/>
      <c r="AZ167" s="52"/>
      <c r="BA167" s="63" t="str">
        <f t="shared" si="18"/>
        <v/>
      </c>
      <c r="BB167" s="124" t="str">
        <f t="shared" si="19"/>
        <v/>
      </c>
      <c r="BC167" s="63" t="str">
        <f t="shared" si="20"/>
        <v/>
      </c>
      <c r="BD167" s="64">
        <f t="shared" si="21"/>
        <v>0</v>
      </c>
      <c r="BE167" s="64">
        <f t="shared" si="22"/>
        <v>0</v>
      </c>
      <c r="BF167" s="64" t="str">
        <f t="shared" si="23"/>
        <v/>
      </c>
    </row>
    <row r="168" spans="1:81" s="4" customFormat="1" ht="15.75" customHeight="1" x14ac:dyDescent="0.15">
      <c r="A168" s="208" t="s">
        <v>75</v>
      </c>
      <c r="B168" s="16">
        <f t="shared" si="16"/>
        <v>0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8"/>
      <c r="W168" s="7"/>
      <c r="X168" s="205"/>
      <c r="Y168" s="207"/>
      <c r="Z168" s="99" t="str">
        <f t="shared" si="17"/>
        <v/>
      </c>
      <c r="AA168" s="51"/>
      <c r="AB168" s="51"/>
      <c r="AC168" s="51"/>
      <c r="AI168" s="51"/>
      <c r="AJ168" s="51"/>
      <c r="AK168" s="51"/>
      <c r="AL168" s="51"/>
      <c r="AM168" s="51"/>
      <c r="AZ168" s="52"/>
      <c r="BA168" s="63" t="str">
        <f t="shared" si="18"/>
        <v/>
      </c>
      <c r="BB168" s="124" t="str">
        <f t="shared" si="19"/>
        <v/>
      </c>
      <c r="BC168" s="63" t="str">
        <f t="shared" si="20"/>
        <v/>
      </c>
      <c r="BD168" s="64">
        <f t="shared" si="21"/>
        <v>0</v>
      </c>
      <c r="BE168" s="64">
        <f t="shared" si="22"/>
        <v>0</v>
      </c>
      <c r="BF168" s="64" t="str">
        <f t="shared" si="23"/>
        <v/>
      </c>
    </row>
    <row r="169" spans="1:81" s="4" customFormat="1" ht="15.75" customHeight="1" x14ac:dyDescent="0.15">
      <c r="A169" s="209" t="s">
        <v>93</v>
      </c>
      <c r="B169" s="17">
        <f t="shared" si="16"/>
        <v>0</v>
      </c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1"/>
      <c r="W169" s="14"/>
      <c r="X169" s="210"/>
      <c r="Y169" s="211"/>
      <c r="Z169" s="99" t="str">
        <f t="shared" si="17"/>
        <v/>
      </c>
      <c r="AA169" s="51"/>
      <c r="AB169" s="51"/>
      <c r="AC169" s="51"/>
      <c r="AI169" s="51"/>
      <c r="AJ169" s="51"/>
      <c r="AK169" s="51"/>
      <c r="AL169" s="51"/>
      <c r="AM169" s="51"/>
      <c r="AZ169" s="52"/>
      <c r="BA169" s="63" t="str">
        <f t="shared" si="18"/>
        <v/>
      </c>
      <c r="BB169" s="124" t="str">
        <f t="shared" si="19"/>
        <v/>
      </c>
      <c r="BC169" s="63" t="str">
        <f t="shared" si="20"/>
        <v/>
      </c>
      <c r="BD169" s="64">
        <f t="shared" si="21"/>
        <v>0</v>
      </c>
      <c r="BE169" s="64">
        <f t="shared" si="22"/>
        <v>0</v>
      </c>
      <c r="BF169" s="64" t="str">
        <f t="shared" si="23"/>
        <v/>
      </c>
    </row>
    <row r="170" spans="1:81" s="4" customFormat="1" ht="15.75" customHeight="1" x14ac:dyDescent="0.15">
      <c r="A170" s="202" t="s">
        <v>0</v>
      </c>
      <c r="B170" s="17">
        <f t="shared" si="16"/>
        <v>0</v>
      </c>
      <c r="C170" s="26">
        <f>+SUM(C165:C169)</f>
        <v>0</v>
      </c>
      <c r="D170" s="27">
        <f t="shared" ref="D170:Y170" si="24">+SUM(D165:D169)</f>
        <v>0</v>
      </c>
      <c r="E170" s="27">
        <f t="shared" si="24"/>
        <v>0</v>
      </c>
      <c r="F170" s="27">
        <f t="shared" si="24"/>
        <v>0</v>
      </c>
      <c r="G170" s="27">
        <f t="shared" si="24"/>
        <v>0</v>
      </c>
      <c r="H170" s="27">
        <f t="shared" si="24"/>
        <v>0</v>
      </c>
      <c r="I170" s="27">
        <f t="shared" si="24"/>
        <v>0</v>
      </c>
      <c r="J170" s="27">
        <f t="shared" si="24"/>
        <v>0</v>
      </c>
      <c r="K170" s="27">
        <f t="shared" si="24"/>
        <v>0</v>
      </c>
      <c r="L170" s="27">
        <f t="shared" si="24"/>
        <v>0</v>
      </c>
      <c r="M170" s="27">
        <f t="shared" si="24"/>
        <v>0</v>
      </c>
      <c r="N170" s="27">
        <f t="shared" si="24"/>
        <v>0</v>
      </c>
      <c r="O170" s="27">
        <f t="shared" si="24"/>
        <v>0</v>
      </c>
      <c r="P170" s="27">
        <f t="shared" si="24"/>
        <v>0</v>
      </c>
      <c r="Q170" s="27">
        <f t="shared" si="24"/>
        <v>0</v>
      </c>
      <c r="R170" s="27">
        <f t="shared" si="24"/>
        <v>0</v>
      </c>
      <c r="S170" s="27">
        <f t="shared" si="24"/>
        <v>0</v>
      </c>
      <c r="T170" s="27">
        <f t="shared" si="24"/>
        <v>0</v>
      </c>
      <c r="U170" s="28">
        <f t="shared" si="24"/>
        <v>0</v>
      </c>
      <c r="V170" s="26">
        <f t="shared" si="24"/>
        <v>0</v>
      </c>
      <c r="W170" s="29">
        <f t="shared" si="24"/>
        <v>0</v>
      </c>
      <c r="X170" s="212">
        <f t="shared" si="24"/>
        <v>0</v>
      </c>
      <c r="Y170" s="213">
        <f t="shared" si="24"/>
        <v>0</v>
      </c>
      <c r="Z170" s="99" t="str">
        <f t="shared" si="17"/>
        <v/>
      </c>
      <c r="AA170" s="51"/>
      <c r="AB170" s="51"/>
      <c r="AC170" s="51"/>
      <c r="AI170" s="51"/>
      <c r="AJ170" s="51"/>
      <c r="AK170" s="51"/>
      <c r="AL170" s="51"/>
      <c r="AM170" s="51"/>
      <c r="AZ170" s="52"/>
      <c r="BA170" s="63" t="str">
        <f t="shared" si="18"/>
        <v/>
      </c>
      <c r="BB170" s="124" t="str">
        <f t="shared" si="19"/>
        <v/>
      </c>
      <c r="BC170" s="63" t="str">
        <f t="shared" si="20"/>
        <v/>
      </c>
      <c r="BD170" s="64">
        <f t="shared" si="21"/>
        <v>0</v>
      </c>
      <c r="BE170" s="64">
        <f t="shared" si="22"/>
        <v>0</v>
      </c>
      <c r="BF170" s="64" t="str">
        <f t="shared" si="23"/>
        <v/>
      </c>
    </row>
    <row r="171" spans="1:81" s="4" customFormat="1" ht="40.5" customHeight="1" x14ac:dyDescent="0.2">
      <c r="A171" s="134" t="s">
        <v>158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51"/>
      <c r="P171" s="51"/>
      <c r="Q171" s="51"/>
      <c r="R171" s="51"/>
      <c r="S171" s="51"/>
      <c r="T171" s="51"/>
      <c r="X171" s="51"/>
      <c r="Y171" s="51"/>
      <c r="Z171" s="51"/>
      <c r="AF171" s="51"/>
      <c r="AG171" s="51"/>
      <c r="AH171" s="51"/>
      <c r="AI171" s="51"/>
      <c r="AJ171" s="51"/>
      <c r="AV171" s="52"/>
      <c r="AW171" s="52"/>
      <c r="BA171" s="161"/>
      <c r="BB171" s="161"/>
      <c r="BC171" s="161"/>
      <c r="BD171" s="161"/>
      <c r="BE171" s="161"/>
      <c r="BF171" s="161"/>
    </row>
    <row r="172" spans="1:81" s="4" customFormat="1" ht="18.75" customHeight="1" x14ac:dyDescent="0.15">
      <c r="A172" s="135" t="s">
        <v>67</v>
      </c>
      <c r="B172" s="214" t="s">
        <v>68</v>
      </c>
      <c r="C172" s="51"/>
      <c r="D172" s="51"/>
      <c r="E172" s="51"/>
      <c r="F172" s="51"/>
      <c r="G172" s="51"/>
      <c r="H172" s="51"/>
      <c r="I172" s="51"/>
      <c r="J172" s="51"/>
      <c r="P172" s="51"/>
      <c r="Q172" s="51"/>
      <c r="R172" s="51"/>
      <c r="S172" s="51"/>
      <c r="T172" s="51"/>
      <c r="AG172" s="136"/>
      <c r="AH172" s="136"/>
      <c r="BA172" s="161"/>
      <c r="BB172" s="161"/>
      <c r="BC172" s="161"/>
      <c r="BD172" s="161"/>
      <c r="BE172" s="161"/>
      <c r="BF172" s="161"/>
    </row>
    <row r="173" spans="1:81" s="4" customFormat="1" ht="15" customHeight="1" x14ac:dyDescent="0.15">
      <c r="A173" s="137" t="s">
        <v>72</v>
      </c>
      <c r="B173" s="6"/>
      <c r="C173" s="51"/>
      <c r="D173" s="51"/>
      <c r="E173" s="51"/>
      <c r="F173" s="51"/>
      <c r="G173" s="51"/>
      <c r="H173" s="51"/>
      <c r="I173" s="51"/>
      <c r="J173" s="51"/>
      <c r="T173" s="51"/>
      <c r="AG173" s="136"/>
      <c r="AH173" s="136"/>
      <c r="AK173" s="1"/>
      <c r="AL173" s="139"/>
      <c r="AM173" s="1"/>
      <c r="AN173" s="1"/>
      <c r="AO173" s="1"/>
      <c r="AP173" s="1"/>
      <c r="BA173" s="161"/>
      <c r="BB173" s="161"/>
      <c r="BC173" s="161"/>
      <c r="BD173" s="161"/>
      <c r="BE173" s="161"/>
      <c r="BF173" s="161"/>
    </row>
    <row r="174" spans="1:81" s="4" customFormat="1" ht="15" customHeight="1" x14ac:dyDescent="0.15">
      <c r="A174" s="122" t="s">
        <v>73</v>
      </c>
      <c r="B174" s="83"/>
      <c r="C174" s="51"/>
      <c r="D174" s="51"/>
      <c r="E174" s="51"/>
      <c r="F174" s="51"/>
      <c r="G174" s="51"/>
      <c r="H174" s="51"/>
      <c r="I174" s="51"/>
      <c r="J174" s="51"/>
      <c r="T174" s="51"/>
      <c r="AG174" s="136"/>
      <c r="AH174" s="136"/>
      <c r="AK174" s="1"/>
      <c r="AL174" s="139"/>
      <c r="AM174" s="1"/>
      <c r="AN174" s="1"/>
      <c r="AO174" s="1"/>
      <c r="AP174" s="1"/>
      <c r="BA174" s="161"/>
      <c r="BB174" s="161"/>
      <c r="BC174" s="161"/>
      <c r="BD174" s="161"/>
      <c r="BE174" s="161"/>
      <c r="BF174" s="161"/>
    </row>
    <row r="175" spans="1:81" s="4" customFormat="1" ht="15" customHeight="1" x14ac:dyDescent="0.15">
      <c r="A175" s="122" t="s">
        <v>74</v>
      </c>
      <c r="B175" s="83"/>
      <c r="C175" s="51"/>
      <c r="D175" s="51"/>
      <c r="E175" s="51"/>
      <c r="F175" s="51"/>
      <c r="G175" s="51"/>
      <c r="H175" s="51"/>
      <c r="I175" s="51"/>
      <c r="J175" s="51"/>
      <c r="T175" s="51"/>
      <c r="AG175" s="136"/>
      <c r="AH175" s="136"/>
      <c r="AK175" s="1"/>
      <c r="AL175" s="139"/>
      <c r="AM175" s="1"/>
      <c r="AN175" s="1"/>
      <c r="AO175" s="1"/>
      <c r="AP175" s="1"/>
      <c r="BA175" s="161"/>
      <c r="BB175" s="161"/>
      <c r="BC175" s="161"/>
      <c r="BD175" s="161"/>
      <c r="BE175" s="161"/>
      <c r="BF175" s="161"/>
    </row>
    <row r="176" spans="1:81" s="4" customFormat="1" ht="16.5" customHeight="1" x14ac:dyDescent="0.15">
      <c r="A176" s="125" t="s">
        <v>75</v>
      </c>
      <c r="B176" s="141"/>
      <c r="C176" s="51"/>
      <c r="D176" s="51"/>
      <c r="E176" s="51"/>
      <c r="F176" s="51"/>
      <c r="G176" s="51"/>
      <c r="H176" s="51"/>
      <c r="I176" s="51"/>
      <c r="J176" s="51"/>
      <c r="T176" s="51"/>
      <c r="AG176" s="136"/>
      <c r="AH176" s="136"/>
      <c r="AK176" s="1"/>
      <c r="AL176" s="139"/>
      <c r="AM176" s="1"/>
      <c r="AN176" s="1"/>
      <c r="AO176" s="1"/>
      <c r="AP176" s="1"/>
      <c r="BA176" s="161"/>
      <c r="BB176" s="161"/>
      <c r="BC176" s="161"/>
      <c r="BD176" s="161"/>
      <c r="BE176" s="161"/>
      <c r="BF176" s="161"/>
    </row>
    <row r="177" spans="1:58" s="4" customFormat="1" ht="16.5" customHeight="1" x14ac:dyDescent="0.15">
      <c r="A177" s="202" t="s">
        <v>0</v>
      </c>
      <c r="B177" s="17">
        <f>+SUM(B173:B176)</f>
        <v>0</v>
      </c>
      <c r="C177" s="51"/>
      <c r="D177" s="51"/>
      <c r="E177" s="51"/>
      <c r="F177" s="51"/>
      <c r="G177" s="51"/>
      <c r="H177" s="51"/>
      <c r="I177" s="51"/>
      <c r="J177" s="51"/>
      <c r="T177" s="51"/>
      <c r="AG177" s="136"/>
      <c r="AH177" s="136"/>
      <c r="AK177" s="1"/>
      <c r="AL177" s="139"/>
      <c r="AM177" s="1"/>
      <c r="AN177" s="1"/>
      <c r="AO177" s="1"/>
      <c r="AP177" s="1"/>
      <c r="BA177" s="161"/>
      <c r="BB177" s="161"/>
      <c r="BC177" s="161"/>
      <c r="BD177" s="161"/>
      <c r="BE177" s="161"/>
      <c r="BF177" s="161"/>
    </row>
    <row r="178" spans="1:58" s="4" customFormat="1" ht="42" customHeight="1" x14ac:dyDescent="0.2">
      <c r="A178" s="134" t="s">
        <v>159</v>
      </c>
      <c r="B178" s="134"/>
      <c r="C178" s="51"/>
      <c r="D178" s="51"/>
      <c r="E178" s="51"/>
      <c r="F178" s="51"/>
      <c r="G178" s="51"/>
      <c r="H178" s="51"/>
      <c r="I178" s="51"/>
      <c r="J178" s="51"/>
      <c r="T178" s="51"/>
      <c r="AG178" s="136"/>
      <c r="AH178" s="136"/>
      <c r="AK178" s="1"/>
      <c r="AL178" s="139"/>
      <c r="AM178" s="1"/>
      <c r="AN178" s="1"/>
      <c r="AO178" s="1"/>
      <c r="AP178" s="1"/>
      <c r="BA178" s="161"/>
      <c r="BB178" s="161"/>
      <c r="BC178" s="161"/>
      <c r="BD178" s="161"/>
      <c r="BE178" s="161"/>
      <c r="BF178" s="161"/>
    </row>
    <row r="179" spans="1:58" s="4" customFormat="1" ht="15" customHeight="1" x14ac:dyDescent="0.15">
      <c r="A179" s="135" t="s">
        <v>67</v>
      </c>
      <c r="B179" s="93" t="s">
        <v>68</v>
      </c>
      <c r="C179" s="51"/>
      <c r="D179" s="51"/>
      <c r="E179" s="51"/>
      <c r="F179" s="51"/>
      <c r="G179" s="51"/>
      <c r="H179" s="51"/>
      <c r="I179" s="51"/>
      <c r="J179" s="51"/>
      <c r="T179" s="51"/>
      <c r="AG179" s="136"/>
      <c r="AH179" s="136"/>
      <c r="AK179" s="1"/>
      <c r="AL179" s="139"/>
      <c r="AM179" s="1"/>
      <c r="AN179" s="1"/>
      <c r="AO179" s="1"/>
      <c r="AP179" s="1"/>
      <c r="BA179" s="161"/>
      <c r="BB179" s="161"/>
      <c r="BC179" s="161"/>
      <c r="BD179" s="161"/>
      <c r="BE179" s="161"/>
      <c r="BF179" s="161"/>
    </row>
    <row r="180" spans="1:58" s="4" customFormat="1" ht="15" customHeight="1" x14ac:dyDescent="0.15">
      <c r="A180" s="137" t="s">
        <v>72</v>
      </c>
      <c r="B180" s="138"/>
      <c r="C180" s="51"/>
      <c r="D180" s="51"/>
      <c r="E180" s="51"/>
      <c r="F180" s="51"/>
      <c r="G180" s="51"/>
      <c r="H180" s="51"/>
      <c r="I180" s="51"/>
      <c r="J180" s="51"/>
      <c r="P180" s="51"/>
      <c r="Q180" s="51"/>
      <c r="R180" s="51"/>
      <c r="S180" s="51"/>
      <c r="T180" s="51"/>
      <c r="AG180" s="136"/>
      <c r="AH180" s="136"/>
      <c r="AK180" s="1"/>
      <c r="AL180" s="139"/>
      <c r="AM180" s="1"/>
      <c r="AN180" s="1"/>
      <c r="AO180" s="1"/>
      <c r="AP180" s="1"/>
      <c r="BA180" s="161"/>
      <c r="BB180" s="161"/>
      <c r="BC180" s="161"/>
      <c r="BD180" s="161"/>
      <c r="BE180" s="161"/>
      <c r="BF180" s="161"/>
    </row>
    <row r="181" spans="1:58" s="4" customFormat="1" ht="15" customHeight="1" x14ac:dyDescent="0.15">
      <c r="A181" s="122" t="s">
        <v>73</v>
      </c>
      <c r="B181" s="83"/>
      <c r="C181" s="51"/>
      <c r="D181" s="51"/>
      <c r="E181" s="51"/>
      <c r="F181" s="51"/>
      <c r="G181" s="51"/>
      <c r="H181" s="51"/>
      <c r="I181" s="51"/>
      <c r="J181" s="51"/>
      <c r="P181" s="51"/>
      <c r="Q181" s="51"/>
      <c r="R181" s="51"/>
      <c r="S181" s="51"/>
      <c r="T181" s="51"/>
      <c r="AG181" s="136"/>
      <c r="AH181" s="136"/>
      <c r="AK181" s="1"/>
      <c r="AL181" s="139"/>
      <c r="AM181" s="1"/>
      <c r="AN181" s="1"/>
      <c r="AO181" s="1"/>
      <c r="AP181" s="1"/>
      <c r="BA181" s="161"/>
      <c r="BB181" s="161"/>
      <c r="BC181" s="161"/>
      <c r="BD181" s="161"/>
      <c r="BE181" s="161"/>
      <c r="BF181" s="161"/>
    </row>
    <row r="182" spans="1:58" s="4" customFormat="1" ht="15" customHeight="1" x14ac:dyDescent="0.15">
      <c r="A182" s="122" t="s">
        <v>74</v>
      </c>
      <c r="B182" s="83"/>
      <c r="C182" s="51"/>
      <c r="D182" s="51"/>
      <c r="E182" s="51"/>
      <c r="F182" s="51"/>
      <c r="G182" s="51"/>
      <c r="H182" s="51"/>
      <c r="I182" s="51"/>
      <c r="J182" s="51"/>
      <c r="P182" s="51"/>
      <c r="Q182" s="51"/>
      <c r="R182" s="51"/>
      <c r="S182" s="51"/>
      <c r="T182" s="51"/>
      <c r="AG182" s="136"/>
      <c r="AH182" s="136"/>
      <c r="AK182" s="1"/>
      <c r="AL182" s="139"/>
      <c r="AM182" s="1"/>
      <c r="AN182" s="1"/>
      <c r="AO182" s="1"/>
      <c r="AP182" s="1"/>
      <c r="BA182" s="161"/>
      <c r="BB182" s="161"/>
      <c r="BC182" s="161"/>
      <c r="BD182" s="161"/>
      <c r="BE182" s="161"/>
      <c r="BF182" s="161"/>
    </row>
    <row r="183" spans="1:58" ht="15" customHeight="1" x14ac:dyDescent="0.2">
      <c r="A183" s="125" t="s">
        <v>75</v>
      </c>
      <c r="B183" s="141"/>
      <c r="K183" s="161"/>
      <c r="L183" s="161"/>
    </row>
    <row r="184" spans="1:58" ht="15" customHeight="1" x14ac:dyDescent="0.2">
      <c r="A184" s="202" t="s">
        <v>0</v>
      </c>
      <c r="B184" s="17">
        <f>+SUM(B180:B183)</f>
        <v>0</v>
      </c>
      <c r="K184" s="161"/>
      <c r="L184" s="161"/>
    </row>
    <row r="185" spans="1:58" ht="41.25" customHeight="1" x14ac:dyDescent="0.2">
      <c r="A185" s="47" t="s">
        <v>160</v>
      </c>
      <c r="B185" s="5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58" ht="15.75" customHeight="1" x14ac:dyDescent="0.15">
      <c r="A186" s="216" t="s">
        <v>161</v>
      </c>
      <c r="B186" s="93" t="s">
        <v>68</v>
      </c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1:58" ht="16.5" customHeight="1" x14ac:dyDescent="0.15">
      <c r="A187" s="217" t="s">
        <v>162</v>
      </c>
      <c r="B187" s="138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1:58" ht="16.5" customHeight="1" x14ac:dyDescent="0.15">
      <c r="A188" s="218" t="s">
        <v>163</v>
      </c>
      <c r="B188" s="83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58" ht="16.5" customHeight="1" x14ac:dyDescent="0.15">
      <c r="A189" s="219" t="s">
        <v>164</v>
      </c>
      <c r="B189" s="14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1:58" ht="26.25" customHeight="1" x14ac:dyDescent="0.2">
      <c r="A190" s="220" t="s">
        <v>165</v>
      </c>
      <c r="B190" s="91"/>
      <c r="C190" s="91"/>
      <c r="D190" s="91"/>
    </row>
    <row r="191" spans="1:58" ht="31.5" customHeight="1" x14ac:dyDescent="0.2">
      <c r="A191" s="35" t="s">
        <v>79</v>
      </c>
      <c r="B191" s="93" t="s">
        <v>0</v>
      </c>
      <c r="N191" s="161"/>
    </row>
    <row r="192" spans="1:58" ht="15" customHeight="1" x14ac:dyDescent="0.2">
      <c r="A192" s="221" t="s">
        <v>80</v>
      </c>
      <c r="B192" s="6"/>
      <c r="M192" s="161"/>
      <c r="N192" s="161"/>
    </row>
    <row r="193" spans="1:14" ht="15" customHeight="1" x14ac:dyDescent="0.2">
      <c r="A193" s="149" t="s">
        <v>166</v>
      </c>
      <c r="B193" s="83"/>
      <c r="M193" s="161"/>
      <c r="N193" s="161"/>
    </row>
    <row r="194" spans="1:14" ht="15" customHeight="1" x14ac:dyDescent="0.2">
      <c r="A194" s="149" t="s">
        <v>167</v>
      </c>
      <c r="B194" s="83"/>
      <c r="M194" s="161"/>
      <c r="N194" s="161"/>
    </row>
    <row r="195" spans="1:14" ht="15" customHeight="1" x14ac:dyDescent="0.2">
      <c r="A195" s="222" t="s">
        <v>168</v>
      </c>
      <c r="B195" s="83"/>
      <c r="M195" s="161"/>
      <c r="N195" s="161"/>
    </row>
    <row r="196" spans="1:14" ht="15" customHeight="1" x14ac:dyDescent="0.2">
      <c r="A196" s="149" t="s">
        <v>169</v>
      </c>
      <c r="B196" s="83"/>
      <c r="M196" s="161"/>
      <c r="N196" s="161"/>
    </row>
    <row r="197" spans="1:14" ht="15" customHeight="1" x14ac:dyDescent="0.2">
      <c r="A197" s="149" t="s">
        <v>170</v>
      </c>
      <c r="B197" s="83"/>
      <c r="M197" s="161"/>
      <c r="N197" s="161"/>
    </row>
    <row r="198" spans="1:14" ht="15" customHeight="1" x14ac:dyDescent="0.2">
      <c r="A198" s="149" t="s">
        <v>171</v>
      </c>
      <c r="B198" s="83"/>
      <c r="M198" s="161"/>
      <c r="N198" s="161"/>
    </row>
    <row r="199" spans="1:14" ht="15" customHeight="1" x14ac:dyDescent="0.2">
      <c r="A199" s="149" t="s">
        <v>172</v>
      </c>
      <c r="B199" s="83"/>
      <c r="M199" s="161"/>
      <c r="N199" s="161"/>
    </row>
    <row r="200" spans="1:14" ht="15" customHeight="1" x14ac:dyDescent="0.2">
      <c r="A200" s="223" t="s">
        <v>83</v>
      </c>
      <c r="B200" s="83"/>
      <c r="M200" s="161"/>
      <c r="N200" s="161"/>
    </row>
    <row r="201" spans="1:14" ht="15" customHeight="1" x14ac:dyDescent="0.2">
      <c r="A201" s="222" t="s">
        <v>173</v>
      </c>
      <c r="B201" s="83"/>
      <c r="M201" s="161"/>
      <c r="N201" s="161"/>
    </row>
    <row r="202" spans="1:14" ht="15" customHeight="1" x14ac:dyDescent="0.2">
      <c r="A202" s="222" t="s">
        <v>174</v>
      </c>
      <c r="B202" s="83"/>
      <c r="M202" s="161"/>
      <c r="N202" s="161"/>
    </row>
    <row r="203" spans="1:14" ht="15" customHeight="1" x14ac:dyDescent="0.2">
      <c r="A203" s="149" t="s">
        <v>175</v>
      </c>
      <c r="B203" s="83"/>
      <c r="L203" s="161"/>
      <c r="M203" s="161"/>
      <c r="N203" s="161"/>
    </row>
    <row r="204" spans="1:14" ht="15" customHeight="1" x14ac:dyDescent="0.2">
      <c r="A204" s="223" t="s">
        <v>176</v>
      </c>
      <c r="B204" s="83"/>
      <c r="L204" s="161"/>
      <c r="M204" s="161"/>
      <c r="N204" s="161"/>
    </row>
    <row r="205" spans="1:14" ht="21.75" customHeight="1" x14ac:dyDescent="0.2">
      <c r="A205" s="222" t="s">
        <v>177</v>
      </c>
      <c r="B205" s="83"/>
      <c r="L205" s="161"/>
      <c r="M205" s="161"/>
      <c r="N205" s="161"/>
    </row>
    <row r="206" spans="1:14" ht="15" customHeight="1" x14ac:dyDescent="0.2">
      <c r="A206" s="223" t="s">
        <v>178</v>
      </c>
      <c r="B206" s="83"/>
      <c r="L206" s="161"/>
      <c r="M206" s="161"/>
      <c r="N206" s="161"/>
    </row>
    <row r="207" spans="1:14" ht="15" customHeight="1" x14ac:dyDescent="0.2">
      <c r="A207" s="224" t="s">
        <v>179</v>
      </c>
      <c r="B207" s="83"/>
      <c r="L207" s="161"/>
      <c r="M207" s="161"/>
      <c r="N207" s="161"/>
    </row>
    <row r="208" spans="1:14" ht="15" customHeight="1" x14ac:dyDescent="0.2">
      <c r="A208" s="149" t="s">
        <v>180</v>
      </c>
      <c r="B208" s="83"/>
      <c r="L208" s="161"/>
      <c r="M208" s="161"/>
      <c r="N208" s="161"/>
    </row>
    <row r="209" spans="1:14" ht="23.25" customHeight="1" x14ac:dyDescent="0.2">
      <c r="A209" s="222" t="s">
        <v>181</v>
      </c>
      <c r="B209" s="83"/>
      <c r="L209" s="161"/>
      <c r="M209" s="161"/>
      <c r="N209" s="161"/>
    </row>
    <row r="210" spans="1:14" ht="15" customHeight="1" x14ac:dyDescent="0.2">
      <c r="A210" s="149" t="s">
        <v>182</v>
      </c>
      <c r="B210" s="83"/>
      <c r="L210" s="161"/>
      <c r="M210" s="161"/>
      <c r="N210" s="161"/>
    </row>
    <row r="211" spans="1:14" ht="15" customHeight="1" x14ac:dyDescent="0.2">
      <c r="A211" s="222" t="s">
        <v>183</v>
      </c>
      <c r="B211" s="83"/>
      <c r="L211" s="161"/>
      <c r="M211" s="161"/>
      <c r="N211" s="161"/>
    </row>
    <row r="212" spans="1:14" ht="15" customHeight="1" x14ac:dyDescent="0.2">
      <c r="A212" s="149" t="s">
        <v>89</v>
      </c>
      <c r="B212" s="83"/>
      <c r="L212" s="161"/>
      <c r="M212" s="161"/>
      <c r="N212" s="161"/>
    </row>
    <row r="213" spans="1:14" ht="15" customHeight="1" x14ac:dyDescent="0.2">
      <c r="A213" s="149" t="s">
        <v>90</v>
      </c>
      <c r="B213" s="83"/>
      <c r="L213" s="161"/>
      <c r="M213" s="161"/>
      <c r="N213" s="161"/>
    </row>
    <row r="214" spans="1:14" ht="15" customHeight="1" x14ac:dyDescent="0.2">
      <c r="A214" s="223" t="s">
        <v>184</v>
      </c>
      <c r="B214" s="83"/>
      <c r="L214" s="161"/>
      <c r="M214" s="161"/>
      <c r="N214" s="161"/>
    </row>
    <row r="215" spans="1:14" ht="15" customHeight="1" x14ac:dyDescent="0.2">
      <c r="A215" s="225" t="s">
        <v>185</v>
      </c>
      <c r="B215" s="141"/>
      <c r="L215" s="161"/>
      <c r="M215" s="161"/>
      <c r="N215" s="161"/>
    </row>
    <row r="216" spans="1:14" ht="15" customHeight="1" x14ac:dyDescent="0.2">
      <c r="A216" s="202" t="s">
        <v>0</v>
      </c>
      <c r="B216" s="17">
        <f>+SUM(B192:B215)</f>
        <v>0</v>
      </c>
    </row>
    <row r="221" spans="1:14" x14ac:dyDescent="0.2">
      <c r="A221" s="161"/>
    </row>
    <row r="222" spans="1:14" x14ac:dyDescent="0.2">
      <c r="A222" s="161"/>
    </row>
    <row r="223" spans="1:14" x14ac:dyDescent="0.2">
      <c r="A223" s="161"/>
    </row>
    <row r="224" spans="1:14" x14ac:dyDescent="0.2">
      <c r="A224" s="161"/>
    </row>
    <row r="225" spans="1:58" s="215" customFormat="1" x14ac:dyDescent="0.2">
      <c r="A225" s="161"/>
      <c r="BA225" s="161"/>
      <c r="BB225" s="161"/>
      <c r="BC225" s="161"/>
      <c r="BD225" s="161"/>
      <c r="BE225" s="161"/>
      <c r="BF225" s="161"/>
    </row>
    <row r="226" spans="1:58" s="215" customFormat="1" x14ac:dyDescent="0.2">
      <c r="A226" s="161"/>
      <c r="BA226" s="161"/>
      <c r="BB226" s="161"/>
      <c r="BC226" s="161"/>
      <c r="BD226" s="161"/>
      <c r="BE226" s="161"/>
      <c r="BF226" s="161"/>
    </row>
    <row r="227" spans="1:58" s="215" customFormat="1" x14ac:dyDescent="0.2">
      <c r="A227" s="161"/>
      <c r="BA227" s="161"/>
      <c r="BB227" s="161"/>
      <c r="BC227" s="161"/>
      <c r="BD227" s="161"/>
      <c r="BE227" s="161"/>
      <c r="BF227" s="161"/>
    </row>
    <row r="228" spans="1:58" s="215" customFormat="1" x14ac:dyDescent="0.2">
      <c r="A228" s="161"/>
      <c r="BA228" s="161"/>
      <c r="BB228" s="161"/>
      <c r="BC228" s="161"/>
      <c r="BD228" s="161"/>
      <c r="BE228" s="161"/>
      <c r="BF228" s="161"/>
    </row>
    <row r="229" spans="1:58" s="215" customFormat="1" hidden="1" x14ac:dyDescent="0.2">
      <c r="A229" s="161"/>
      <c r="BA229" s="161"/>
      <c r="BB229" s="161"/>
      <c r="BC229" s="161"/>
      <c r="BD229" s="161"/>
      <c r="BE229" s="161"/>
      <c r="BF229" s="161"/>
    </row>
    <row r="230" spans="1:58" s="215" customFormat="1" hidden="1" x14ac:dyDescent="0.2">
      <c r="A230" s="226">
        <f>SUM(A8:Y216)</f>
        <v>0</v>
      </c>
      <c r="BA230" s="161"/>
      <c r="BB230" s="161"/>
      <c r="BC230" s="161"/>
      <c r="BD230" s="161"/>
      <c r="BE230" s="226">
        <f>SUM(BD1:BG199)</f>
        <v>0</v>
      </c>
      <c r="BF230" s="161"/>
    </row>
    <row r="231" spans="1:58" s="215" customFormat="1" hidden="1" x14ac:dyDescent="0.2">
      <c r="A231" s="161"/>
      <c r="BA231" s="161"/>
      <c r="BB231" s="161"/>
      <c r="BC231" s="161"/>
      <c r="BD231" s="161"/>
      <c r="BF231" s="161"/>
    </row>
    <row r="232" spans="1:58" s="215" customFormat="1" hidden="1" x14ac:dyDescent="0.2">
      <c r="A232" s="161"/>
      <c r="BA232" s="161"/>
      <c r="BB232" s="161"/>
      <c r="BC232" s="161"/>
      <c r="BD232" s="161"/>
      <c r="BE232" s="161"/>
      <c r="BF232" s="161"/>
    </row>
    <row r="233" spans="1:58" s="215" customFormat="1" x14ac:dyDescent="0.2">
      <c r="A233" s="161"/>
      <c r="BA233" s="161"/>
      <c r="BB233" s="161"/>
      <c r="BC233" s="161"/>
      <c r="BD233" s="161"/>
      <c r="BE233" s="161"/>
      <c r="BF233" s="161"/>
    </row>
  </sheetData>
  <mergeCells count="78">
    <mergeCell ref="A6:N6"/>
    <mergeCell ref="A10:A11"/>
    <mergeCell ref="B10:B11"/>
    <mergeCell ref="C10:U10"/>
    <mergeCell ref="V10:W10"/>
    <mergeCell ref="X10:X11"/>
    <mergeCell ref="Y10:Y11"/>
    <mergeCell ref="A16:A17"/>
    <mergeCell ref="B16:B17"/>
    <mergeCell ref="C16:E16"/>
    <mergeCell ref="F16:F17"/>
    <mergeCell ref="A23:A24"/>
    <mergeCell ref="B23:C24"/>
    <mergeCell ref="D23:D24"/>
    <mergeCell ref="E23:G23"/>
    <mergeCell ref="H23:H24"/>
    <mergeCell ref="A25:C25"/>
    <mergeCell ref="A26:A37"/>
    <mergeCell ref="B26:C26"/>
    <mergeCell ref="B27:C27"/>
    <mergeCell ref="B28:C28"/>
    <mergeCell ref="B30:C30"/>
    <mergeCell ref="B31:C31"/>
    <mergeCell ref="B36:C36"/>
    <mergeCell ref="B37:C37"/>
    <mergeCell ref="B32:C32"/>
    <mergeCell ref="B33:C33"/>
    <mergeCell ref="B34:C34"/>
    <mergeCell ref="B35:C35"/>
    <mergeCell ref="B29:C29"/>
    <mergeCell ref="A38:A40"/>
    <mergeCell ref="A41:A43"/>
    <mergeCell ref="A45:A46"/>
    <mergeCell ref="B45:B46"/>
    <mergeCell ref="C45:U45"/>
    <mergeCell ref="B42:C42"/>
    <mergeCell ref="B43:C43"/>
    <mergeCell ref="B38:C38"/>
    <mergeCell ref="B39:C39"/>
    <mergeCell ref="B40:C40"/>
    <mergeCell ref="B41:C41"/>
    <mergeCell ref="V45:W45"/>
    <mergeCell ref="X45:X46"/>
    <mergeCell ref="A99:B100"/>
    <mergeCell ref="C99:C100"/>
    <mergeCell ref="D99:F99"/>
    <mergeCell ref="G99:G100"/>
    <mergeCell ref="A101:B101"/>
    <mergeCell ref="A103:C103"/>
    <mergeCell ref="A106:C107"/>
    <mergeCell ref="D106:D107"/>
    <mergeCell ref="E106:G106"/>
    <mergeCell ref="H106:H107"/>
    <mergeCell ref="A110:A111"/>
    <mergeCell ref="B110:B111"/>
    <mergeCell ref="C110:D110"/>
    <mergeCell ref="E110:E111"/>
    <mergeCell ref="F110:F111"/>
    <mergeCell ref="G110:I110"/>
    <mergeCell ref="J110:J111"/>
    <mergeCell ref="A117:A120"/>
    <mergeCell ref="A121:A125"/>
    <mergeCell ref="A126:A131"/>
    <mergeCell ref="A132:A133"/>
    <mergeCell ref="A136:A137"/>
    <mergeCell ref="B136:B137"/>
    <mergeCell ref="C136:U136"/>
    <mergeCell ref="V136:W136"/>
    <mergeCell ref="X136:Y136"/>
    <mergeCell ref="V163:W163"/>
    <mergeCell ref="X163:X164"/>
    <mergeCell ref="Y163:Y164"/>
    <mergeCell ref="A156:A157"/>
    <mergeCell ref="B156:B157"/>
    <mergeCell ref="C156:D156"/>
    <mergeCell ref="A163:A164"/>
    <mergeCell ref="B163:B164"/>
    <mergeCell ref="C163:U1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2014-04-28T13:33:44Z</dcterms:modified>
</cp:coreProperties>
</file>