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45" windowWidth="14430" windowHeight="12210" activeTab="6"/>
  </bookViews>
  <sheets>
    <sheet name="CONSOLIDADO" sheetId="4" r:id="rId1"/>
    <sheet name="ENERO " sheetId="1" r:id="rId2"/>
    <sheet name="FEBRERO" sheetId="2" r:id="rId3"/>
    <sheet name="MARZO" sheetId="3" r:id="rId4"/>
    <sheet name="ABRIL " sheetId="5" r:id="rId5"/>
    <sheet name="MAYO" sheetId="6" r:id="rId6"/>
    <sheet name="JUNIO" sheetId="7" r:id="rId7"/>
    <sheet name="JULIO" sheetId="13" r:id="rId8"/>
    <sheet name="AGOSTO" sheetId="8" r:id="rId9"/>
    <sheet name="SEPTIEMBRE" sheetId="9" r:id="rId10"/>
    <sheet name="OCTUBRE " sheetId="10" r:id="rId11"/>
    <sheet name="NOVIEMBRE " sheetId="11" r:id="rId12"/>
    <sheet name="DICIEMBRE 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calcPr calcId="145621"/>
</workbook>
</file>

<file path=xl/calcChain.xml><?xml version="1.0" encoding="utf-8"?>
<calcChain xmlns="http://schemas.openxmlformats.org/spreadsheetml/2006/main">
  <c r="B66" i="7" l="1"/>
  <c r="BF58" i="7"/>
  <c r="BE58" i="7"/>
  <c r="BD58" i="7"/>
  <c r="BC58" i="7"/>
  <c r="BB58" i="7"/>
  <c r="BA58" i="7"/>
  <c r="H58" i="7" s="1"/>
  <c r="BF57" i="7"/>
  <c r="BE57" i="7"/>
  <c r="BD57" i="7"/>
  <c r="BC57" i="7"/>
  <c r="BB57" i="7"/>
  <c r="H57" i="7" s="1"/>
  <c r="BA57" i="7"/>
  <c r="BE53" i="7"/>
  <c r="BA53" i="7"/>
  <c r="B53" i="7"/>
  <c r="BF53" i="7" s="1"/>
  <c r="BE52" i="7"/>
  <c r="BA52" i="7"/>
  <c r="B52" i="7"/>
  <c r="BF52" i="7" s="1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F50" i="7"/>
  <c r="BD50" i="7"/>
  <c r="BB50" i="7"/>
  <c r="B50" i="7"/>
  <c r="BC50" i="7" s="1"/>
  <c r="BF49" i="7"/>
  <c r="BD49" i="7"/>
  <c r="BB49" i="7"/>
  <c r="B49" i="7"/>
  <c r="BC49" i="7" s="1"/>
  <c r="BE48" i="7"/>
  <c r="W48" i="7"/>
  <c r="BC48" i="7" s="1"/>
  <c r="V48" i="7"/>
  <c r="U48" i="7"/>
  <c r="BA48" i="7" s="1"/>
  <c r="X48" i="7" s="1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BB48" i="7" s="1"/>
  <c r="B44" i="7"/>
  <c r="B43" i="7"/>
  <c r="BF39" i="7"/>
  <c r="BE39" i="7"/>
  <c r="BD39" i="7"/>
  <c r="BB39" i="7"/>
  <c r="BA39" i="7"/>
  <c r="B39" i="7"/>
  <c r="BC39" i="7" s="1"/>
  <c r="X39" i="7" s="1"/>
  <c r="BF38" i="7"/>
  <c r="BE38" i="7"/>
  <c r="BD38" i="7"/>
  <c r="BB38" i="7"/>
  <c r="BA38" i="7"/>
  <c r="B38" i="7"/>
  <c r="BC38" i="7" s="1"/>
  <c r="X38" i="7" s="1"/>
  <c r="BF37" i="7"/>
  <c r="BE37" i="7"/>
  <c r="BD37" i="7"/>
  <c r="BB37" i="7"/>
  <c r="BA37" i="7"/>
  <c r="B37" i="7"/>
  <c r="BC37" i="7" s="1"/>
  <c r="X37" i="7" s="1"/>
  <c r="BF36" i="7"/>
  <c r="BE36" i="7"/>
  <c r="BD36" i="7"/>
  <c r="BB36" i="7"/>
  <c r="BA36" i="7"/>
  <c r="B36" i="7"/>
  <c r="BC36" i="7" s="1"/>
  <c r="X36" i="7" s="1"/>
  <c r="BF35" i="7"/>
  <c r="BE35" i="7"/>
  <c r="BD35" i="7"/>
  <c r="BB35" i="7"/>
  <c r="BA35" i="7"/>
  <c r="B35" i="7"/>
  <c r="BC35" i="7" s="1"/>
  <c r="X35" i="7" s="1"/>
  <c r="BF34" i="7"/>
  <c r="BE34" i="7"/>
  <c r="BD34" i="7"/>
  <c r="BB34" i="7"/>
  <c r="BA34" i="7"/>
  <c r="B34" i="7"/>
  <c r="BC34" i="7" s="1"/>
  <c r="X34" i="7" s="1"/>
  <c r="BF33" i="7"/>
  <c r="BE33" i="7"/>
  <c r="BD33" i="7"/>
  <c r="BB33" i="7"/>
  <c r="BA33" i="7"/>
  <c r="B33" i="7"/>
  <c r="BC33" i="7" s="1"/>
  <c r="X33" i="7" s="1"/>
  <c r="BF32" i="7"/>
  <c r="BE32" i="7"/>
  <c r="BD32" i="7"/>
  <c r="BB32" i="7"/>
  <c r="BA32" i="7"/>
  <c r="B32" i="7"/>
  <c r="BC32" i="7" s="1"/>
  <c r="X32" i="7" s="1"/>
  <c r="BF31" i="7"/>
  <c r="BE31" i="7"/>
  <c r="BD31" i="7"/>
  <c r="BB31" i="7"/>
  <c r="BA31" i="7"/>
  <c r="B31" i="7"/>
  <c r="BC31" i="7" s="1"/>
  <c r="X31" i="7" s="1"/>
  <c r="BF30" i="7"/>
  <c r="BE30" i="7"/>
  <c r="BD30" i="7"/>
  <c r="BB30" i="7"/>
  <c r="BA30" i="7"/>
  <c r="B30" i="7"/>
  <c r="BC30" i="7" s="1"/>
  <c r="X30" i="7" s="1"/>
  <c r="BF29" i="7"/>
  <c r="BE29" i="7"/>
  <c r="BD29" i="7"/>
  <c r="BB29" i="7"/>
  <c r="BA29" i="7"/>
  <c r="B29" i="7"/>
  <c r="BC29" i="7" s="1"/>
  <c r="X29" i="7" s="1"/>
  <c r="BF28" i="7"/>
  <c r="BE28" i="7"/>
  <c r="BD28" i="7"/>
  <c r="BB28" i="7"/>
  <c r="BA28" i="7"/>
  <c r="B28" i="7"/>
  <c r="BC28" i="7" s="1"/>
  <c r="X28" i="7" s="1"/>
  <c r="BF27" i="7"/>
  <c r="BE27" i="7"/>
  <c r="BD27" i="7"/>
  <c r="BB27" i="7"/>
  <c r="BA27" i="7"/>
  <c r="B27" i="7"/>
  <c r="BC27" i="7" s="1"/>
  <c r="X27" i="7" s="1"/>
  <c r="BF26" i="7"/>
  <c r="BE26" i="7"/>
  <c r="BD26" i="7"/>
  <c r="BB26" i="7"/>
  <c r="BA26" i="7"/>
  <c r="B26" i="7"/>
  <c r="BC26" i="7" s="1"/>
  <c r="X26" i="7" s="1"/>
  <c r="BF22" i="7"/>
  <c r="BE22" i="7"/>
  <c r="BD22" i="7"/>
  <c r="BB22" i="7"/>
  <c r="BA22" i="7"/>
  <c r="B22" i="7"/>
  <c r="BC22" i="7" s="1"/>
  <c r="X22" i="7" s="1"/>
  <c r="BF21" i="7"/>
  <c r="BE21" i="7"/>
  <c r="BD21" i="7"/>
  <c r="BB21" i="7"/>
  <c r="BA21" i="7"/>
  <c r="B21" i="7"/>
  <c r="BC21" i="7" s="1"/>
  <c r="X21" i="7" s="1"/>
  <c r="BF20" i="7"/>
  <c r="BE20" i="7"/>
  <c r="BD20" i="7"/>
  <c r="BB20" i="7"/>
  <c r="BA20" i="7"/>
  <c r="B20" i="7"/>
  <c r="BC20" i="7" s="1"/>
  <c r="X20" i="7" s="1"/>
  <c r="BF19" i="7"/>
  <c r="BE19" i="7"/>
  <c r="BD19" i="7"/>
  <c r="BB19" i="7"/>
  <c r="BA19" i="7"/>
  <c r="B19" i="7"/>
  <c r="BC19" i="7" s="1"/>
  <c r="X19" i="7" s="1"/>
  <c r="BF18" i="7"/>
  <c r="BE18" i="7"/>
  <c r="BD18" i="7"/>
  <c r="BB18" i="7"/>
  <c r="BA18" i="7"/>
  <c r="B18" i="7"/>
  <c r="BC18" i="7" s="1"/>
  <c r="X18" i="7" s="1"/>
  <c r="BF17" i="7"/>
  <c r="BE17" i="7"/>
  <c r="BD17" i="7"/>
  <c r="BB17" i="7"/>
  <c r="BA17" i="7"/>
  <c r="B17" i="7"/>
  <c r="BC17" i="7" s="1"/>
  <c r="X17" i="7" s="1"/>
  <c r="BF16" i="7"/>
  <c r="BE16" i="7"/>
  <c r="BD16" i="7"/>
  <c r="BB16" i="7"/>
  <c r="BA16" i="7"/>
  <c r="B16" i="7"/>
  <c r="BC16" i="7" s="1"/>
  <c r="X16" i="7" s="1"/>
  <c r="BF15" i="7"/>
  <c r="BE15" i="7"/>
  <c r="BD15" i="7"/>
  <c r="BB15" i="7"/>
  <c r="BA15" i="7"/>
  <c r="B15" i="7"/>
  <c r="BC15" i="7" s="1"/>
  <c r="X15" i="7" s="1"/>
  <c r="BF14" i="7"/>
  <c r="BE14" i="7"/>
  <c r="BD14" i="7"/>
  <c r="BB14" i="7"/>
  <c r="BA14" i="7"/>
  <c r="B14" i="7"/>
  <c r="BC14" i="7" s="1"/>
  <c r="X14" i="7" s="1"/>
  <c r="BF13" i="7"/>
  <c r="BE13" i="7"/>
  <c r="BD13" i="7"/>
  <c r="BB13" i="7"/>
  <c r="BA13" i="7"/>
  <c r="B13" i="7"/>
  <c r="BC13" i="7" s="1"/>
  <c r="X13" i="7" s="1"/>
  <c r="BF12" i="7"/>
  <c r="BE12" i="7"/>
  <c r="BD12" i="7"/>
  <c r="BB12" i="7"/>
  <c r="BA12" i="7"/>
  <c r="B12" i="7"/>
  <c r="BC12" i="7" s="1"/>
  <c r="X12" i="7" s="1"/>
  <c r="BF11" i="7"/>
  <c r="BE11" i="7"/>
  <c r="BD11" i="7"/>
  <c r="BB11" i="7"/>
  <c r="BA11" i="7"/>
  <c r="B11" i="7"/>
  <c r="BC11" i="7" s="1"/>
  <c r="X11" i="7" s="1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B10" i="7" s="1"/>
  <c r="C10" i="7"/>
  <c r="A5" i="7"/>
  <c r="A4" i="7"/>
  <c r="A3" i="7"/>
  <c r="A2" i="7"/>
  <c r="BE10" i="7" l="1"/>
  <c r="BA10" i="7"/>
  <c r="BD10" i="7"/>
  <c r="BC10" i="7"/>
  <c r="BF10" i="7"/>
  <c r="BB10" i="7"/>
  <c r="BC52" i="7"/>
  <c r="X52" i="7" s="1"/>
  <c r="BC53" i="7"/>
  <c r="BD48" i="7"/>
  <c r="BA49" i="7"/>
  <c r="X49" i="7" s="1"/>
  <c r="BE49" i="7"/>
  <c r="BA50" i="7"/>
  <c r="X50" i="7" s="1"/>
  <c r="BE50" i="7"/>
  <c r="BD52" i="7"/>
  <c r="BD53" i="7"/>
  <c r="B51" i="7"/>
  <c r="BB52" i="7"/>
  <c r="BB53" i="7"/>
  <c r="X53" i="7" s="1"/>
  <c r="B66" i="6"/>
  <c r="BF58" i="6"/>
  <c r="BE58" i="6"/>
  <c r="BD58" i="6"/>
  <c r="BC58" i="6"/>
  <c r="BB58" i="6"/>
  <c r="BA58" i="6"/>
  <c r="H58" i="6" s="1"/>
  <c r="BF57" i="6"/>
  <c r="BE57" i="6"/>
  <c r="BD57" i="6"/>
  <c r="BC57" i="6"/>
  <c r="BB57" i="6"/>
  <c r="BA57" i="6"/>
  <c r="H57" i="6" s="1"/>
  <c r="BE53" i="6"/>
  <c r="BD53" i="6"/>
  <c r="BA53" i="6"/>
  <c r="B53" i="6"/>
  <c r="BC53" i="6" s="1"/>
  <c r="BE52" i="6"/>
  <c r="BD52" i="6"/>
  <c r="BA52" i="6"/>
  <c r="B52" i="6"/>
  <c r="BC52" i="6" s="1"/>
  <c r="BE51" i="6"/>
  <c r="BD51" i="6"/>
  <c r="W51" i="6"/>
  <c r="V51" i="6"/>
  <c r="U51" i="6"/>
  <c r="BA51" i="6" s="1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BC51" i="6" s="1"/>
  <c r="BF50" i="6"/>
  <c r="BE50" i="6"/>
  <c r="BB50" i="6"/>
  <c r="BA50" i="6"/>
  <c r="B50" i="6"/>
  <c r="BD50" i="6" s="1"/>
  <c r="BF49" i="6"/>
  <c r="BE49" i="6"/>
  <c r="BB49" i="6"/>
  <c r="BA49" i="6"/>
  <c r="B49" i="6"/>
  <c r="BD49" i="6" s="1"/>
  <c r="BE48" i="6"/>
  <c r="BD48" i="6"/>
  <c r="W48" i="6"/>
  <c r="V48" i="6"/>
  <c r="U48" i="6"/>
  <c r="BA48" i="6" s="1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BC48" i="6" s="1"/>
  <c r="B44" i="6"/>
  <c r="B43" i="6"/>
  <c r="B39" i="6"/>
  <c r="BC39" i="6" s="1"/>
  <c r="BC38" i="6"/>
  <c r="B38" i="6"/>
  <c r="B37" i="6"/>
  <c r="BC37" i="6" s="1"/>
  <c r="BC36" i="6"/>
  <c r="B36" i="6"/>
  <c r="B35" i="6"/>
  <c r="BC34" i="6"/>
  <c r="B34" i="6"/>
  <c r="B33" i="6"/>
  <c r="BC33" i="6" s="1"/>
  <c r="BC32" i="6"/>
  <c r="B32" i="6"/>
  <c r="B31" i="6"/>
  <c r="BC31" i="6" s="1"/>
  <c r="BC30" i="6"/>
  <c r="B30" i="6"/>
  <c r="B29" i="6"/>
  <c r="BC28" i="6"/>
  <c r="B28" i="6"/>
  <c r="B27" i="6"/>
  <c r="BC27" i="6" s="1"/>
  <c r="BC26" i="6"/>
  <c r="B26" i="6"/>
  <c r="B22" i="6"/>
  <c r="BC22" i="6" s="1"/>
  <c r="BC21" i="6"/>
  <c r="B21" i="6"/>
  <c r="B20" i="6"/>
  <c r="BC19" i="6"/>
  <c r="B19" i="6"/>
  <c r="B18" i="6"/>
  <c r="B17" i="6"/>
  <c r="B16" i="6"/>
  <c r="B15" i="6"/>
  <c r="B14" i="6"/>
  <c r="BC14" i="6" s="1"/>
  <c r="B13" i="6"/>
  <c r="B12" i="6"/>
  <c r="B11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 s="1"/>
  <c r="A5" i="6"/>
  <c r="A4" i="6"/>
  <c r="A3" i="6"/>
  <c r="A2" i="6"/>
  <c r="X10" i="7" l="1"/>
  <c r="BF51" i="7"/>
  <c r="BB51" i="7"/>
  <c r="BE51" i="7"/>
  <c r="BD200" i="7" s="1"/>
  <c r="BA51" i="7"/>
  <c r="X51" i="7" s="1"/>
  <c r="BD51" i="7"/>
  <c r="BC51" i="7"/>
  <c r="A200" i="7"/>
  <c r="X48" i="6"/>
  <c r="BF10" i="6"/>
  <c r="BB10" i="6"/>
  <c r="A200" i="6"/>
  <c r="BE10" i="6"/>
  <c r="BA10" i="6"/>
  <c r="BF11" i="6"/>
  <c r="BB11" i="6"/>
  <c r="BE11" i="6"/>
  <c r="BA11" i="6"/>
  <c r="BF13" i="6"/>
  <c r="BB13" i="6"/>
  <c r="BE13" i="6"/>
  <c r="BA13" i="6"/>
  <c r="BF15" i="6"/>
  <c r="BB15" i="6"/>
  <c r="BE15" i="6"/>
  <c r="BA15" i="6"/>
  <c r="BF16" i="6"/>
  <c r="BB16" i="6"/>
  <c r="BE16" i="6"/>
  <c r="BA16" i="6"/>
  <c r="BF18" i="6"/>
  <c r="BB18" i="6"/>
  <c r="BE18" i="6"/>
  <c r="BA18" i="6"/>
  <c r="BD18" i="6"/>
  <c r="BF20" i="6"/>
  <c r="BB20" i="6"/>
  <c r="BD20" i="6"/>
  <c r="BE20" i="6"/>
  <c r="BA20" i="6"/>
  <c r="X20" i="6" s="1"/>
  <c r="BF29" i="6"/>
  <c r="BB29" i="6"/>
  <c r="BE29" i="6"/>
  <c r="BA29" i="6"/>
  <c r="X29" i="6" s="1"/>
  <c r="BD29" i="6"/>
  <c r="BF35" i="6"/>
  <c r="BB35" i="6"/>
  <c r="BD35" i="6"/>
  <c r="BE35" i="6"/>
  <c r="BA35" i="6"/>
  <c r="X35" i="6" s="1"/>
  <c r="BC11" i="6"/>
  <c r="BC16" i="6"/>
  <c r="BC18" i="6"/>
  <c r="BC29" i="6"/>
  <c r="BC35" i="6"/>
  <c r="BF12" i="6"/>
  <c r="BB12" i="6"/>
  <c r="BE12" i="6"/>
  <c r="BA12" i="6"/>
  <c r="BF14" i="6"/>
  <c r="BB14" i="6"/>
  <c r="BE14" i="6"/>
  <c r="BA14" i="6"/>
  <c r="X14" i="6" s="1"/>
  <c r="BF17" i="6"/>
  <c r="BB17" i="6"/>
  <c r="BE17" i="6"/>
  <c r="BA17" i="6"/>
  <c r="BF22" i="6"/>
  <c r="BB22" i="6"/>
  <c r="BE22" i="6"/>
  <c r="BA22" i="6"/>
  <c r="X22" i="6" s="1"/>
  <c r="BD22" i="6"/>
  <c r="BF27" i="6"/>
  <c r="BB27" i="6"/>
  <c r="BD27" i="6"/>
  <c r="BE27" i="6"/>
  <c r="BA27" i="6"/>
  <c r="BF31" i="6"/>
  <c r="BB31" i="6"/>
  <c r="BD31" i="6"/>
  <c r="BE31" i="6"/>
  <c r="BA31" i="6"/>
  <c r="X31" i="6" s="1"/>
  <c r="BF33" i="6"/>
  <c r="BB33" i="6"/>
  <c r="BE33" i="6"/>
  <c r="BA33" i="6"/>
  <c r="BD33" i="6"/>
  <c r="BF37" i="6"/>
  <c r="BB37" i="6"/>
  <c r="BE37" i="6"/>
  <c r="BA37" i="6"/>
  <c r="X37" i="6" s="1"/>
  <c r="BD37" i="6"/>
  <c r="BF39" i="6"/>
  <c r="BB39" i="6"/>
  <c r="BD39" i="6"/>
  <c r="BE39" i="6"/>
  <c r="BA39" i="6"/>
  <c r="BC10" i="6"/>
  <c r="BC12" i="6"/>
  <c r="BC13" i="6"/>
  <c r="BC15" i="6"/>
  <c r="BC17" i="6"/>
  <c r="BC20" i="6"/>
  <c r="BD10" i="6"/>
  <c r="BD11" i="6"/>
  <c r="BD12" i="6"/>
  <c r="BD13" i="6"/>
  <c r="BD14" i="6"/>
  <c r="BD15" i="6"/>
  <c r="BD16" i="6"/>
  <c r="BD17" i="6"/>
  <c r="BF19" i="6"/>
  <c r="BB19" i="6"/>
  <c r="BD19" i="6"/>
  <c r="BE19" i="6"/>
  <c r="BA19" i="6"/>
  <c r="X19" i="6" s="1"/>
  <c r="BF21" i="6"/>
  <c r="BB21" i="6"/>
  <c r="BE21" i="6"/>
  <c r="BA21" i="6"/>
  <c r="X21" i="6" s="1"/>
  <c r="BD21" i="6"/>
  <c r="BF26" i="6"/>
  <c r="BB26" i="6"/>
  <c r="BE26" i="6"/>
  <c r="BA26" i="6"/>
  <c r="BD26" i="6"/>
  <c r="BF28" i="6"/>
  <c r="BB28" i="6"/>
  <c r="BD28" i="6"/>
  <c r="BE28" i="6"/>
  <c r="BA28" i="6"/>
  <c r="BF30" i="6"/>
  <c r="BB30" i="6"/>
  <c r="BE30" i="6"/>
  <c r="BA30" i="6"/>
  <c r="X30" i="6" s="1"/>
  <c r="BD30" i="6"/>
  <c r="BF32" i="6"/>
  <c r="BB32" i="6"/>
  <c r="BD32" i="6"/>
  <c r="BE32" i="6"/>
  <c r="BA32" i="6"/>
  <c r="BF34" i="6"/>
  <c r="BB34" i="6"/>
  <c r="BE34" i="6"/>
  <c r="BA34" i="6"/>
  <c r="BD34" i="6"/>
  <c r="BF36" i="6"/>
  <c r="BB36" i="6"/>
  <c r="BD36" i="6"/>
  <c r="BE36" i="6"/>
  <c r="BA36" i="6"/>
  <c r="BF38" i="6"/>
  <c r="BB38" i="6"/>
  <c r="BE38" i="6"/>
  <c r="BA38" i="6"/>
  <c r="X38" i="6" s="1"/>
  <c r="BD38" i="6"/>
  <c r="BB48" i="6"/>
  <c r="BC49" i="6"/>
  <c r="X49" i="6" s="1"/>
  <c r="BC50" i="6"/>
  <c r="X50" i="6" s="1"/>
  <c r="BB51" i="6"/>
  <c r="X51" i="6" s="1"/>
  <c r="BF51" i="6"/>
  <c r="BB52" i="6"/>
  <c r="X52" i="6" s="1"/>
  <c r="BF52" i="6"/>
  <c r="BB53" i="6"/>
  <c r="X53" i="6" s="1"/>
  <c r="BF53" i="6"/>
  <c r="B66" i="5"/>
  <c r="BF58" i="5"/>
  <c r="BE58" i="5"/>
  <c r="BD58" i="5"/>
  <c r="BC58" i="5"/>
  <c r="BB58" i="5"/>
  <c r="BA58" i="5"/>
  <c r="H58" i="5" s="1"/>
  <c r="BF57" i="5"/>
  <c r="BE57" i="5"/>
  <c r="BD57" i="5"/>
  <c r="BC57" i="5"/>
  <c r="BB57" i="5"/>
  <c r="BA57" i="5"/>
  <c r="H57" i="5" s="1"/>
  <c r="BE53" i="5"/>
  <c r="BD53" i="5"/>
  <c r="BA53" i="5"/>
  <c r="B53" i="5"/>
  <c r="BC53" i="5" s="1"/>
  <c r="BE52" i="5"/>
  <c r="BD52" i="5"/>
  <c r="BA52" i="5"/>
  <c r="B52" i="5"/>
  <c r="BC52" i="5" s="1"/>
  <c r="BE51" i="5"/>
  <c r="BD51" i="5"/>
  <c r="W51" i="5"/>
  <c r="V51" i="5"/>
  <c r="U51" i="5"/>
  <c r="BA51" i="5" s="1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BC51" i="5" s="1"/>
  <c r="BF50" i="5"/>
  <c r="BE50" i="5"/>
  <c r="BB50" i="5"/>
  <c r="BA50" i="5"/>
  <c r="B50" i="5"/>
  <c r="BD50" i="5" s="1"/>
  <c r="BF49" i="5"/>
  <c r="BE49" i="5"/>
  <c r="BB49" i="5"/>
  <c r="BA49" i="5"/>
  <c r="B49" i="5"/>
  <c r="BD49" i="5" s="1"/>
  <c r="BE48" i="5"/>
  <c r="BD48" i="5"/>
  <c r="W48" i="5"/>
  <c r="V48" i="5"/>
  <c r="U48" i="5"/>
  <c r="BA48" i="5" s="1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BC48" i="5" s="1"/>
  <c r="B44" i="5"/>
  <c r="B43" i="5"/>
  <c r="B39" i="5"/>
  <c r="B38" i="5"/>
  <c r="BC38" i="5" s="1"/>
  <c r="B37" i="5"/>
  <c r="B36" i="5"/>
  <c r="BC36" i="5" s="1"/>
  <c r="B35" i="5"/>
  <c r="B34" i="5"/>
  <c r="BC34" i="5" s="1"/>
  <c r="B33" i="5"/>
  <c r="B32" i="5"/>
  <c r="BC32" i="5" s="1"/>
  <c r="B31" i="5"/>
  <c r="B30" i="5"/>
  <c r="BC30" i="5" s="1"/>
  <c r="B29" i="5"/>
  <c r="B28" i="5"/>
  <c r="BC28" i="5" s="1"/>
  <c r="B27" i="5"/>
  <c r="B26" i="5"/>
  <c r="BC26" i="5" s="1"/>
  <c r="B22" i="5"/>
  <c r="B21" i="5"/>
  <c r="BC21" i="5" s="1"/>
  <c r="B20" i="5"/>
  <c r="B19" i="5"/>
  <c r="BC19" i="5" s="1"/>
  <c r="B18" i="5"/>
  <c r="BD17" i="5"/>
  <c r="B17" i="5"/>
  <c r="BD16" i="5"/>
  <c r="B16" i="5"/>
  <c r="BD15" i="5"/>
  <c r="B15" i="5"/>
  <c r="BD14" i="5"/>
  <c r="B14" i="5"/>
  <c r="BD13" i="5"/>
  <c r="B13" i="5"/>
  <c r="BD12" i="5"/>
  <c r="B12" i="5"/>
  <c r="BD11" i="5"/>
  <c r="B11" i="5"/>
  <c r="BD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 s="1"/>
  <c r="A5" i="5"/>
  <c r="A4" i="5"/>
  <c r="A3" i="5"/>
  <c r="A2" i="5"/>
  <c r="X17" i="6" l="1"/>
  <c r="X12" i="6"/>
  <c r="BD200" i="6"/>
  <c r="X36" i="6"/>
  <c r="X28" i="6"/>
  <c r="X33" i="6"/>
  <c r="X34" i="6"/>
  <c r="X32" i="6"/>
  <c r="X26" i="6"/>
  <c r="X39" i="6"/>
  <c r="X27" i="6"/>
  <c r="X18" i="6"/>
  <c r="X16" i="6"/>
  <c r="X15" i="6"/>
  <c r="X13" i="6"/>
  <c r="X11" i="6"/>
  <c r="X10" i="6"/>
  <c r="BF10" i="5"/>
  <c r="BB10" i="5"/>
  <c r="A200" i="5"/>
  <c r="BE10" i="5"/>
  <c r="BA10" i="5"/>
  <c r="BF11" i="5"/>
  <c r="BD200" i="5" s="1"/>
  <c r="BB11" i="5"/>
  <c r="BE11" i="5"/>
  <c r="BA11" i="5"/>
  <c r="BF12" i="5"/>
  <c r="BB12" i="5"/>
  <c r="BE12" i="5"/>
  <c r="BA12" i="5"/>
  <c r="BF13" i="5"/>
  <c r="BB13" i="5"/>
  <c r="BE13" i="5"/>
  <c r="BA13" i="5"/>
  <c r="X13" i="5" s="1"/>
  <c r="BF14" i="5"/>
  <c r="BB14" i="5"/>
  <c r="BE14" i="5"/>
  <c r="BA14" i="5"/>
  <c r="BF15" i="5"/>
  <c r="BB15" i="5"/>
  <c r="BE15" i="5"/>
  <c r="BA15" i="5"/>
  <c r="BF16" i="5"/>
  <c r="BB16" i="5"/>
  <c r="BE16" i="5"/>
  <c r="BA16" i="5"/>
  <c r="BF17" i="5"/>
  <c r="BB17" i="5"/>
  <c r="BE17" i="5"/>
  <c r="BA17" i="5"/>
  <c r="X17" i="5" s="1"/>
  <c r="BF18" i="5"/>
  <c r="BB18" i="5"/>
  <c r="BD18" i="5"/>
  <c r="BE18" i="5"/>
  <c r="BA18" i="5"/>
  <c r="X18" i="5" s="1"/>
  <c r="X50" i="5"/>
  <c r="BF20" i="5"/>
  <c r="BB20" i="5"/>
  <c r="BD20" i="5"/>
  <c r="BE20" i="5"/>
  <c r="BA20" i="5"/>
  <c r="BF22" i="5"/>
  <c r="BB22" i="5"/>
  <c r="BE22" i="5"/>
  <c r="BA22" i="5"/>
  <c r="BD22" i="5"/>
  <c r="BF27" i="5"/>
  <c r="BB27" i="5"/>
  <c r="BD27" i="5"/>
  <c r="BE27" i="5"/>
  <c r="BA27" i="5"/>
  <c r="X27" i="5" s="1"/>
  <c r="BF29" i="5"/>
  <c r="BB29" i="5"/>
  <c r="BE29" i="5"/>
  <c r="BA29" i="5"/>
  <c r="X29" i="5" s="1"/>
  <c r="BD29" i="5"/>
  <c r="BF31" i="5"/>
  <c r="BB31" i="5"/>
  <c r="BD31" i="5"/>
  <c r="BE31" i="5"/>
  <c r="BA31" i="5"/>
  <c r="BF33" i="5"/>
  <c r="BB33" i="5"/>
  <c r="BE33" i="5"/>
  <c r="BA33" i="5"/>
  <c r="BD33" i="5"/>
  <c r="BF35" i="5"/>
  <c r="BB35" i="5"/>
  <c r="BE35" i="5"/>
  <c r="BA35" i="5"/>
  <c r="X35" i="5" s="1"/>
  <c r="BD35" i="5"/>
  <c r="BF37" i="5"/>
  <c r="BB37" i="5"/>
  <c r="BD37" i="5"/>
  <c r="BE37" i="5"/>
  <c r="BA37" i="5"/>
  <c r="BF39" i="5"/>
  <c r="BB39" i="5"/>
  <c r="BE39" i="5"/>
  <c r="BA39" i="5"/>
  <c r="BD39" i="5"/>
  <c r="BC10" i="5"/>
  <c r="BC11" i="5"/>
  <c r="BC12" i="5"/>
  <c r="BC13" i="5"/>
  <c r="BC14" i="5"/>
  <c r="BC15" i="5"/>
  <c r="BC16" i="5"/>
  <c r="BC17" i="5"/>
  <c r="BC18" i="5"/>
  <c r="BC20" i="5"/>
  <c r="BC22" i="5"/>
  <c r="BC27" i="5"/>
  <c r="BC29" i="5"/>
  <c r="BC31" i="5"/>
  <c r="BC33" i="5"/>
  <c r="BC35" i="5"/>
  <c r="BC37" i="5"/>
  <c r="BC39" i="5"/>
  <c r="BF19" i="5"/>
  <c r="BB19" i="5"/>
  <c r="BD19" i="5"/>
  <c r="BE19" i="5"/>
  <c r="BA19" i="5"/>
  <c r="BF21" i="5"/>
  <c r="BB21" i="5"/>
  <c r="BE21" i="5"/>
  <c r="BA21" i="5"/>
  <c r="BD21" i="5"/>
  <c r="BF26" i="5"/>
  <c r="BB26" i="5"/>
  <c r="BE26" i="5"/>
  <c r="BA26" i="5"/>
  <c r="X26" i="5" s="1"/>
  <c r="BD26" i="5"/>
  <c r="BF28" i="5"/>
  <c r="BB28" i="5"/>
  <c r="BD28" i="5"/>
  <c r="BE28" i="5"/>
  <c r="BA28" i="5"/>
  <c r="X28" i="5" s="1"/>
  <c r="BF30" i="5"/>
  <c r="BB30" i="5"/>
  <c r="BE30" i="5"/>
  <c r="BA30" i="5"/>
  <c r="BD30" i="5"/>
  <c r="BF32" i="5"/>
  <c r="BB32" i="5"/>
  <c r="BD32" i="5"/>
  <c r="BE32" i="5"/>
  <c r="BA32" i="5"/>
  <c r="BF34" i="5"/>
  <c r="BB34" i="5"/>
  <c r="BD34" i="5"/>
  <c r="BE34" i="5"/>
  <c r="BA34" i="5"/>
  <c r="X34" i="5" s="1"/>
  <c r="BF36" i="5"/>
  <c r="BB36" i="5"/>
  <c r="BD36" i="5"/>
  <c r="BE36" i="5"/>
  <c r="BA36" i="5"/>
  <c r="X36" i="5" s="1"/>
  <c r="BF38" i="5"/>
  <c r="BB38" i="5"/>
  <c r="BD38" i="5"/>
  <c r="BE38" i="5"/>
  <c r="BA38" i="5"/>
  <c r="X49" i="5"/>
  <c r="BB48" i="5"/>
  <c r="X48" i="5" s="1"/>
  <c r="BC49" i="5"/>
  <c r="BC50" i="5"/>
  <c r="BB51" i="5"/>
  <c r="X51" i="5" s="1"/>
  <c r="BF51" i="5"/>
  <c r="BB52" i="5"/>
  <c r="X52" i="5" s="1"/>
  <c r="BF52" i="5"/>
  <c r="BB53" i="5"/>
  <c r="X53" i="5" s="1"/>
  <c r="BF53" i="5"/>
  <c r="B66" i="3"/>
  <c r="BF58" i="3"/>
  <c r="BE58" i="3"/>
  <c r="BD58" i="3"/>
  <c r="BC58" i="3"/>
  <c r="BB58" i="3"/>
  <c r="BA58" i="3"/>
  <c r="H58" i="3"/>
  <c r="BF57" i="3"/>
  <c r="BE57" i="3"/>
  <c r="BD57" i="3"/>
  <c r="BC57" i="3"/>
  <c r="H57" i="3" s="1"/>
  <c r="BB57" i="3"/>
  <c r="BA57" i="3"/>
  <c r="BF53" i="3"/>
  <c r="BB53" i="3"/>
  <c r="B53" i="3"/>
  <c r="BE53" i="3" s="1"/>
  <c r="BF52" i="3"/>
  <c r="BB52" i="3"/>
  <c r="B52" i="3"/>
  <c r="BE52" i="3" s="1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BE51" i="3" s="1"/>
  <c r="B50" i="3"/>
  <c r="BF50" i="3" s="1"/>
  <c r="B49" i="3"/>
  <c r="BF49" i="3" s="1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BE48" i="3" s="1"/>
  <c r="B44" i="3"/>
  <c r="B43" i="3"/>
  <c r="BF39" i="3"/>
  <c r="BE39" i="3"/>
  <c r="BB39" i="3"/>
  <c r="BA39" i="3"/>
  <c r="B39" i="3"/>
  <c r="BD39" i="3" s="1"/>
  <c r="BF38" i="3"/>
  <c r="BE38" i="3"/>
  <c r="BB38" i="3"/>
  <c r="BA38" i="3"/>
  <c r="B38" i="3"/>
  <c r="BD38" i="3" s="1"/>
  <c r="BF37" i="3"/>
  <c r="BE37" i="3"/>
  <c r="BB37" i="3"/>
  <c r="BA37" i="3"/>
  <c r="B37" i="3"/>
  <c r="BD37" i="3" s="1"/>
  <c r="BF36" i="3"/>
  <c r="BE36" i="3"/>
  <c r="BB36" i="3"/>
  <c r="BA36" i="3"/>
  <c r="B36" i="3"/>
  <c r="BD36" i="3" s="1"/>
  <c r="BF35" i="3"/>
  <c r="BE35" i="3"/>
  <c r="BB35" i="3"/>
  <c r="BA35" i="3"/>
  <c r="B35" i="3"/>
  <c r="BD35" i="3" s="1"/>
  <c r="BF34" i="3"/>
  <c r="BE34" i="3"/>
  <c r="BB34" i="3"/>
  <c r="BA34" i="3"/>
  <c r="B34" i="3"/>
  <c r="BD34" i="3" s="1"/>
  <c r="BF33" i="3"/>
  <c r="BE33" i="3"/>
  <c r="BB33" i="3"/>
  <c r="BA33" i="3"/>
  <c r="B33" i="3"/>
  <c r="BD33" i="3" s="1"/>
  <c r="BF32" i="3"/>
  <c r="BE32" i="3"/>
  <c r="BB32" i="3"/>
  <c r="BA32" i="3"/>
  <c r="B32" i="3"/>
  <c r="BD32" i="3" s="1"/>
  <c r="BF31" i="3"/>
  <c r="BE31" i="3"/>
  <c r="BB31" i="3"/>
  <c r="BA31" i="3"/>
  <c r="B31" i="3"/>
  <c r="BD31" i="3" s="1"/>
  <c r="BF30" i="3"/>
  <c r="BE30" i="3"/>
  <c r="BB30" i="3"/>
  <c r="BA30" i="3"/>
  <c r="B30" i="3"/>
  <c r="BD30" i="3" s="1"/>
  <c r="BF29" i="3"/>
  <c r="BE29" i="3"/>
  <c r="BB29" i="3"/>
  <c r="BA29" i="3"/>
  <c r="B29" i="3"/>
  <c r="BD29" i="3" s="1"/>
  <c r="BF28" i="3"/>
  <c r="BE28" i="3"/>
  <c r="BB28" i="3"/>
  <c r="BA28" i="3"/>
  <c r="B28" i="3"/>
  <c r="BD28" i="3" s="1"/>
  <c r="BF27" i="3"/>
  <c r="BE27" i="3"/>
  <c r="BB27" i="3"/>
  <c r="BA27" i="3"/>
  <c r="B27" i="3"/>
  <c r="BD27" i="3" s="1"/>
  <c r="BF26" i="3"/>
  <c r="BE26" i="3"/>
  <c r="BB26" i="3"/>
  <c r="BA26" i="3"/>
  <c r="B26" i="3"/>
  <c r="BD26" i="3" s="1"/>
  <c r="BF22" i="3"/>
  <c r="BE22" i="3"/>
  <c r="BB22" i="3"/>
  <c r="BA22" i="3"/>
  <c r="B22" i="3"/>
  <c r="BD22" i="3" s="1"/>
  <c r="BF21" i="3"/>
  <c r="BE21" i="3"/>
  <c r="BB21" i="3"/>
  <c r="BA21" i="3"/>
  <c r="B21" i="3"/>
  <c r="BD21" i="3" s="1"/>
  <c r="BF20" i="3"/>
  <c r="BE20" i="3"/>
  <c r="BB20" i="3"/>
  <c r="BA20" i="3"/>
  <c r="B20" i="3"/>
  <c r="BD20" i="3" s="1"/>
  <c r="BF19" i="3"/>
  <c r="BE19" i="3"/>
  <c r="BB19" i="3"/>
  <c r="BA19" i="3"/>
  <c r="B19" i="3"/>
  <c r="BD19" i="3" s="1"/>
  <c r="BF18" i="3"/>
  <c r="BE18" i="3"/>
  <c r="BB18" i="3"/>
  <c r="BA18" i="3"/>
  <c r="B18" i="3"/>
  <c r="BD18" i="3" s="1"/>
  <c r="BF17" i="3"/>
  <c r="BE17" i="3"/>
  <c r="BB17" i="3"/>
  <c r="BA17" i="3"/>
  <c r="B17" i="3"/>
  <c r="BD17" i="3" s="1"/>
  <c r="BF16" i="3"/>
  <c r="BE16" i="3"/>
  <c r="BB16" i="3"/>
  <c r="BA16" i="3"/>
  <c r="B16" i="3"/>
  <c r="BD16" i="3" s="1"/>
  <c r="BF15" i="3"/>
  <c r="BE15" i="3"/>
  <c r="BB15" i="3"/>
  <c r="BA15" i="3"/>
  <c r="B15" i="3"/>
  <c r="BD15" i="3" s="1"/>
  <c r="BF14" i="3"/>
  <c r="BE14" i="3"/>
  <c r="BB14" i="3"/>
  <c r="BA14" i="3"/>
  <c r="B14" i="3"/>
  <c r="BD14" i="3" s="1"/>
  <c r="BF13" i="3"/>
  <c r="BE13" i="3"/>
  <c r="BB13" i="3"/>
  <c r="BA13" i="3"/>
  <c r="B13" i="3"/>
  <c r="BD13" i="3" s="1"/>
  <c r="BF12" i="3"/>
  <c r="BE12" i="3"/>
  <c r="BB12" i="3"/>
  <c r="BA12" i="3"/>
  <c r="B12" i="3"/>
  <c r="BD12" i="3" s="1"/>
  <c r="BF11" i="3"/>
  <c r="BE11" i="3"/>
  <c r="BB11" i="3"/>
  <c r="BA11" i="3"/>
  <c r="B11" i="3"/>
  <c r="BD11" i="3" s="1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B10" i="3" s="1"/>
  <c r="D10" i="3"/>
  <c r="C10" i="3"/>
  <c r="A5" i="3"/>
  <c r="A4" i="3"/>
  <c r="A3" i="3"/>
  <c r="A2" i="3"/>
  <c r="X32" i="5" l="1"/>
  <c r="X16" i="5"/>
  <c r="X15" i="5"/>
  <c r="X14" i="5"/>
  <c r="X12" i="5"/>
  <c r="X11" i="5"/>
  <c r="X10" i="5"/>
  <c r="X38" i="5"/>
  <c r="X21" i="5"/>
  <c r="X19" i="5"/>
  <c r="X33" i="5"/>
  <c r="X31" i="5"/>
  <c r="X22" i="5"/>
  <c r="X20" i="5"/>
  <c r="X30" i="5"/>
  <c r="X39" i="5"/>
  <c r="X37" i="5"/>
  <c r="BD10" i="3"/>
  <c r="BB10" i="3"/>
  <c r="BC10" i="3"/>
  <c r="BF10" i="3"/>
  <c r="A200" i="3"/>
  <c r="BE10" i="3"/>
  <c r="BA10" i="3"/>
  <c r="X10" i="3" s="1"/>
  <c r="X30" i="3"/>
  <c r="X34" i="3"/>
  <c r="X12" i="3"/>
  <c r="X20" i="3"/>
  <c r="X27" i="3"/>
  <c r="X31" i="3"/>
  <c r="X39" i="3"/>
  <c r="X13" i="3"/>
  <c r="X11" i="3"/>
  <c r="X15" i="3"/>
  <c r="BB48" i="3"/>
  <c r="BB51" i="3"/>
  <c r="BF51" i="3"/>
  <c r="BC48" i="3"/>
  <c r="BD49" i="3"/>
  <c r="BD50" i="3"/>
  <c r="BC51" i="3"/>
  <c r="BC11" i="3"/>
  <c r="BC12" i="3"/>
  <c r="BC13" i="3"/>
  <c r="BC14" i="3"/>
  <c r="X14" i="3" s="1"/>
  <c r="BC15" i="3"/>
  <c r="BC16" i="3"/>
  <c r="X16" i="3" s="1"/>
  <c r="BC17" i="3"/>
  <c r="X17" i="3" s="1"/>
  <c r="BC18" i="3"/>
  <c r="X18" i="3" s="1"/>
  <c r="BC19" i="3"/>
  <c r="X19" i="3" s="1"/>
  <c r="BC20" i="3"/>
  <c r="BC21" i="3"/>
  <c r="X21" i="3" s="1"/>
  <c r="BC22" i="3"/>
  <c r="X22" i="3" s="1"/>
  <c r="BC26" i="3"/>
  <c r="X26" i="3" s="1"/>
  <c r="BC27" i="3"/>
  <c r="BC28" i="3"/>
  <c r="X28" i="3" s="1"/>
  <c r="BC29" i="3"/>
  <c r="X29" i="3" s="1"/>
  <c r="BC30" i="3"/>
  <c r="BC31" i="3"/>
  <c r="BC32" i="3"/>
  <c r="X32" i="3" s="1"/>
  <c r="BC33" i="3"/>
  <c r="X33" i="3" s="1"/>
  <c r="BC34" i="3"/>
  <c r="BC35" i="3"/>
  <c r="X35" i="3" s="1"/>
  <c r="BC36" i="3"/>
  <c r="X36" i="3" s="1"/>
  <c r="BC37" i="3"/>
  <c r="X37" i="3" s="1"/>
  <c r="BC38" i="3"/>
  <c r="X38" i="3" s="1"/>
  <c r="BC39" i="3"/>
  <c r="BD48" i="3"/>
  <c r="BA49" i="3"/>
  <c r="BE49" i="3"/>
  <c r="BA50" i="3"/>
  <c r="BE50" i="3"/>
  <c r="BD51" i="3"/>
  <c r="BD52" i="3"/>
  <c r="BD53" i="3"/>
  <c r="BC49" i="3"/>
  <c r="BC50" i="3"/>
  <c r="BC52" i="3"/>
  <c r="BC53" i="3"/>
  <c r="BA48" i="3"/>
  <c r="X48" i="3" s="1"/>
  <c r="BB49" i="3"/>
  <c r="BB50" i="3"/>
  <c r="BA51" i="3"/>
  <c r="BA52" i="3"/>
  <c r="X52" i="3" s="1"/>
  <c r="BA53" i="3"/>
  <c r="X53" i="3" s="1"/>
  <c r="B66" i="2"/>
  <c r="BF58" i="2"/>
  <c r="BE58" i="2"/>
  <c r="BD58" i="2"/>
  <c r="BC58" i="2"/>
  <c r="H58" i="2" s="1"/>
  <c r="BB58" i="2"/>
  <c r="BA58" i="2"/>
  <c r="BF57" i="2"/>
  <c r="BE57" i="2"/>
  <c r="BD57" i="2"/>
  <c r="BC57" i="2"/>
  <c r="BB57" i="2"/>
  <c r="H57" i="2" s="1"/>
  <c r="BA57" i="2"/>
  <c r="BF53" i="2"/>
  <c r="BE53" i="2"/>
  <c r="BB53" i="2"/>
  <c r="BA53" i="2"/>
  <c r="B53" i="2"/>
  <c r="BC53" i="2" s="1"/>
  <c r="BF52" i="2"/>
  <c r="BE52" i="2"/>
  <c r="BB52" i="2"/>
  <c r="BA52" i="2"/>
  <c r="B52" i="2"/>
  <c r="BC52" i="2" s="1"/>
  <c r="BE51" i="2"/>
  <c r="W51" i="2"/>
  <c r="V51" i="2"/>
  <c r="U51" i="2"/>
  <c r="BA51" i="2" s="1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BC51" i="2" s="1"/>
  <c r="BF50" i="2"/>
  <c r="BB50" i="2"/>
  <c r="B50" i="2"/>
  <c r="BD50" i="2" s="1"/>
  <c r="BF49" i="2"/>
  <c r="BB49" i="2"/>
  <c r="B49" i="2"/>
  <c r="BD49" i="2" s="1"/>
  <c r="BE48" i="2"/>
  <c r="W48" i="2"/>
  <c r="V48" i="2"/>
  <c r="U48" i="2"/>
  <c r="BA48" i="2" s="1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BC48" i="2" s="1"/>
  <c r="B44" i="2"/>
  <c r="B43" i="2"/>
  <c r="BE39" i="2"/>
  <c r="BD39" i="2"/>
  <c r="BA39" i="2"/>
  <c r="B39" i="2"/>
  <c r="BF39" i="2" s="1"/>
  <c r="BE38" i="2"/>
  <c r="BD38" i="2"/>
  <c r="BA38" i="2"/>
  <c r="B38" i="2"/>
  <c r="BF38" i="2" s="1"/>
  <c r="BE37" i="2"/>
  <c r="BD37" i="2"/>
  <c r="BA37" i="2"/>
  <c r="B37" i="2"/>
  <c r="BF37" i="2" s="1"/>
  <c r="BE36" i="2"/>
  <c r="BD36" i="2"/>
  <c r="BA36" i="2"/>
  <c r="B36" i="2"/>
  <c r="BF36" i="2" s="1"/>
  <c r="BE35" i="2"/>
  <c r="BD35" i="2"/>
  <c r="BA35" i="2"/>
  <c r="B35" i="2"/>
  <c r="BF35" i="2" s="1"/>
  <c r="BE34" i="2"/>
  <c r="BD34" i="2"/>
  <c r="BA34" i="2"/>
  <c r="B34" i="2"/>
  <c r="BF34" i="2" s="1"/>
  <c r="BE33" i="2"/>
  <c r="BD33" i="2"/>
  <c r="BA33" i="2"/>
  <c r="B33" i="2"/>
  <c r="BF33" i="2" s="1"/>
  <c r="BE32" i="2"/>
  <c r="BD32" i="2"/>
  <c r="BA32" i="2"/>
  <c r="B32" i="2"/>
  <c r="BF32" i="2" s="1"/>
  <c r="BE31" i="2"/>
  <c r="BD31" i="2"/>
  <c r="BA31" i="2"/>
  <c r="B31" i="2"/>
  <c r="BF31" i="2" s="1"/>
  <c r="BE30" i="2"/>
  <c r="BD30" i="2"/>
  <c r="BA30" i="2"/>
  <c r="B30" i="2"/>
  <c r="BF30" i="2" s="1"/>
  <c r="BE29" i="2"/>
  <c r="BD29" i="2"/>
  <c r="BA29" i="2"/>
  <c r="B29" i="2"/>
  <c r="BF29" i="2" s="1"/>
  <c r="BE28" i="2"/>
  <c r="BD28" i="2"/>
  <c r="BA28" i="2"/>
  <c r="B28" i="2"/>
  <c r="BF28" i="2" s="1"/>
  <c r="BE27" i="2"/>
  <c r="BD27" i="2"/>
  <c r="BA27" i="2"/>
  <c r="B27" i="2"/>
  <c r="BF27" i="2" s="1"/>
  <c r="BE26" i="2"/>
  <c r="BD26" i="2"/>
  <c r="BA26" i="2"/>
  <c r="B26" i="2"/>
  <c r="BF26" i="2" s="1"/>
  <c r="BE22" i="2"/>
  <c r="BD22" i="2"/>
  <c r="BA22" i="2"/>
  <c r="B22" i="2"/>
  <c r="BF22" i="2" s="1"/>
  <c r="BE21" i="2"/>
  <c r="BD21" i="2"/>
  <c r="BA21" i="2"/>
  <c r="B21" i="2"/>
  <c r="BF21" i="2" s="1"/>
  <c r="BE20" i="2"/>
  <c r="BD20" i="2"/>
  <c r="BA20" i="2"/>
  <c r="B20" i="2"/>
  <c r="BF20" i="2" s="1"/>
  <c r="BE19" i="2"/>
  <c r="BD19" i="2"/>
  <c r="BA19" i="2"/>
  <c r="B19" i="2"/>
  <c r="BF19" i="2" s="1"/>
  <c r="BE18" i="2"/>
  <c r="BD18" i="2"/>
  <c r="BA18" i="2"/>
  <c r="B18" i="2"/>
  <c r="BF18" i="2" s="1"/>
  <c r="BE17" i="2"/>
  <c r="BD17" i="2"/>
  <c r="BA17" i="2"/>
  <c r="B17" i="2"/>
  <c r="BF17" i="2" s="1"/>
  <c r="BE16" i="2"/>
  <c r="BD16" i="2"/>
  <c r="BA16" i="2"/>
  <c r="B16" i="2"/>
  <c r="BF16" i="2" s="1"/>
  <c r="BE15" i="2"/>
  <c r="BD15" i="2"/>
  <c r="BA15" i="2"/>
  <c r="B15" i="2"/>
  <c r="BF15" i="2" s="1"/>
  <c r="BE14" i="2"/>
  <c r="BD14" i="2"/>
  <c r="BA14" i="2"/>
  <c r="B14" i="2"/>
  <c r="BF14" i="2" s="1"/>
  <c r="BE13" i="2"/>
  <c r="BD13" i="2"/>
  <c r="BA13" i="2"/>
  <c r="B13" i="2"/>
  <c r="BF13" i="2" s="1"/>
  <c r="BE12" i="2"/>
  <c r="BD12" i="2"/>
  <c r="BA12" i="2"/>
  <c r="B12" i="2"/>
  <c r="BF12" i="2" s="1"/>
  <c r="BE11" i="2"/>
  <c r="BD11" i="2"/>
  <c r="BA11" i="2"/>
  <c r="B11" i="2"/>
  <c r="BF11" i="2" s="1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 s="1"/>
  <c r="A5" i="2"/>
  <c r="A4" i="2"/>
  <c r="A3" i="2"/>
  <c r="A2" i="2"/>
  <c r="X51" i="3" l="1"/>
  <c r="X50" i="3"/>
  <c r="BD200" i="3"/>
  <c r="X49" i="3"/>
  <c r="BF10" i="2"/>
  <c r="BB10" i="2"/>
  <c r="A200" i="2"/>
  <c r="BE10" i="2"/>
  <c r="BA10" i="2"/>
  <c r="BD10" i="2"/>
  <c r="BC10" i="2"/>
  <c r="X53" i="2"/>
  <c r="X48" i="2"/>
  <c r="X52" i="2"/>
  <c r="BB48" i="2"/>
  <c r="BC49" i="2"/>
  <c r="BC50" i="2"/>
  <c r="BB51" i="2"/>
  <c r="X51" i="2" s="1"/>
  <c r="BC11" i="2"/>
  <c r="BC12" i="2"/>
  <c r="BC13" i="2"/>
  <c r="BC14" i="2"/>
  <c r="BC15" i="2"/>
  <c r="BC16" i="2"/>
  <c r="BC17" i="2"/>
  <c r="BC18" i="2"/>
  <c r="BC19" i="2"/>
  <c r="BC20" i="2"/>
  <c r="BC21" i="2"/>
  <c r="BC22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D48" i="2"/>
  <c r="BA49" i="2"/>
  <c r="X49" i="2" s="1"/>
  <c r="BE49" i="2"/>
  <c r="BA50" i="2"/>
  <c r="BE50" i="2"/>
  <c r="BD51" i="2"/>
  <c r="BD52" i="2"/>
  <c r="BD53" i="2"/>
  <c r="BF51" i="2"/>
  <c r="BB11" i="2"/>
  <c r="X11" i="2" s="1"/>
  <c r="BB12" i="2"/>
  <c r="BB13" i="2"/>
  <c r="BB14" i="2"/>
  <c r="BB15" i="2"/>
  <c r="X15" i="2" s="1"/>
  <c r="BB16" i="2"/>
  <c r="BB17" i="2"/>
  <c r="BB18" i="2"/>
  <c r="BB19" i="2"/>
  <c r="X19" i="2" s="1"/>
  <c r="BB20" i="2"/>
  <c r="BB21" i="2"/>
  <c r="BB22" i="2"/>
  <c r="BB26" i="2"/>
  <c r="X26" i="2" s="1"/>
  <c r="BB27" i="2"/>
  <c r="BB28" i="2"/>
  <c r="BB29" i="2"/>
  <c r="BB30" i="2"/>
  <c r="X30" i="2" s="1"/>
  <c r="BB31" i="2"/>
  <c r="BB32" i="2"/>
  <c r="BB33" i="2"/>
  <c r="BB34" i="2"/>
  <c r="X34" i="2" s="1"/>
  <c r="BB35" i="2"/>
  <c r="BB36" i="2"/>
  <c r="BB37" i="2"/>
  <c r="BB38" i="2"/>
  <c r="X38" i="2" s="1"/>
  <c r="BB39" i="2"/>
  <c r="B66" i="1"/>
  <c r="BF58" i="1"/>
  <c r="BE58" i="1"/>
  <c r="BD58" i="1"/>
  <c r="BC58" i="1"/>
  <c r="H58" i="1" s="1"/>
  <c r="BB58" i="1"/>
  <c r="BA58" i="1"/>
  <c r="BF57" i="1"/>
  <c r="BE57" i="1"/>
  <c r="BD57" i="1"/>
  <c r="BC57" i="1"/>
  <c r="BB57" i="1"/>
  <c r="H57" i="1" s="1"/>
  <c r="BA57" i="1"/>
  <c r="BF53" i="1"/>
  <c r="BE53" i="1"/>
  <c r="BB53" i="1"/>
  <c r="BA53" i="1"/>
  <c r="B53" i="1"/>
  <c r="BC53" i="1" s="1"/>
  <c r="BF52" i="1"/>
  <c r="BE52" i="1"/>
  <c r="BB52" i="1"/>
  <c r="BA52" i="1"/>
  <c r="B52" i="1"/>
  <c r="BC52" i="1" s="1"/>
  <c r="BE51" i="1"/>
  <c r="W51" i="1"/>
  <c r="V51" i="1"/>
  <c r="U51" i="1"/>
  <c r="BA51" i="1" s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BC51" i="1" s="1"/>
  <c r="BF50" i="1"/>
  <c r="BB50" i="1"/>
  <c r="B50" i="1"/>
  <c r="BD50" i="1" s="1"/>
  <c r="BF49" i="1"/>
  <c r="BB49" i="1"/>
  <c r="B49" i="1"/>
  <c r="BD49" i="1" s="1"/>
  <c r="BE48" i="1"/>
  <c r="W48" i="1"/>
  <c r="V48" i="1"/>
  <c r="U48" i="1"/>
  <c r="BA48" i="1" s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BC48" i="1" s="1"/>
  <c r="B44" i="1"/>
  <c r="B43" i="1"/>
  <c r="BF39" i="1"/>
  <c r="BE39" i="1"/>
  <c r="BD39" i="1"/>
  <c r="BB39" i="1"/>
  <c r="BA39" i="1"/>
  <c r="B39" i="1"/>
  <c r="BC39" i="1" s="1"/>
  <c r="X39" i="1" s="1"/>
  <c r="BF38" i="1"/>
  <c r="BE38" i="1"/>
  <c r="BD38" i="1"/>
  <c r="BB38" i="1"/>
  <c r="BA38" i="1"/>
  <c r="B38" i="1"/>
  <c r="BC38" i="1" s="1"/>
  <c r="X38" i="1" s="1"/>
  <c r="BF37" i="1"/>
  <c r="BE37" i="1"/>
  <c r="BD37" i="1"/>
  <c r="BB37" i="1"/>
  <c r="BA37" i="1"/>
  <c r="B37" i="1"/>
  <c r="BC37" i="1" s="1"/>
  <c r="X37" i="1" s="1"/>
  <c r="BF36" i="1"/>
  <c r="BE36" i="1"/>
  <c r="BD36" i="1"/>
  <c r="BB36" i="1"/>
  <c r="BA36" i="1"/>
  <c r="B36" i="1"/>
  <c r="BC36" i="1" s="1"/>
  <c r="X36" i="1" s="1"/>
  <c r="BF35" i="1"/>
  <c r="BE35" i="1"/>
  <c r="BD35" i="1"/>
  <c r="BB35" i="1"/>
  <c r="BA35" i="1"/>
  <c r="B35" i="1"/>
  <c r="BC35" i="1" s="1"/>
  <c r="X35" i="1" s="1"/>
  <c r="BF34" i="1"/>
  <c r="BE34" i="1"/>
  <c r="BD34" i="1"/>
  <c r="BB34" i="1"/>
  <c r="BA34" i="1"/>
  <c r="B34" i="1"/>
  <c r="BC34" i="1" s="1"/>
  <c r="X34" i="1" s="1"/>
  <c r="BF33" i="1"/>
  <c r="BE33" i="1"/>
  <c r="BD33" i="1"/>
  <c r="BB33" i="1"/>
  <c r="BA33" i="1"/>
  <c r="B33" i="1"/>
  <c r="BC33" i="1" s="1"/>
  <c r="X33" i="1" s="1"/>
  <c r="BF32" i="1"/>
  <c r="BE32" i="1"/>
  <c r="BD32" i="1"/>
  <c r="BB32" i="1"/>
  <c r="BA32" i="1"/>
  <c r="B32" i="1"/>
  <c r="BC32" i="1" s="1"/>
  <c r="X32" i="1" s="1"/>
  <c r="BF31" i="1"/>
  <c r="BE31" i="1"/>
  <c r="BD31" i="1"/>
  <c r="BB31" i="1"/>
  <c r="BA31" i="1"/>
  <c r="B31" i="1"/>
  <c r="BC31" i="1" s="1"/>
  <c r="X31" i="1" s="1"/>
  <c r="BF30" i="1"/>
  <c r="BE30" i="1"/>
  <c r="BD30" i="1"/>
  <c r="BB30" i="1"/>
  <c r="BA30" i="1"/>
  <c r="B30" i="1"/>
  <c r="BC30" i="1" s="1"/>
  <c r="X30" i="1" s="1"/>
  <c r="BF29" i="1"/>
  <c r="BE29" i="1"/>
  <c r="BD29" i="1"/>
  <c r="BB29" i="1"/>
  <c r="BA29" i="1"/>
  <c r="B29" i="1"/>
  <c r="BC29" i="1" s="1"/>
  <c r="X29" i="1" s="1"/>
  <c r="BF28" i="1"/>
  <c r="BE28" i="1"/>
  <c r="BD28" i="1"/>
  <c r="BB28" i="1"/>
  <c r="BA28" i="1"/>
  <c r="B28" i="1"/>
  <c r="BC28" i="1" s="1"/>
  <c r="X28" i="1" s="1"/>
  <c r="BF27" i="1"/>
  <c r="BE27" i="1"/>
  <c r="BD27" i="1"/>
  <c r="BB27" i="1"/>
  <c r="BA27" i="1"/>
  <c r="B27" i="1"/>
  <c r="BC27" i="1" s="1"/>
  <c r="X27" i="1" s="1"/>
  <c r="BF26" i="1"/>
  <c r="BE26" i="1"/>
  <c r="BD26" i="1"/>
  <c r="BB26" i="1"/>
  <c r="BA26" i="1"/>
  <c r="B26" i="1"/>
  <c r="BC26" i="1" s="1"/>
  <c r="X26" i="1" s="1"/>
  <c r="BF22" i="1"/>
  <c r="BE22" i="1"/>
  <c r="BD22" i="1"/>
  <c r="BB22" i="1"/>
  <c r="BA22" i="1"/>
  <c r="B22" i="1"/>
  <c r="BC22" i="1" s="1"/>
  <c r="X22" i="1" s="1"/>
  <c r="BF21" i="1"/>
  <c r="BE21" i="1"/>
  <c r="BD21" i="1"/>
  <c r="BB21" i="1"/>
  <c r="BA21" i="1"/>
  <c r="B21" i="1"/>
  <c r="BC21" i="1" s="1"/>
  <c r="X21" i="1" s="1"/>
  <c r="BF20" i="1"/>
  <c r="BE20" i="1"/>
  <c r="BD20" i="1"/>
  <c r="BB20" i="1"/>
  <c r="BA20" i="1"/>
  <c r="B20" i="1"/>
  <c r="BC20" i="1" s="1"/>
  <c r="X20" i="1" s="1"/>
  <c r="BF19" i="1"/>
  <c r="BE19" i="1"/>
  <c r="BD19" i="1"/>
  <c r="BB19" i="1"/>
  <c r="BA19" i="1"/>
  <c r="B19" i="1"/>
  <c r="BC19" i="1" s="1"/>
  <c r="X19" i="1" s="1"/>
  <c r="BF18" i="1"/>
  <c r="BE18" i="1"/>
  <c r="BD18" i="1"/>
  <c r="BB18" i="1"/>
  <c r="BA18" i="1"/>
  <c r="B18" i="1"/>
  <c r="BC18" i="1" s="1"/>
  <c r="X18" i="1" s="1"/>
  <c r="BF17" i="1"/>
  <c r="BE17" i="1"/>
  <c r="BD17" i="1"/>
  <c r="BB17" i="1"/>
  <c r="BA17" i="1"/>
  <c r="B17" i="1"/>
  <c r="BC17" i="1" s="1"/>
  <c r="X17" i="1" s="1"/>
  <c r="BF16" i="1"/>
  <c r="BE16" i="1"/>
  <c r="BD16" i="1"/>
  <c r="BB16" i="1"/>
  <c r="BA16" i="1"/>
  <c r="B16" i="1"/>
  <c r="BC16" i="1" s="1"/>
  <c r="X16" i="1" s="1"/>
  <c r="BF15" i="1"/>
  <c r="BE15" i="1"/>
  <c r="BD15" i="1"/>
  <c r="BB15" i="1"/>
  <c r="BA15" i="1"/>
  <c r="B15" i="1"/>
  <c r="BC15" i="1" s="1"/>
  <c r="X15" i="1" s="1"/>
  <c r="BF14" i="1"/>
  <c r="BE14" i="1"/>
  <c r="BD14" i="1"/>
  <c r="BB14" i="1"/>
  <c r="BA14" i="1"/>
  <c r="B14" i="1"/>
  <c r="BC14" i="1" s="1"/>
  <c r="X14" i="1" s="1"/>
  <c r="BF13" i="1"/>
  <c r="BE13" i="1"/>
  <c r="BD13" i="1"/>
  <c r="BB13" i="1"/>
  <c r="BA13" i="1"/>
  <c r="B13" i="1"/>
  <c r="BC13" i="1" s="1"/>
  <c r="X13" i="1" s="1"/>
  <c r="BF12" i="1"/>
  <c r="BE12" i="1"/>
  <c r="BD12" i="1"/>
  <c r="BB12" i="1"/>
  <c r="BA12" i="1"/>
  <c r="B12" i="1"/>
  <c r="BC12" i="1" s="1"/>
  <c r="X12" i="1" s="1"/>
  <c r="BF11" i="1"/>
  <c r="BE11" i="1"/>
  <c r="BD11" i="1"/>
  <c r="BB11" i="1"/>
  <c r="BA11" i="1"/>
  <c r="B11" i="1"/>
  <c r="BC11" i="1" s="1"/>
  <c r="X11" i="1" s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 s="1"/>
  <c r="C10" i="1"/>
  <c r="A5" i="1"/>
  <c r="A4" i="1"/>
  <c r="A3" i="1"/>
  <c r="A2" i="1"/>
  <c r="X33" i="2" l="1"/>
  <c r="X29" i="2"/>
  <c r="X18" i="2"/>
  <c r="X14" i="2"/>
  <c r="X36" i="2"/>
  <c r="X28" i="2"/>
  <c r="X21" i="2"/>
  <c r="X13" i="2"/>
  <c r="X39" i="2"/>
  <c r="X35" i="2"/>
  <c r="X31" i="2"/>
  <c r="X27" i="2"/>
  <c r="X20" i="2"/>
  <c r="X16" i="2"/>
  <c r="X12" i="2"/>
  <c r="X37" i="2"/>
  <c r="X22" i="2"/>
  <c r="BD200" i="2"/>
  <c r="X32" i="2"/>
  <c r="X17" i="2"/>
  <c r="X50" i="2"/>
  <c r="X10" i="2"/>
  <c r="X52" i="1"/>
  <c r="BF10" i="1"/>
  <c r="BE10" i="1"/>
  <c r="BA10" i="1"/>
  <c r="BC10" i="1"/>
  <c r="BB10" i="1"/>
  <c r="A200" i="1"/>
  <c r="BD10" i="1"/>
  <c r="X53" i="1"/>
  <c r="BB48" i="1"/>
  <c r="X48" i="1" s="1"/>
  <c r="BC49" i="1"/>
  <c r="BC50" i="1"/>
  <c r="BB51" i="1"/>
  <c r="X51" i="1" s="1"/>
  <c r="BF51" i="1"/>
  <c r="BD48" i="1"/>
  <c r="BA49" i="1"/>
  <c r="X49" i="1" s="1"/>
  <c r="BE49" i="1"/>
  <c r="BA50" i="1"/>
  <c r="X50" i="1" s="1"/>
  <c r="BE50" i="1"/>
  <c r="BD51" i="1"/>
  <c r="BD52" i="1"/>
  <c r="BD53" i="1"/>
  <c r="B62" i="4"/>
  <c r="B61" i="4"/>
  <c r="B66" i="4"/>
  <c r="BF58" i="4"/>
  <c r="BE58" i="4"/>
  <c r="BD58" i="4"/>
  <c r="BC58" i="4"/>
  <c r="BB58" i="4"/>
  <c r="H58" i="4" s="1"/>
  <c r="BA58" i="4"/>
  <c r="BF57" i="4"/>
  <c r="BE57" i="4"/>
  <c r="BD57" i="4"/>
  <c r="BC57" i="4"/>
  <c r="BB57" i="4"/>
  <c r="BA57" i="4"/>
  <c r="H57" i="4" s="1"/>
  <c r="BF53" i="4"/>
  <c r="BE53" i="4"/>
  <c r="BD53" i="4"/>
  <c r="BB53" i="4"/>
  <c r="BA53" i="4"/>
  <c r="B53" i="4"/>
  <c r="BC53" i="4" s="1"/>
  <c r="X53" i="4" s="1"/>
  <c r="BF52" i="4"/>
  <c r="BE52" i="4"/>
  <c r="BD52" i="4"/>
  <c r="BB52" i="4"/>
  <c r="BA52" i="4"/>
  <c r="B52" i="4"/>
  <c r="BC52" i="4" s="1"/>
  <c r="X52" i="4" s="1"/>
  <c r="BD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BE51" i="4" s="1"/>
  <c r="BE50" i="4"/>
  <c r="BA50" i="4"/>
  <c r="B50" i="4"/>
  <c r="BF50" i="4" s="1"/>
  <c r="BE49" i="4"/>
  <c r="BA49" i="4"/>
  <c r="B49" i="4"/>
  <c r="BF49" i="4" s="1"/>
  <c r="BD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BE48" i="4" s="1"/>
  <c r="B44" i="4"/>
  <c r="B43" i="4"/>
  <c r="B39" i="4"/>
  <c r="BD39" i="4" s="1"/>
  <c r="B38" i="4"/>
  <c r="BD38" i="4" s="1"/>
  <c r="B37" i="4"/>
  <c r="BD37" i="4" s="1"/>
  <c r="B36" i="4"/>
  <c r="BD36" i="4" s="1"/>
  <c r="B35" i="4"/>
  <c r="BD35" i="4" s="1"/>
  <c r="B34" i="4"/>
  <c r="BD34" i="4" s="1"/>
  <c r="B33" i="4"/>
  <c r="BD33" i="4" s="1"/>
  <c r="B32" i="4"/>
  <c r="BD32" i="4" s="1"/>
  <c r="B31" i="4"/>
  <c r="BD31" i="4" s="1"/>
  <c r="B30" i="4"/>
  <c r="BD30" i="4" s="1"/>
  <c r="B29" i="4"/>
  <c r="BD29" i="4" s="1"/>
  <c r="B28" i="4"/>
  <c r="BD28" i="4" s="1"/>
  <c r="B27" i="4"/>
  <c r="BD27" i="4" s="1"/>
  <c r="B26" i="4"/>
  <c r="BD26" i="4" s="1"/>
  <c r="B19" i="4"/>
  <c r="C19" i="4"/>
  <c r="D19" i="4"/>
  <c r="E19" i="4"/>
  <c r="F19" i="4"/>
  <c r="G19" i="4"/>
  <c r="H19" i="4"/>
  <c r="I19" i="4"/>
  <c r="J19" i="4"/>
  <c r="K19" i="4"/>
  <c r="L19" i="4"/>
  <c r="M19" i="4"/>
  <c r="B20" i="4"/>
  <c r="C20" i="4"/>
  <c r="D20" i="4"/>
  <c r="E20" i="4"/>
  <c r="F20" i="4"/>
  <c r="G20" i="4"/>
  <c r="H20" i="4"/>
  <c r="I20" i="4"/>
  <c r="J20" i="4"/>
  <c r="K20" i="4"/>
  <c r="L20" i="4"/>
  <c r="M20" i="4"/>
  <c r="B21" i="4"/>
  <c r="C21" i="4"/>
  <c r="D21" i="4"/>
  <c r="E21" i="4"/>
  <c r="F21" i="4"/>
  <c r="G21" i="4"/>
  <c r="H21" i="4"/>
  <c r="I21" i="4"/>
  <c r="J21" i="4"/>
  <c r="K21" i="4"/>
  <c r="L21" i="4"/>
  <c r="M21" i="4"/>
  <c r="B22" i="4"/>
  <c r="C22" i="4"/>
  <c r="D22" i="4"/>
  <c r="E22" i="4"/>
  <c r="F22" i="4"/>
  <c r="G22" i="4"/>
  <c r="H22" i="4"/>
  <c r="I22" i="4"/>
  <c r="J22" i="4"/>
  <c r="K22" i="4"/>
  <c r="L22" i="4"/>
  <c r="M22" i="4"/>
  <c r="BF19" i="4"/>
  <c r="B66" i="12"/>
  <c r="BF58" i="12"/>
  <c r="BE58" i="12"/>
  <c r="BD58" i="12"/>
  <c r="BC58" i="12"/>
  <c r="BB58" i="12"/>
  <c r="BA58" i="12"/>
  <c r="H58" i="12"/>
  <c r="BF57" i="12"/>
  <c r="BE57" i="12"/>
  <c r="BD57" i="12"/>
  <c r="BC57" i="12"/>
  <c r="BB57" i="12"/>
  <c r="BA57" i="12"/>
  <c r="H57" i="12" s="1"/>
  <c r="BF53" i="12"/>
  <c r="BE53" i="12"/>
  <c r="BD53" i="12"/>
  <c r="BB53" i="12"/>
  <c r="BA53" i="12"/>
  <c r="B53" i="12"/>
  <c r="BC53" i="12" s="1"/>
  <c r="BF52" i="12"/>
  <c r="BE52" i="12"/>
  <c r="BD52" i="12"/>
  <c r="BB52" i="12"/>
  <c r="X52" i="12" s="1"/>
  <c r="BA52" i="12"/>
  <c r="B52" i="12"/>
  <c r="BC52" i="12" s="1"/>
  <c r="W51" i="12"/>
  <c r="V51" i="12"/>
  <c r="U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B51" i="12"/>
  <c r="BC51" i="12" s="1"/>
  <c r="B50" i="12"/>
  <c r="BD50" i="12" s="1"/>
  <c r="B49" i="12"/>
  <c r="BD49" i="12" s="1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BC48" i="12" s="1"/>
  <c r="B44" i="12"/>
  <c r="B43" i="12"/>
  <c r="BE39" i="12"/>
  <c r="BA39" i="12"/>
  <c r="B39" i="12"/>
  <c r="BF39" i="12" s="1"/>
  <c r="BE38" i="12"/>
  <c r="BA38" i="12"/>
  <c r="B38" i="12"/>
  <c r="BF38" i="12" s="1"/>
  <c r="BE37" i="12"/>
  <c r="BA37" i="12"/>
  <c r="B37" i="12"/>
  <c r="BF37" i="12" s="1"/>
  <c r="BE36" i="12"/>
  <c r="BA36" i="12"/>
  <c r="B36" i="12"/>
  <c r="BF36" i="12" s="1"/>
  <c r="BE35" i="12"/>
  <c r="BA35" i="12"/>
  <c r="B35" i="12"/>
  <c r="BF35" i="12" s="1"/>
  <c r="BE34" i="12"/>
  <c r="BA34" i="12"/>
  <c r="B34" i="12"/>
  <c r="BF34" i="12" s="1"/>
  <c r="BE33" i="12"/>
  <c r="BA33" i="12"/>
  <c r="B33" i="12"/>
  <c r="BF33" i="12" s="1"/>
  <c r="BE32" i="12"/>
  <c r="BA32" i="12"/>
  <c r="B32" i="12"/>
  <c r="BF32" i="12" s="1"/>
  <c r="BE31" i="12"/>
  <c r="BA31" i="12"/>
  <c r="B31" i="12"/>
  <c r="BF31" i="12" s="1"/>
  <c r="BE30" i="12"/>
  <c r="BA30" i="12"/>
  <c r="B30" i="12"/>
  <c r="BF30" i="12" s="1"/>
  <c r="BE29" i="12"/>
  <c r="BA29" i="12"/>
  <c r="B29" i="12"/>
  <c r="BF29" i="12" s="1"/>
  <c r="BE28" i="12"/>
  <c r="BA28" i="12"/>
  <c r="B28" i="12"/>
  <c r="BF28" i="12" s="1"/>
  <c r="BE27" i="12"/>
  <c r="BA27" i="12"/>
  <c r="B27" i="12"/>
  <c r="BC26" i="12"/>
  <c r="BA26" i="12"/>
  <c r="B26" i="12"/>
  <c r="BE26" i="12" s="1"/>
  <c r="BC22" i="12"/>
  <c r="BA22" i="12"/>
  <c r="B22" i="12"/>
  <c r="BE22" i="12" s="1"/>
  <c r="BC21" i="12"/>
  <c r="BA21" i="12"/>
  <c r="B21" i="12"/>
  <c r="BE21" i="12" s="1"/>
  <c r="BC20" i="12"/>
  <c r="BA20" i="12"/>
  <c r="B20" i="12"/>
  <c r="BE20" i="12" s="1"/>
  <c r="BC19" i="12"/>
  <c r="BA19" i="12"/>
  <c r="B19" i="12"/>
  <c r="BE19" i="12" s="1"/>
  <c r="BC18" i="12"/>
  <c r="BA18" i="12"/>
  <c r="B18" i="12"/>
  <c r="BE18" i="12" s="1"/>
  <c r="BC17" i="12"/>
  <c r="BA17" i="12"/>
  <c r="B17" i="12"/>
  <c r="BE17" i="12" s="1"/>
  <c r="BC16" i="12"/>
  <c r="BA16" i="12"/>
  <c r="B16" i="12"/>
  <c r="BE16" i="12" s="1"/>
  <c r="BC15" i="12"/>
  <c r="BA15" i="12"/>
  <c r="B15" i="12"/>
  <c r="BE15" i="12" s="1"/>
  <c r="BC14" i="12"/>
  <c r="BA14" i="12"/>
  <c r="B14" i="12"/>
  <c r="BE14" i="12" s="1"/>
  <c r="BC13" i="12"/>
  <c r="BA13" i="12"/>
  <c r="B13" i="12"/>
  <c r="BE13" i="12" s="1"/>
  <c r="BC12" i="12"/>
  <c r="BA12" i="12"/>
  <c r="B12" i="12"/>
  <c r="BE12" i="12" s="1"/>
  <c r="BC11" i="12"/>
  <c r="BA11" i="12"/>
  <c r="B11" i="12"/>
  <c r="BE11" i="12" s="1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A5" i="12"/>
  <c r="A4" i="12"/>
  <c r="A3" i="12"/>
  <c r="A2" i="12"/>
  <c r="B66" i="11"/>
  <c r="BF58" i="11"/>
  <c r="BE58" i="11"/>
  <c r="BD58" i="11"/>
  <c r="BC58" i="11"/>
  <c r="BB58" i="11"/>
  <c r="BA58" i="11"/>
  <c r="H58" i="11" s="1"/>
  <c r="BF57" i="11"/>
  <c r="BE57" i="11"/>
  <c r="BD57" i="11"/>
  <c r="BC57" i="11"/>
  <c r="BB57" i="11"/>
  <c r="BA57" i="11"/>
  <c r="H57" i="11" s="1"/>
  <c r="BE53" i="11"/>
  <c r="BD53" i="11"/>
  <c r="BA53" i="11"/>
  <c r="B53" i="11"/>
  <c r="BC53" i="11" s="1"/>
  <c r="BE52" i="11"/>
  <c r="BD52" i="11"/>
  <c r="BA52" i="11"/>
  <c r="B52" i="11"/>
  <c r="BC52" i="11" s="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BF50" i="11"/>
  <c r="BE50" i="11"/>
  <c r="BD50" i="11"/>
  <c r="BB50" i="11"/>
  <c r="BA50" i="11"/>
  <c r="B50" i="11"/>
  <c r="BC50" i="11" s="1"/>
  <c r="BF49" i="11"/>
  <c r="BE49" i="11"/>
  <c r="BD49" i="11"/>
  <c r="BB49" i="11"/>
  <c r="BA49" i="11"/>
  <c r="X49" i="11" s="1"/>
  <c r="B49" i="11"/>
  <c r="BC49" i="11" s="1"/>
  <c r="BE48" i="11"/>
  <c r="BD48" i="11"/>
  <c r="W48" i="11"/>
  <c r="BC48" i="11" s="1"/>
  <c r="V48" i="11"/>
  <c r="U48" i="11"/>
  <c r="BA48" i="11" s="1"/>
  <c r="X48" i="11" s="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B48" i="11"/>
  <c r="BB48" i="11" s="1"/>
  <c r="B44" i="11"/>
  <c r="B43" i="11"/>
  <c r="B39" i="11"/>
  <c r="BC38" i="11"/>
  <c r="B38" i="11"/>
  <c r="B37" i="11"/>
  <c r="BC36" i="11"/>
  <c r="B36" i="11"/>
  <c r="B35" i="11"/>
  <c r="BC34" i="11"/>
  <c r="B34" i="11"/>
  <c r="B33" i="11"/>
  <c r="BC32" i="11"/>
  <c r="B32" i="11"/>
  <c r="B31" i="11"/>
  <c r="BC30" i="11"/>
  <c r="B30" i="11"/>
  <c r="B29" i="11"/>
  <c r="BC28" i="11"/>
  <c r="B28" i="11"/>
  <c r="B27" i="11"/>
  <c r="BC26" i="11"/>
  <c r="B26" i="11"/>
  <c r="B22" i="11"/>
  <c r="BC21" i="11"/>
  <c r="B21" i="11"/>
  <c r="B20" i="11"/>
  <c r="BC19" i="11"/>
  <c r="B19" i="11"/>
  <c r="B18" i="11"/>
  <c r="B17" i="11"/>
  <c r="B16" i="11"/>
  <c r="BC16" i="11" s="1"/>
  <c r="B15" i="11"/>
  <c r="B14" i="11"/>
  <c r="B13" i="11"/>
  <c r="B12" i="11"/>
  <c r="BC12" i="11" s="1"/>
  <c r="B11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 s="1"/>
  <c r="A5" i="11"/>
  <c r="A4" i="11"/>
  <c r="A3" i="11"/>
  <c r="A2" i="11"/>
  <c r="B66" i="10"/>
  <c r="BF58" i="10"/>
  <c r="BE58" i="10"/>
  <c r="BD58" i="10"/>
  <c r="BC58" i="10"/>
  <c r="BB58" i="10"/>
  <c r="BA58" i="10"/>
  <c r="H58" i="10" s="1"/>
  <c r="BF57" i="10"/>
  <c r="BE57" i="10"/>
  <c r="BD57" i="10"/>
  <c r="BC57" i="10"/>
  <c r="BB57" i="10"/>
  <c r="BA57" i="10"/>
  <c r="H57" i="10" s="1"/>
  <c r="BE53" i="10"/>
  <c r="BD53" i="10"/>
  <c r="BA53" i="10"/>
  <c r="B53" i="10"/>
  <c r="BC53" i="10" s="1"/>
  <c r="BE52" i="10"/>
  <c r="BD52" i="10"/>
  <c r="BA52" i="10"/>
  <c r="B52" i="10"/>
  <c r="BC52" i="10" s="1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F50" i="10"/>
  <c r="BE50" i="10"/>
  <c r="BD50" i="10"/>
  <c r="BB50" i="10"/>
  <c r="BA50" i="10"/>
  <c r="B50" i="10"/>
  <c r="BC50" i="10" s="1"/>
  <c r="BF49" i="10"/>
  <c r="BE49" i="10"/>
  <c r="BD49" i="10"/>
  <c r="BB49" i="10"/>
  <c r="BA49" i="10"/>
  <c r="X49" i="10" s="1"/>
  <c r="B49" i="10"/>
  <c r="BC49" i="10" s="1"/>
  <c r="BE48" i="10"/>
  <c r="BD48" i="10"/>
  <c r="W48" i="10"/>
  <c r="BC48" i="10" s="1"/>
  <c r="V48" i="10"/>
  <c r="U48" i="10"/>
  <c r="BA48" i="10" s="1"/>
  <c r="X48" i="10" s="1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BB48" i="10" s="1"/>
  <c r="B44" i="10"/>
  <c r="B43" i="10"/>
  <c r="B39" i="10"/>
  <c r="BC38" i="10"/>
  <c r="B38" i="10"/>
  <c r="B37" i="10"/>
  <c r="BC36" i="10"/>
  <c r="B36" i="10"/>
  <c r="B35" i="10"/>
  <c r="BC34" i="10"/>
  <c r="B34" i="10"/>
  <c r="B33" i="10"/>
  <c r="BC32" i="10"/>
  <c r="B32" i="10"/>
  <c r="B31" i="10"/>
  <c r="BC30" i="10"/>
  <c r="B30" i="10"/>
  <c r="B29" i="10"/>
  <c r="BC28" i="10"/>
  <c r="B28" i="10"/>
  <c r="B27" i="10"/>
  <c r="BC26" i="10"/>
  <c r="B26" i="10"/>
  <c r="B22" i="10"/>
  <c r="BC21" i="10"/>
  <c r="B21" i="10"/>
  <c r="B20" i="10"/>
  <c r="BC19" i="10"/>
  <c r="B19" i="10"/>
  <c r="B18" i="10"/>
  <c r="BD17" i="10"/>
  <c r="B17" i="10"/>
  <c r="BD16" i="10"/>
  <c r="B16" i="10"/>
  <c r="BD15" i="10"/>
  <c r="B15" i="10"/>
  <c r="BD14" i="10"/>
  <c r="B14" i="10"/>
  <c r="BD13" i="10"/>
  <c r="B13" i="10"/>
  <c r="BD12" i="10"/>
  <c r="B12" i="10"/>
  <c r="BD11" i="10"/>
  <c r="B11" i="10"/>
  <c r="BD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 s="1"/>
  <c r="A5" i="10"/>
  <c r="A4" i="10"/>
  <c r="A3" i="10"/>
  <c r="A2" i="10"/>
  <c r="B66" i="9"/>
  <c r="BF58" i="9"/>
  <c r="BE58" i="9"/>
  <c r="BD58" i="9"/>
  <c r="BC58" i="9"/>
  <c r="BB58" i="9"/>
  <c r="BA58" i="9"/>
  <c r="H58" i="9"/>
  <c r="BF57" i="9"/>
  <c r="BE57" i="9"/>
  <c r="BD57" i="9"/>
  <c r="BC57" i="9"/>
  <c r="BB57" i="9"/>
  <c r="BA57" i="9"/>
  <c r="H57" i="9" s="1"/>
  <c r="BF53" i="9"/>
  <c r="BD53" i="9"/>
  <c r="BB53" i="9"/>
  <c r="B53" i="9"/>
  <c r="BC53" i="9" s="1"/>
  <c r="BF52" i="9"/>
  <c r="BD52" i="9"/>
  <c r="BB52" i="9"/>
  <c r="B52" i="9"/>
  <c r="BC52" i="9" s="1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B51" i="9"/>
  <c r="BC51" i="9" s="1"/>
  <c r="BC50" i="9"/>
  <c r="B50" i="9"/>
  <c r="B49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4" i="9"/>
  <c r="B43" i="9"/>
  <c r="BE39" i="9"/>
  <c r="BA39" i="9"/>
  <c r="B39" i="9"/>
  <c r="BF39" i="9" s="1"/>
  <c r="BE38" i="9"/>
  <c r="BA38" i="9"/>
  <c r="B38" i="9"/>
  <c r="BF38" i="9" s="1"/>
  <c r="BE37" i="9"/>
  <c r="BA37" i="9"/>
  <c r="B37" i="9"/>
  <c r="BF37" i="9" s="1"/>
  <c r="BE36" i="9"/>
  <c r="BA36" i="9"/>
  <c r="B36" i="9"/>
  <c r="BF36" i="9" s="1"/>
  <c r="BE35" i="9"/>
  <c r="BA35" i="9"/>
  <c r="B35" i="9"/>
  <c r="BF35" i="9" s="1"/>
  <c r="BE34" i="9"/>
  <c r="BA34" i="9"/>
  <c r="B34" i="9"/>
  <c r="BF34" i="9" s="1"/>
  <c r="BE33" i="9"/>
  <c r="BA33" i="9"/>
  <c r="B33" i="9"/>
  <c r="BF33" i="9" s="1"/>
  <c r="BE32" i="9"/>
  <c r="BA32" i="9"/>
  <c r="B32" i="9"/>
  <c r="BF32" i="9" s="1"/>
  <c r="B31" i="9"/>
  <c r="B30" i="9"/>
  <c r="B29" i="9"/>
  <c r="B28" i="9"/>
  <c r="B27" i="9"/>
  <c r="B26" i="9"/>
  <c r="B22" i="9"/>
  <c r="B21" i="9"/>
  <c r="BC21" i="9" s="1"/>
  <c r="B20" i="9"/>
  <c r="B19" i="9"/>
  <c r="B18" i="9"/>
  <c r="B17" i="9"/>
  <c r="B16" i="9"/>
  <c r="BC16" i="9" s="1"/>
  <c r="B15" i="9"/>
  <c r="B14" i="9"/>
  <c r="B13" i="9"/>
  <c r="BC13" i="9" s="1"/>
  <c r="B12" i="9"/>
  <c r="B11" i="9"/>
  <c r="BC11" i="9" s="1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 s="1"/>
  <c r="BC10" i="9" s="1"/>
  <c r="A5" i="9"/>
  <c r="A4" i="9"/>
  <c r="A3" i="9"/>
  <c r="A2" i="9"/>
  <c r="B66" i="8"/>
  <c r="BF58" i="8"/>
  <c r="BE58" i="8"/>
  <c r="BD58" i="8"/>
  <c r="BC58" i="8"/>
  <c r="BB58" i="8"/>
  <c r="BA58" i="8"/>
  <c r="H58" i="8"/>
  <c r="BF57" i="8"/>
  <c r="BE57" i="8"/>
  <c r="BD57" i="8"/>
  <c r="BC57" i="8"/>
  <c r="BB57" i="8"/>
  <c r="BA57" i="8"/>
  <c r="H57" i="8" s="1"/>
  <c r="BF53" i="8"/>
  <c r="BD53" i="8"/>
  <c r="BB53" i="8"/>
  <c r="B53" i="8"/>
  <c r="BC53" i="8" s="1"/>
  <c r="BF52" i="8"/>
  <c r="BD52" i="8"/>
  <c r="BB52" i="8"/>
  <c r="B52" i="8"/>
  <c r="BC52" i="8" s="1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BC51" i="8" s="1"/>
  <c r="B50" i="8"/>
  <c r="BD50" i="8" s="1"/>
  <c r="B49" i="8"/>
  <c r="BD49" i="8" s="1"/>
  <c r="BB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B44" i="8"/>
  <c r="B43" i="8"/>
  <c r="BE39" i="8"/>
  <c r="BA39" i="8"/>
  <c r="B39" i="8"/>
  <c r="BF39" i="8" s="1"/>
  <c r="BE38" i="8"/>
  <c r="BA38" i="8"/>
  <c r="B38" i="8"/>
  <c r="BF38" i="8" s="1"/>
  <c r="BE37" i="8"/>
  <c r="BA37" i="8"/>
  <c r="B37" i="8"/>
  <c r="BF37" i="8" s="1"/>
  <c r="BE36" i="8"/>
  <c r="BA36" i="8"/>
  <c r="B36" i="8"/>
  <c r="BF36" i="8" s="1"/>
  <c r="BE35" i="8"/>
  <c r="BA35" i="8"/>
  <c r="B35" i="8"/>
  <c r="BF35" i="8" s="1"/>
  <c r="BE34" i="8"/>
  <c r="BA34" i="8"/>
  <c r="B34" i="8"/>
  <c r="BF34" i="8" s="1"/>
  <c r="BE33" i="8"/>
  <c r="BA33" i="8"/>
  <c r="B33" i="8"/>
  <c r="BF33" i="8" s="1"/>
  <c r="BE32" i="8"/>
  <c r="BA32" i="8"/>
  <c r="B32" i="8"/>
  <c r="BF32" i="8" s="1"/>
  <c r="BE31" i="8"/>
  <c r="BA31" i="8"/>
  <c r="B31" i="8"/>
  <c r="BE30" i="8"/>
  <c r="BC30" i="8"/>
  <c r="BA30" i="8"/>
  <c r="B30" i="8"/>
  <c r="BE29" i="8"/>
  <c r="BC29" i="8"/>
  <c r="BA29" i="8"/>
  <c r="B29" i="8"/>
  <c r="BE28" i="8"/>
  <c r="BC28" i="8"/>
  <c r="BA28" i="8"/>
  <c r="B28" i="8"/>
  <c r="BE27" i="8"/>
  <c r="BC27" i="8"/>
  <c r="BA27" i="8"/>
  <c r="B27" i="8"/>
  <c r="BE26" i="8"/>
  <c r="BC26" i="8"/>
  <c r="BA26" i="8"/>
  <c r="B26" i="8"/>
  <c r="BE22" i="8"/>
  <c r="BC22" i="8"/>
  <c r="BA22" i="8"/>
  <c r="B22" i="8"/>
  <c r="BE21" i="8"/>
  <c r="BC21" i="8"/>
  <c r="BA21" i="8"/>
  <c r="B21" i="8"/>
  <c r="BE20" i="8"/>
  <c r="BC20" i="8"/>
  <c r="BA20" i="8"/>
  <c r="B20" i="8"/>
  <c r="BE19" i="8"/>
  <c r="BC19" i="8"/>
  <c r="BA19" i="8"/>
  <c r="B19" i="8"/>
  <c r="BE18" i="8"/>
  <c r="BC18" i="8"/>
  <c r="BA18" i="8"/>
  <c r="B18" i="8"/>
  <c r="BE17" i="8"/>
  <c r="BC17" i="8"/>
  <c r="BA17" i="8"/>
  <c r="B17" i="8"/>
  <c r="BE16" i="8"/>
  <c r="BC16" i="8"/>
  <c r="BA16" i="8"/>
  <c r="B16" i="8"/>
  <c r="BE15" i="8"/>
  <c r="BC15" i="8"/>
  <c r="BA15" i="8"/>
  <c r="B15" i="8"/>
  <c r="BE14" i="8"/>
  <c r="BC14" i="8"/>
  <c r="BA14" i="8"/>
  <c r="B14" i="8"/>
  <c r="BE13" i="8"/>
  <c r="BC13" i="8"/>
  <c r="BA13" i="8"/>
  <c r="B13" i="8"/>
  <c r="BE12" i="8"/>
  <c r="BC12" i="8"/>
  <c r="BA12" i="8"/>
  <c r="B12" i="8"/>
  <c r="BE11" i="8"/>
  <c r="BC11" i="8"/>
  <c r="BA11" i="8"/>
  <c r="B11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A5" i="8"/>
  <c r="A4" i="8"/>
  <c r="A3" i="8"/>
  <c r="A2" i="8"/>
  <c r="B66" i="13"/>
  <c r="BF58" i="13"/>
  <c r="BE58" i="13"/>
  <c r="BD58" i="13"/>
  <c r="BC58" i="13"/>
  <c r="BB58" i="13"/>
  <c r="BA58" i="13"/>
  <c r="H58" i="13" s="1"/>
  <c r="BF57" i="13"/>
  <c r="BE57" i="13"/>
  <c r="BD57" i="13"/>
  <c r="BC57" i="13"/>
  <c r="BB57" i="13"/>
  <c r="BA57" i="13"/>
  <c r="H57" i="13" s="1"/>
  <c r="BE53" i="13"/>
  <c r="BD53" i="13"/>
  <c r="BA53" i="13"/>
  <c r="B53" i="13"/>
  <c r="BC53" i="13" s="1"/>
  <c r="BE52" i="13"/>
  <c r="BD52" i="13"/>
  <c r="BA52" i="13"/>
  <c r="B52" i="13"/>
  <c r="BC52" i="13" s="1"/>
  <c r="W51" i="13"/>
  <c r="V51" i="13"/>
  <c r="U51" i="13"/>
  <c r="T51" i="13"/>
  <c r="S51" i="13"/>
  <c r="R51" i="13"/>
  <c r="Q51" i="13"/>
  <c r="P51" i="13"/>
  <c r="O51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BF50" i="13"/>
  <c r="BE50" i="13"/>
  <c r="BD50" i="13"/>
  <c r="BB50" i="13"/>
  <c r="BA50" i="13"/>
  <c r="B50" i="13"/>
  <c r="BC50" i="13" s="1"/>
  <c r="BF49" i="13"/>
  <c r="BE49" i="13"/>
  <c r="BD49" i="13"/>
  <c r="BB49" i="13"/>
  <c r="BA49" i="13"/>
  <c r="X49" i="13" s="1"/>
  <c r="B49" i="13"/>
  <c r="BC49" i="13" s="1"/>
  <c r="BE48" i="13"/>
  <c r="BD48" i="13"/>
  <c r="W48" i="13"/>
  <c r="BC48" i="13" s="1"/>
  <c r="V48" i="13"/>
  <c r="U48" i="13"/>
  <c r="BA48" i="13" s="1"/>
  <c r="X48" i="13" s="1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BB48" i="13" s="1"/>
  <c r="B44" i="13"/>
  <c r="B43" i="13"/>
  <c r="B39" i="13"/>
  <c r="BC38" i="13"/>
  <c r="B38" i="13"/>
  <c r="B37" i="13"/>
  <c r="BC36" i="13"/>
  <c r="B36" i="13"/>
  <c r="B35" i="13"/>
  <c r="BC34" i="13"/>
  <c r="B34" i="13"/>
  <c r="B33" i="13"/>
  <c r="BC32" i="13"/>
  <c r="B32" i="13"/>
  <c r="B31" i="13"/>
  <c r="BC30" i="13"/>
  <c r="B30" i="13"/>
  <c r="B29" i="13"/>
  <c r="BC28" i="13"/>
  <c r="B28" i="13"/>
  <c r="B27" i="13"/>
  <c r="BC26" i="13"/>
  <c r="B26" i="13"/>
  <c r="B22" i="13"/>
  <c r="BC21" i="13"/>
  <c r="B21" i="13"/>
  <c r="B20" i="13"/>
  <c r="BC19" i="13"/>
  <c r="B19" i="13"/>
  <c r="B18" i="13"/>
  <c r="BD17" i="13"/>
  <c r="B17" i="13"/>
  <c r="BD16" i="13"/>
  <c r="B16" i="13"/>
  <c r="BD15" i="13"/>
  <c r="B15" i="13"/>
  <c r="BD14" i="13"/>
  <c r="B14" i="13"/>
  <c r="BD13" i="13"/>
  <c r="B13" i="13"/>
  <c r="BD12" i="13"/>
  <c r="B12" i="13"/>
  <c r="BD11" i="13"/>
  <c r="B11" i="13"/>
  <c r="BD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 s="1"/>
  <c r="A5" i="13"/>
  <c r="A4" i="13"/>
  <c r="A3" i="13"/>
  <c r="A2" i="13"/>
  <c r="BD200" i="1" l="1"/>
  <c r="X10" i="1"/>
  <c r="X49" i="4"/>
  <c r="BA26" i="4"/>
  <c r="BE26" i="4"/>
  <c r="BA27" i="4"/>
  <c r="BE27" i="4"/>
  <c r="BA28" i="4"/>
  <c r="BE28" i="4"/>
  <c r="BA29" i="4"/>
  <c r="BE29" i="4"/>
  <c r="BA30" i="4"/>
  <c r="BE30" i="4"/>
  <c r="BA31" i="4"/>
  <c r="BE31" i="4"/>
  <c r="BA32" i="4"/>
  <c r="BE32" i="4"/>
  <c r="BA33" i="4"/>
  <c r="BE33" i="4"/>
  <c r="BA34" i="4"/>
  <c r="BE34" i="4"/>
  <c r="BA35" i="4"/>
  <c r="BE35" i="4"/>
  <c r="BA36" i="4"/>
  <c r="BE36" i="4"/>
  <c r="BA37" i="4"/>
  <c r="BE37" i="4"/>
  <c r="BA38" i="4"/>
  <c r="BE38" i="4"/>
  <c r="BA39" i="4"/>
  <c r="BE39" i="4"/>
  <c r="BB48" i="4"/>
  <c r="BC49" i="4"/>
  <c r="BC50" i="4"/>
  <c r="BB51" i="4"/>
  <c r="BF51" i="4"/>
  <c r="BB26" i="4"/>
  <c r="BF26" i="4"/>
  <c r="BB27" i="4"/>
  <c r="BF27" i="4"/>
  <c r="BB28" i="4"/>
  <c r="BF28" i="4"/>
  <c r="BB29" i="4"/>
  <c r="BF29" i="4"/>
  <c r="BB30" i="4"/>
  <c r="BF30" i="4"/>
  <c r="BB31" i="4"/>
  <c r="BF31" i="4"/>
  <c r="BB32" i="4"/>
  <c r="BF32" i="4"/>
  <c r="BB33" i="4"/>
  <c r="BF33" i="4"/>
  <c r="BB34" i="4"/>
  <c r="BF34" i="4"/>
  <c r="BB35" i="4"/>
  <c r="BF35" i="4"/>
  <c r="BB36" i="4"/>
  <c r="BF36" i="4"/>
  <c r="BB37" i="4"/>
  <c r="BF37" i="4"/>
  <c r="BB38" i="4"/>
  <c r="BF38" i="4"/>
  <c r="BB39" i="4"/>
  <c r="BF39" i="4"/>
  <c r="BC48" i="4"/>
  <c r="BD49" i="4"/>
  <c r="BD50" i="4"/>
  <c r="BC51" i="4"/>
  <c r="BC26" i="4"/>
  <c r="BC27" i="4"/>
  <c r="BC28" i="4"/>
  <c r="BC29" i="4"/>
  <c r="BC30" i="4"/>
  <c r="BC31" i="4"/>
  <c r="BC32" i="4"/>
  <c r="BC33" i="4"/>
  <c r="BC34" i="4"/>
  <c r="BC35" i="4"/>
  <c r="BC36" i="4"/>
  <c r="BC37" i="4"/>
  <c r="BC38" i="4"/>
  <c r="BC39" i="4"/>
  <c r="BA48" i="4"/>
  <c r="X48" i="4" s="1"/>
  <c r="BB49" i="4"/>
  <c r="BB50" i="4"/>
  <c r="X50" i="4" s="1"/>
  <c r="BA51" i="4"/>
  <c r="BC19" i="4"/>
  <c r="BD19" i="4"/>
  <c r="BA19" i="4"/>
  <c r="BE19" i="4"/>
  <c r="BB19" i="4"/>
  <c r="X16" i="12"/>
  <c r="X20" i="12"/>
  <c r="X21" i="12"/>
  <c r="X31" i="12"/>
  <c r="X30" i="12"/>
  <c r="X34" i="12"/>
  <c r="X53" i="12"/>
  <c r="X17" i="12"/>
  <c r="B10" i="12"/>
  <c r="BF11" i="12"/>
  <c r="BB11" i="12"/>
  <c r="X11" i="12" s="1"/>
  <c r="BD11" i="12"/>
  <c r="BF12" i="12"/>
  <c r="BB12" i="12"/>
  <c r="X12" i="12" s="1"/>
  <c r="BD12" i="12"/>
  <c r="BF13" i="12"/>
  <c r="BB13" i="12"/>
  <c r="X13" i="12" s="1"/>
  <c r="BD13" i="12"/>
  <c r="BF14" i="12"/>
  <c r="BB14" i="12"/>
  <c r="X14" i="12" s="1"/>
  <c r="BD14" i="12"/>
  <c r="BF15" i="12"/>
  <c r="BB15" i="12"/>
  <c r="X15" i="12" s="1"/>
  <c r="BD15" i="12"/>
  <c r="BF16" i="12"/>
  <c r="BB16" i="12"/>
  <c r="BD16" i="12"/>
  <c r="BF17" i="12"/>
  <c r="BB17" i="12"/>
  <c r="BD17" i="12"/>
  <c r="BF18" i="12"/>
  <c r="BB18" i="12"/>
  <c r="X18" i="12" s="1"/>
  <c r="BD18" i="12"/>
  <c r="BF19" i="12"/>
  <c r="BB19" i="12"/>
  <c r="X19" i="12" s="1"/>
  <c r="BD19" i="12"/>
  <c r="BF20" i="12"/>
  <c r="BB20" i="12"/>
  <c r="BD20" i="12"/>
  <c r="BF21" i="12"/>
  <c r="BB21" i="12"/>
  <c r="BD21" i="12"/>
  <c r="BF22" i="12"/>
  <c r="BB22" i="12"/>
  <c r="X22" i="12" s="1"/>
  <c r="BD22" i="12"/>
  <c r="BF26" i="12"/>
  <c r="BB26" i="12"/>
  <c r="X26" i="12" s="1"/>
  <c r="BD26" i="12"/>
  <c r="BF27" i="12"/>
  <c r="BB27" i="12"/>
  <c r="BD27" i="12"/>
  <c r="BC27" i="12"/>
  <c r="X27" i="12" s="1"/>
  <c r="BC28" i="12"/>
  <c r="BC29" i="12"/>
  <c r="BC30" i="12"/>
  <c r="BC31" i="12"/>
  <c r="BC32" i="12"/>
  <c r="BC33" i="12"/>
  <c r="BC34" i="12"/>
  <c r="BC35" i="12"/>
  <c r="BC36" i="12"/>
  <c r="BC37" i="12"/>
  <c r="BC38" i="12"/>
  <c r="BC39" i="12"/>
  <c r="BD48" i="12"/>
  <c r="BA49" i="12"/>
  <c r="BE49" i="12"/>
  <c r="BA50" i="12"/>
  <c r="BE50" i="12"/>
  <c r="BD51" i="12"/>
  <c r="BD28" i="12"/>
  <c r="BD29" i="12"/>
  <c r="BD30" i="12"/>
  <c r="BD31" i="12"/>
  <c r="BD32" i="12"/>
  <c r="BD33" i="12"/>
  <c r="BD34" i="12"/>
  <c r="BD35" i="12"/>
  <c r="BD36" i="12"/>
  <c r="BD37" i="12"/>
  <c r="BD38" i="12"/>
  <c r="BD39" i="12"/>
  <c r="BA48" i="12"/>
  <c r="BE48" i="12"/>
  <c r="BB49" i="12"/>
  <c r="BF49" i="12"/>
  <c r="BB50" i="12"/>
  <c r="BF50" i="12"/>
  <c r="BA51" i="12"/>
  <c r="X51" i="12" s="1"/>
  <c r="BE51" i="12"/>
  <c r="BB48" i="12"/>
  <c r="BC49" i="12"/>
  <c r="BC50" i="12"/>
  <c r="BB51" i="12"/>
  <c r="BF51" i="12"/>
  <c r="BB28" i="12"/>
  <c r="X28" i="12" s="1"/>
  <c r="BB29" i="12"/>
  <c r="X29" i="12" s="1"/>
  <c r="BB30" i="12"/>
  <c r="BB31" i="12"/>
  <c r="BB32" i="12"/>
  <c r="X32" i="12" s="1"/>
  <c r="BB33" i="12"/>
  <c r="X33" i="12" s="1"/>
  <c r="BB34" i="12"/>
  <c r="BB35" i="12"/>
  <c r="X35" i="12" s="1"/>
  <c r="BB36" i="12"/>
  <c r="X36" i="12" s="1"/>
  <c r="BB37" i="12"/>
  <c r="X37" i="12" s="1"/>
  <c r="BB38" i="12"/>
  <c r="X38" i="12" s="1"/>
  <c r="BB39" i="12"/>
  <c r="X39" i="12" s="1"/>
  <c r="BF10" i="11"/>
  <c r="BB10" i="11"/>
  <c r="BE10" i="11"/>
  <c r="BA10" i="11"/>
  <c r="BF11" i="11"/>
  <c r="BB11" i="11"/>
  <c r="BE11" i="11"/>
  <c r="BA11" i="11"/>
  <c r="BF13" i="11"/>
  <c r="BB13" i="11"/>
  <c r="BE13" i="11"/>
  <c r="BA13" i="11"/>
  <c r="X13" i="11" s="1"/>
  <c r="BF14" i="11"/>
  <c r="BB14" i="11"/>
  <c r="BE14" i="11"/>
  <c r="BA14" i="11"/>
  <c r="BF15" i="11"/>
  <c r="BB15" i="11"/>
  <c r="BE15" i="11"/>
  <c r="BA15" i="11"/>
  <c r="BF17" i="11"/>
  <c r="BB17" i="11"/>
  <c r="BE17" i="11"/>
  <c r="BA17" i="11"/>
  <c r="BF18" i="11"/>
  <c r="BB18" i="11"/>
  <c r="BD18" i="11"/>
  <c r="BE18" i="11"/>
  <c r="BA18" i="11"/>
  <c r="X18" i="11" s="1"/>
  <c r="BF20" i="11"/>
  <c r="BB20" i="11"/>
  <c r="BD20" i="11"/>
  <c r="BE20" i="11"/>
  <c r="BA20" i="11"/>
  <c r="BF22" i="11"/>
  <c r="BB22" i="11"/>
  <c r="BD22" i="11"/>
  <c r="BE22" i="11"/>
  <c r="BA22" i="11"/>
  <c r="X22" i="11" s="1"/>
  <c r="BF27" i="11"/>
  <c r="BB27" i="11"/>
  <c r="BE27" i="11"/>
  <c r="BA27" i="11"/>
  <c r="BD27" i="11"/>
  <c r="BF29" i="11"/>
  <c r="BB29" i="11"/>
  <c r="BD29" i="11"/>
  <c r="BE29" i="11"/>
  <c r="BA29" i="11"/>
  <c r="X29" i="11" s="1"/>
  <c r="BF31" i="11"/>
  <c r="BB31" i="11"/>
  <c r="BD31" i="11"/>
  <c r="BE31" i="11"/>
  <c r="BA31" i="11"/>
  <c r="BF33" i="11"/>
  <c r="BB33" i="11"/>
  <c r="BD33" i="11"/>
  <c r="BE33" i="11"/>
  <c r="BA33" i="11"/>
  <c r="X33" i="11" s="1"/>
  <c r="BF35" i="11"/>
  <c r="BB35" i="11"/>
  <c r="BD35" i="11"/>
  <c r="BE35" i="11"/>
  <c r="BA35" i="11"/>
  <c r="BF37" i="11"/>
  <c r="BB37" i="11"/>
  <c r="BD37" i="11"/>
  <c r="BE37" i="11"/>
  <c r="BA37" i="11"/>
  <c r="X37" i="11" s="1"/>
  <c r="BF39" i="11"/>
  <c r="BB39" i="11"/>
  <c r="BE39" i="11"/>
  <c r="BA39" i="11"/>
  <c r="X39" i="11" s="1"/>
  <c r="BD39" i="11"/>
  <c r="X50" i="11"/>
  <c r="BC10" i="11"/>
  <c r="BC11" i="11"/>
  <c r="BC13" i="11"/>
  <c r="BC14" i="11"/>
  <c r="BC15" i="11"/>
  <c r="BC17" i="11"/>
  <c r="BC18" i="11"/>
  <c r="BC20" i="11"/>
  <c r="BC22" i="11"/>
  <c r="BC27" i="11"/>
  <c r="BC29" i="11"/>
  <c r="BC31" i="11"/>
  <c r="BC33" i="11"/>
  <c r="BC35" i="11"/>
  <c r="BC37" i="11"/>
  <c r="BC39" i="11"/>
  <c r="BF12" i="11"/>
  <c r="BB12" i="11"/>
  <c r="BE12" i="11"/>
  <c r="BA12" i="11"/>
  <c r="BF16" i="11"/>
  <c r="BB16" i="11"/>
  <c r="BE16" i="11"/>
  <c r="BA16" i="11"/>
  <c r="BD10" i="11"/>
  <c r="BD11" i="11"/>
  <c r="BD12" i="11"/>
  <c r="BD13" i="11"/>
  <c r="BD14" i="11"/>
  <c r="BD15" i="11"/>
  <c r="BD16" i="11"/>
  <c r="BD17" i="11"/>
  <c r="BF19" i="11"/>
  <c r="BB19" i="11"/>
  <c r="BD19" i="11"/>
  <c r="BE19" i="11"/>
  <c r="BA19" i="11"/>
  <c r="BF21" i="11"/>
  <c r="BB21" i="11"/>
  <c r="BD21" i="11"/>
  <c r="BE21" i="11"/>
  <c r="BA21" i="11"/>
  <c r="X21" i="11" s="1"/>
  <c r="BF26" i="11"/>
  <c r="BB26" i="11"/>
  <c r="BE26" i="11"/>
  <c r="BA26" i="11"/>
  <c r="X26" i="11" s="1"/>
  <c r="BD26" i="11"/>
  <c r="BF28" i="11"/>
  <c r="BB28" i="11"/>
  <c r="BE28" i="11"/>
  <c r="BA28" i="11"/>
  <c r="BD28" i="11"/>
  <c r="BF30" i="11"/>
  <c r="BB30" i="11"/>
  <c r="BD30" i="11"/>
  <c r="BE30" i="11"/>
  <c r="BA30" i="11"/>
  <c r="BF32" i="11"/>
  <c r="BB32" i="11"/>
  <c r="BD32" i="11"/>
  <c r="BE32" i="11"/>
  <c r="BA32" i="11"/>
  <c r="X32" i="11" s="1"/>
  <c r="BF34" i="11"/>
  <c r="BB34" i="11"/>
  <c r="BD34" i="11"/>
  <c r="BE34" i="11"/>
  <c r="BA34" i="11"/>
  <c r="BF36" i="11"/>
  <c r="BB36" i="11"/>
  <c r="BD36" i="11"/>
  <c r="BE36" i="11"/>
  <c r="BA36" i="11"/>
  <c r="X36" i="11" s="1"/>
  <c r="BF38" i="11"/>
  <c r="BB38" i="11"/>
  <c r="BE38" i="11"/>
  <c r="BA38" i="11"/>
  <c r="BD38" i="11"/>
  <c r="B51" i="11"/>
  <c r="A200" i="11" s="1"/>
  <c r="BB52" i="11"/>
  <c r="X52" i="11" s="1"/>
  <c r="BF52" i="11"/>
  <c r="BB53" i="11"/>
  <c r="X53" i="11" s="1"/>
  <c r="BF53" i="11"/>
  <c r="BF11" i="10"/>
  <c r="BB11" i="10"/>
  <c r="BE11" i="10"/>
  <c r="BA11" i="10"/>
  <c r="BF12" i="10"/>
  <c r="BB12" i="10"/>
  <c r="BE12" i="10"/>
  <c r="BA12" i="10"/>
  <c r="BF13" i="10"/>
  <c r="BB13" i="10"/>
  <c r="BE13" i="10"/>
  <c r="BA13" i="10"/>
  <c r="X13" i="10" s="1"/>
  <c r="BF14" i="10"/>
  <c r="BB14" i="10"/>
  <c r="BE14" i="10"/>
  <c r="BA14" i="10"/>
  <c r="BF15" i="10"/>
  <c r="BB15" i="10"/>
  <c r="BE15" i="10"/>
  <c r="BA15" i="10"/>
  <c r="BF16" i="10"/>
  <c r="BB16" i="10"/>
  <c r="BE16" i="10"/>
  <c r="BA16" i="10"/>
  <c r="BF17" i="10"/>
  <c r="BB17" i="10"/>
  <c r="BE17" i="10"/>
  <c r="BA17" i="10"/>
  <c r="X17" i="10" s="1"/>
  <c r="BF18" i="10"/>
  <c r="BB18" i="10"/>
  <c r="BE18" i="10"/>
  <c r="BA18" i="10"/>
  <c r="BD18" i="10"/>
  <c r="BF20" i="10"/>
  <c r="BB20" i="10"/>
  <c r="BE20" i="10"/>
  <c r="BA20" i="10"/>
  <c r="BD20" i="10"/>
  <c r="BF22" i="10"/>
  <c r="BB22" i="10"/>
  <c r="BE22" i="10"/>
  <c r="BA22" i="10"/>
  <c r="BD22" i="10"/>
  <c r="BF27" i="10"/>
  <c r="BB27" i="10"/>
  <c r="BD27" i="10"/>
  <c r="BE27" i="10"/>
  <c r="BA27" i="10"/>
  <c r="BF29" i="10"/>
  <c r="BB29" i="10"/>
  <c r="BD29" i="10"/>
  <c r="BE29" i="10"/>
  <c r="BA29" i="10"/>
  <c r="X29" i="10" s="1"/>
  <c r="BF31" i="10"/>
  <c r="BB31" i="10"/>
  <c r="BD31" i="10"/>
  <c r="BE31" i="10"/>
  <c r="BA31" i="10"/>
  <c r="BF33" i="10"/>
  <c r="BB33" i="10"/>
  <c r="BD33" i="10"/>
  <c r="BE33" i="10"/>
  <c r="BA33" i="10"/>
  <c r="X33" i="10" s="1"/>
  <c r="BF35" i="10"/>
  <c r="BB35" i="10"/>
  <c r="BE35" i="10"/>
  <c r="BA35" i="10"/>
  <c r="BD35" i="10"/>
  <c r="BF37" i="10"/>
  <c r="BB37" i="10"/>
  <c r="BD37" i="10"/>
  <c r="BE37" i="10"/>
  <c r="BA37" i="10"/>
  <c r="X37" i="10" s="1"/>
  <c r="BF39" i="10"/>
  <c r="BB39" i="10"/>
  <c r="BD39" i="10"/>
  <c r="BE39" i="10"/>
  <c r="BA39" i="10"/>
  <c r="X50" i="10"/>
  <c r="BC18" i="10"/>
  <c r="BC20" i="10"/>
  <c r="BC22" i="10"/>
  <c r="BC27" i="10"/>
  <c r="BC29" i="10"/>
  <c r="BC31" i="10"/>
  <c r="BC33" i="10"/>
  <c r="BC35" i="10"/>
  <c r="BC37" i="10"/>
  <c r="BC39" i="10"/>
  <c r="BF10" i="10"/>
  <c r="BB10" i="10"/>
  <c r="BE10" i="10"/>
  <c r="BA10" i="10"/>
  <c r="BC10" i="10"/>
  <c r="BC11" i="10"/>
  <c r="BC12" i="10"/>
  <c r="BC13" i="10"/>
  <c r="BC14" i="10"/>
  <c r="BC15" i="10"/>
  <c r="BC16" i="10"/>
  <c r="BC17" i="10"/>
  <c r="BF19" i="10"/>
  <c r="BB19" i="10"/>
  <c r="BE19" i="10"/>
  <c r="BA19" i="10"/>
  <c r="BD19" i="10"/>
  <c r="BF21" i="10"/>
  <c r="BB21" i="10"/>
  <c r="BE21" i="10"/>
  <c r="BA21" i="10"/>
  <c r="BD21" i="10"/>
  <c r="BF26" i="10"/>
  <c r="BB26" i="10"/>
  <c r="BE26" i="10"/>
  <c r="BA26" i="10"/>
  <c r="X26" i="10" s="1"/>
  <c r="BD26" i="10"/>
  <c r="BF28" i="10"/>
  <c r="BB28" i="10"/>
  <c r="BD28" i="10"/>
  <c r="BE28" i="10"/>
  <c r="BA28" i="10"/>
  <c r="BF30" i="10"/>
  <c r="BB30" i="10"/>
  <c r="BE30" i="10"/>
  <c r="BA30" i="10"/>
  <c r="BD30" i="10"/>
  <c r="BF32" i="10"/>
  <c r="BB32" i="10"/>
  <c r="BE32" i="10"/>
  <c r="BA32" i="10"/>
  <c r="BD32" i="10"/>
  <c r="BF34" i="10"/>
  <c r="BB34" i="10"/>
  <c r="BD34" i="10"/>
  <c r="BE34" i="10"/>
  <c r="BA34" i="10"/>
  <c r="X34" i="10" s="1"/>
  <c r="BF36" i="10"/>
  <c r="BB36" i="10"/>
  <c r="BE36" i="10"/>
  <c r="BA36" i="10"/>
  <c r="X36" i="10" s="1"/>
  <c r="BD36" i="10"/>
  <c r="BF38" i="10"/>
  <c r="BB38" i="10"/>
  <c r="BE38" i="10"/>
  <c r="BA38" i="10"/>
  <c r="BD38" i="10"/>
  <c r="B51" i="10"/>
  <c r="BB52" i="10"/>
  <c r="X52" i="10" s="1"/>
  <c r="BF52" i="10"/>
  <c r="BB53" i="10"/>
  <c r="X53" i="10" s="1"/>
  <c r="BF53" i="10"/>
  <c r="BF12" i="9"/>
  <c r="BB12" i="9"/>
  <c r="BD12" i="9"/>
  <c r="BF14" i="9"/>
  <c r="BB14" i="9"/>
  <c r="BD14" i="9"/>
  <c r="BF15" i="9"/>
  <c r="BB15" i="9"/>
  <c r="BD15" i="9"/>
  <c r="BF17" i="9"/>
  <c r="BB17" i="9"/>
  <c r="BD17" i="9"/>
  <c r="BF18" i="9"/>
  <c r="BB18" i="9"/>
  <c r="BD18" i="9"/>
  <c r="BF19" i="9"/>
  <c r="BB19" i="9"/>
  <c r="BD19" i="9"/>
  <c r="BF20" i="9"/>
  <c r="BB20" i="9"/>
  <c r="BD20" i="9"/>
  <c r="BF22" i="9"/>
  <c r="BB22" i="9"/>
  <c r="BD22" i="9"/>
  <c r="BF26" i="9"/>
  <c r="BB26" i="9"/>
  <c r="BD26" i="9"/>
  <c r="BF27" i="9"/>
  <c r="BB27" i="9"/>
  <c r="BD27" i="9"/>
  <c r="BF28" i="9"/>
  <c r="BB28" i="9"/>
  <c r="BD28" i="9"/>
  <c r="BF29" i="9"/>
  <c r="BB29" i="9"/>
  <c r="BD29" i="9"/>
  <c r="BF30" i="9"/>
  <c r="BB30" i="9"/>
  <c r="BD30" i="9"/>
  <c r="BF31" i="9"/>
  <c r="BB31" i="9"/>
  <c r="BD31" i="9"/>
  <c r="BC31" i="9"/>
  <c r="BD49" i="9"/>
  <c r="BF49" i="9"/>
  <c r="BB49" i="9"/>
  <c r="BE49" i="9"/>
  <c r="BA49" i="9"/>
  <c r="BA10" i="9"/>
  <c r="BA11" i="9"/>
  <c r="BA12" i="9"/>
  <c r="X12" i="9" s="1"/>
  <c r="BA13" i="9"/>
  <c r="BA14" i="9"/>
  <c r="BA15" i="9"/>
  <c r="BA16" i="9"/>
  <c r="X16" i="9" s="1"/>
  <c r="BA17" i="9"/>
  <c r="BA18" i="9"/>
  <c r="X18" i="9" s="1"/>
  <c r="BA19" i="9"/>
  <c r="X19" i="9" s="1"/>
  <c r="BA20" i="9"/>
  <c r="BA21" i="9"/>
  <c r="BA22" i="9"/>
  <c r="X22" i="9" s="1"/>
  <c r="BA26" i="9"/>
  <c r="X26" i="9" s="1"/>
  <c r="BA27" i="9"/>
  <c r="BA28" i="9"/>
  <c r="BA29" i="9"/>
  <c r="X29" i="9" s="1"/>
  <c r="BA30" i="9"/>
  <c r="X30" i="9" s="1"/>
  <c r="BA31" i="9"/>
  <c r="B48" i="9"/>
  <c r="BC49" i="9"/>
  <c r="BC12" i="9"/>
  <c r="BC14" i="9"/>
  <c r="BC15" i="9"/>
  <c r="BC17" i="9"/>
  <c r="BC18" i="9"/>
  <c r="BC19" i="9"/>
  <c r="BC20" i="9"/>
  <c r="BC22" i="9"/>
  <c r="BC26" i="9"/>
  <c r="BC27" i="9"/>
  <c r="BC28" i="9"/>
  <c r="BC29" i="9"/>
  <c r="BC30" i="9"/>
  <c r="BE31" i="9"/>
  <c r="BD50" i="9"/>
  <c r="BF50" i="9"/>
  <c r="BB50" i="9"/>
  <c r="BE50" i="9"/>
  <c r="BA50" i="9"/>
  <c r="BF10" i="9"/>
  <c r="BB10" i="9"/>
  <c r="BD10" i="9"/>
  <c r="BF11" i="9"/>
  <c r="BB11" i="9"/>
  <c r="BD11" i="9"/>
  <c r="BF13" i="9"/>
  <c r="BB13" i="9"/>
  <c r="BD13" i="9"/>
  <c r="BF16" i="9"/>
  <c r="BB16" i="9"/>
  <c r="BD16" i="9"/>
  <c r="BF21" i="9"/>
  <c r="BB21" i="9"/>
  <c r="BD21" i="9"/>
  <c r="BE10" i="9"/>
  <c r="BE11" i="9"/>
  <c r="BE12" i="9"/>
  <c r="BE13" i="9"/>
  <c r="BE14" i="9"/>
  <c r="BE15" i="9"/>
  <c r="BE16" i="9"/>
  <c r="BE17" i="9"/>
  <c r="BE18" i="9"/>
  <c r="BE19" i="9"/>
  <c r="BE20" i="9"/>
  <c r="BE21" i="9"/>
  <c r="BE22" i="9"/>
  <c r="BE26" i="9"/>
  <c r="BE27" i="9"/>
  <c r="BE28" i="9"/>
  <c r="BE29" i="9"/>
  <c r="BE30" i="9"/>
  <c r="BC32" i="9"/>
  <c r="BC33" i="9"/>
  <c r="BC34" i="9"/>
  <c r="X34" i="9" s="1"/>
  <c r="BC35" i="9"/>
  <c r="BC36" i="9"/>
  <c r="BC37" i="9"/>
  <c r="BC38" i="9"/>
  <c r="X38" i="9" s="1"/>
  <c r="BC39" i="9"/>
  <c r="BD51" i="9"/>
  <c r="BD32" i="9"/>
  <c r="BD33" i="9"/>
  <c r="BD34" i="9"/>
  <c r="BD35" i="9"/>
  <c r="BD36" i="9"/>
  <c r="BD37" i="9"/>
  <c r="BD38" i="9"/>
  <c r="BD39" i="9"/>
  <c r="BA51" i="9"/>
  <c r="X51" i="9" s="1"/>
  <c r="BE51" i="9"/>
  <c r="BA52" i="9"/>
  <c r="X52" i="9" s="1"/>
  <c r="BE52" i="9"/>
  <c r="BA53" i="9"/>
  <c r="X53" i="9" s="1"/>
  <c r="BE53" i="9"/>
  <c r="BB51" i="9"/>
  <c r="BF51" i="9"/>
  <c r="BB32" i="9"/>
  <c r="X32" i="9" s="1"/>
  <c r="BB33" i="9"/>
  <c r="X33" i="9" s="1"/>
  <c r="BB34" i="9"/>
  <c r="BB35" i="9"/>
  <c r="X35" i="9" s="1"/>
  <c r="BB36" i="9"/>
  <c r="X36" i="9" s="1"/>
  <c r="BB37" i="9"/>
  <c r="X37" i="9" s="1"/>
  <c r="BB38" i="9"/>
  <c r="BB39" i="9"/>
  <c r="X39" i="9" s="1"/>
  <c r="B10" i="8"/>
  <c r="BF11" i="8"/>
  <c r="BB11" i="8"/>
  <c r="BD11" i="8"/>
  <c r="BF12" i="8"/>
  <c r="BB12" i="8"/>
  <c r="BD12" i="8"/>
  <c r="BF13" i="8"/>
  <c r="BB13" i="8"/>
  <c r="BD13" i="8"/>
  <c r="BF14" i="8"/>
  <c r="BB14" i="8"/>
  <c r="X14" i="8" s="1"/>
  <c r="BD14" i="8"/>
  <c r="BF15" i="8"/>
  <c r="BB15" i="8"/>
  <c r="BD15" i="8"/>
  <c r="BF16" i="8"/>
  <c r="BB16" i="8"/>
  <c r="BD16" i="8"/>
  <c r="BF17" i="8"/>
  <c r="BB17" i="8"/>
  <c r="BD17" i="8"/>
  <c r="BF18" i="8"/>
  <c r="BB18" i="8"/>
  <c r="X18" i="8" s="1"/>
  <c r="BD18" i="8"/>
  <c r="BF19" i="8"/>
  <c r="BB19" i="8"/>
  <c r="BD19" i="8"/>
  <c r="BF20" i="8"/>
  <c r="BB20" i="8"/>
  <c r="BD20" i="8"/>
  <c r="BF21" i="8"/>
  <c r="BB21" i="8"/>
  <c r="BD21" i="8"/>
  <c r="BF22" i="8"/>
  <c r="BB22" i="8"/>
  <c r="X22" i="8" s="1"/>
  <c r="BD22" i="8"/>
  <c r="BF26" i="8"/>
  <c r="BB26" i="8"/>
  <c r="BD26" i="8"/>
  <c r="BF27" i="8"/>
  <c r="BB27" i="8"/>
  <c r="BD27" i="8"/>
  <c r="BF28" i="8"/>
  <c r="BB28" i="8"/>
  <c r="BD28" i="8"/>
  <c r="BF29" i="8"/>
  <c r="BB29" i="8"/>
  <c r="X29" i="8" s="1"/>
  <c r="BD29" i="8"/>
  <c r="BF30" i="8"/>
  <c r="BB30" i="8"/>
  <c r="BD30" i="8"/>
  <c r="BF31" i="8"/>
  <c r="BB31" i="8"/>
  <c r="BD31" i="8"/>
  <c r="BC31" i="8"/>
  <c r="X11" i="8"/>
  <c r="X12" i="8"/>
  <c r="X13" i="8"/>
  <c r="X15" i="8"/>
  <c r="X16" i="8"/>
  <c r="X17" i="8"/>
  <c r="X19" i="8"/>
  <c r="X20" i="8"/>
  <c r="X21" i="8"/>
  <c r="X26" i="8"/>
  <c r="X27" i="8"/>
  <c r="X28" i="8"/>
  <c r="X30" i="8"/>
  <c r="X31" i="8"/>
  <c r="BC48" i="8"/>
  <c r="BE48" i="8"/>
  <c r="BA48" i="8"/>
  <c r="BD48" i="8"/>
  <c r="BC32" i="8"/>
  <c r="X32" i="8" s="1"/>
  <c r="BC33" i="8"/>
  <c r="BC34" i="8"/>
  <c r="BC35" i="8"/>
  <c r="BC36" i="8"/>
  <c r="BC37" i="8"/>
  <c r="X37" i="8" s="1"/>
  <c r="BC38" i="8"/>
  <c r="BC39" i="8"/>
  <c r="BA49" i="8"/>
  <c r="BE49" i="8"/>
  <c r="BA50" i="8"/>
  <c r="BE50" i="8"/>
  <c r="BD51" i="8"/>
  <c r="BD32" i="8"/>
  <c r="BD33" i="8"/>
  <c r="BD34" i="8"/>
  <c r="BD35" i="8"/>
  <c r="BD36" i="8"/>
  <c r="BD37" i="8"/>
  <c r="BD38" i="8"/>
  <c r="BD39" i="8"/>
  <c r="BB49" i="8"/>
  <c r="BF49" i="8"/>
  <c r="BB50" i="8"/>
  <c r="BF50" i="8"/>
  <c r="BA51" i="8"/>
  <c r="BE51" i="8"/>
  <c r="BA52" i="8"/>
  <c r="X52" i="8" s="1"/>
  <c r="BE52" i="8"/>
  <c r="BA53" i="8"/>
  <c r="X53" i="8" s="1"/>
  <c r="BE53" i="8"/>
  <c r="BC49" i="8"/>
  <c r="BC50" i="8"/>
  <c r="BB51" i="8"/>
  <c r="BF51" i="8"/>
  <c r="BB32" i="8"/>
  <c r="BB33" i="8"/>
  <c r="X33" i="8" s="1"/>
  <c r="BB34" i="8"/>
  <c r="X34" i="8" s="1"/>
  <c r="BB35" i="8"/>
  <c r="X35" i="8" s="1"/>
  <c r="BB36" i="8"/>
  <c r="X36" i="8" s="1"/>
  <c r="BB37" i="8"/>
  <c r="BB38" i="8"/>
  <c r="X38" i="8" s="1"/>
  <c r="BB39" i="8"/>
  <c r="X39" i="8" s="1"/>
  <c r="BF10" i="13"/>
  <c r="BB10" i="13"/>
  <c r="BE10" i="13"/>
  <c r="BA10" i="13"/>
  <c r="BF11" i="13"/>
  <c r="BB11" i="13"/>
  <c r="BE11" i="13"/>
  <c r="BA11" i="13"/>
  <c r="BF12" i="13"/>
  <c r="BB12" i="13"/>
  <c r="BE12" i="13"/>
  <c r="BA12" i="13"/>
  <c r="BF13" i="13"/>
  <c r="BB13" i="13"/>
  <c r="BE13" i="13"/>
  <c r="BA13" i="13"/>
  <c r="BF14" i="13"/>
  <c r="BB14" i="13"/>
  <c r="BE14" i="13"/>
  <c r="BA14" i="13"/>
  <c r="BF15" i="13"/>
  <c r="BB15" i="13"/>
  <c r="BE15" i="13"/>
  <c r="BA15" i="13"/>
  <c r="BF16" i="13"/>
  <c r="BB16" i="13"/>
  <c r="BE16" i="13"/>
  <c r="BA16" i="13"/>
  <c r="BF17" i="13"/>
  <c r="BB17" i="13"/>
  <c r="BE17" i="13"/>
  <c r="BA17" i="13"/>
  <c r="BF18" i="13"/>
  <c r="BB18" i="13"/>
  <c r="BE18" i="13"/>
  <c r="BA18" i="13"/>
  <c r="BD18" i="13"/>
  <c r="BF20" i="13"/>
  <c r="BB20" i="13"/>
  <c r="BE20" i="13"/>
  <c r="BA20" i="13"/>
  <c r="BD20" i="13"/>
  <c r="BF22" i="13"/>
  <c r="BB22" i="13"/>
  <c r="BE22" i="13"/>
  <c r="BA22" i="13"/>
  <c r="BD22" i="13"/>
  <c r="BF27" i="13"/>
  <c r="BB27" i="13"/>
  <c r="BE27" i="13"/>
  <c r="BA27" i="13"/>
  <c r="BD27" i="13"/>
  <c r="BF29" i="13"/>
  <c r="BB29" i="13"/>
  <c r="BE29" i="13"/>
  <c r="BA29" i="13"/>
  <c r="BD29" i="13"/>
  <c r="BF31" i="13"/>
  <c r="BB31" i="13"/>
  <c r="BE31" i="13"/>
  <c r="BA31" i="13"/>
  <c r="BD31" i="13"/>
  <c r="BF33" i="13"/>
  <c r="BB33" i="13"/>
  <c r="BE33" i="13"/>
  <c r="BA33" i="13"/>
  <c r="BD33" i="13"/>
  <c r="BF35" i="13"/>
  <c r="BB35" i="13"/>
  <c r="BD35" i="13"/>
  <c r="BE35" i="13"/>
  <c r="BA35" i="13"/>
  <c r="BF37" i="13"/>
  <c r="BB37" i="13"/>
  <c r="BD37" i="13"/>
  <c r="BE37" i="13"/>
  <c r="BA37" i="13"/>
  <c r="BF39" i="13"/>
  <c r="BB39" i="13"/>
  <c r="BE39" i="13"/>
  <c r="BA39" i="13"/>
  <c r="BD39" i="13"/>
  <c r="X50" i="13"/>
  <c r="BC18" i="13"/>
  <c r="BC20" i="13"/>
  <c r="BC22" i="13"/>
  <c r="BC27" i="13"/>
  <c r="BC29" i="13"/>
  <c r="BC31" i="13"/>
  <c r="BC33" i="13"/>
  <c r="BC35" i="13"/>
  <c r="BC37" i="13"/>
  <c r="BC39" i="13"/>
  <c r="BC10" i="13"/>
  <c r="BC11" i="13"/>
  <c r="BC12" i="13"/>
  <c r="BC13" i="13"/>
  <c r="BC14" i="13"/>
  <c r="BC15" i="13"/>
  <c r="BC16" i="13"/>
  <c r="BC17" i="13"/>
  <c r="BF19" i="13"/>
  <c r="BB19" i="13"/>
  <c r="BE19" i="13"/>
  <c r="BA19" i="13"/>
  <c r="BD19" i="13"/>
  <c r="BF21" i="13"/>
  <c r="BB21" i="13"/>
  <c r="BE21" i="13"/>
  <c r="BA21" i="13"/>
  <c r="X21" i="13" s="1"/>
  <c r="BD21" i="13"/>
  <c r="BF26" i="13"/>
  <c r="BB26" i="13"/>
  <c r="BE26" i="13"/>
  <c r="BA26" i="13"/>
  <c r="X26" i="13" s="1"/>
  <c r="BD26" i="13"/>
  <c r="BF28" i="13"/>
  <c r="BB28" i="13"/>
  <c r="BE28" i="13"/>
  <c r="BA28" i="13"/>
  <c r="BD28" i="13"/>
  <c r="BF30" i="13"/>
  <c r="BB30" i="13"/>
  <c r="BE30" i="13"/>
  <c r="BA30" i="13"/>
  <c r="BD30" i="13"/>
  <c r="BF32" i="13"/>
  <c r="BB32" i="13"/>
  <c r="BE32" i="13"/>
  <c r="BA32" i="13"/>
  <c r="X32" i="13" s="1"/>
  <c r="BD32" i="13"/>
  <c r="BF34" i="13"/>
  <c r="BB34" i="13"/>
  <c r="BE34" i="13"/>
  <c r="BA34" i="13"/>
  <c r="X34" i="13" s="1"/>
  <c r="BD34" i="13"/>
  <c r="BF36" i="13"/>
  <c r="BB36" i="13"/>
  <c r="BD36" i="13"/>
  <c r="BE36" i="13"/>
  <c r="BA36" i="13"/>
  <c r="BF38" i="13"/>
  <c r="BB38" i="13"/>
  <c r="BE38" i="13"/>
  <c r="BA38" i="13"/>
  <c r="BD38" i="13"/>
  <c r="B51" i="13"/>
  <c r="A200" i="13" s="1"/>
  <c r="BB52" i="13"/>
  <c r="X52" i="13" s="1"/>
  <c r="BF52" i="13"/>
  <c r="BB53" i="13"/>
  <c r="X53" i="13" s="1"/>
  <c r="BF53" i="13"/>
  <c r="X38" i="4" l="1"/>
  <c r="X36" i="4"/>
  <c r="X34" i="4"/>
  <c r="X32" i="4"/>
  <c r="X30" i="4"/>
  <c r="X28" i="4"/>
  <c r="X26" i="4"/>
  <c r="X51" i="4"/>
  <c r="X39" i="4"/>
  <c r="X37" i="4"/>
  <c r="X35" i="4"/>
  <c r="X33" i="4"/>
  <c r="X31" i="4"/>
  <c r="X29" i="4"/>
  <c r="X27" i="4"/>
  <c r="X19" i="4"/>
  <c r="X50" i="12"/>
  <c r="X48" i="12"/>
  <c r="X49" i="12"/>
  <c r="BF10" i="12"/>
  <c r="BB10" i="12"/>
  <c r="A200" i="12"/>
  <c r="BD10" i="12"/>
  <c r="BA10" i="12"/>
  <c r="BE10" i="12"/>
  <c r="BC10" i="12"/>
  <c r="X38" i="11"/>
  <c r="X16" i="11"/>
  <c r="X12" i="11"/>
  <c r="X27" i="11"/>
  <c r="X34" i="11"/>
  <c r="X28" i="11"/>
  <c r="X31" i="11"/>
  <c r="X20" i="11"/>
  <c r="BC51" i="11"/>
  <c r="BA51" i="11"/>
  <c r="BF51" i="11"/>
  <c r="BD200" i="11" s="1"/>
  <c r="BB51" i="11"/>
  <c r="BE51" i="11"/>
  <c r="BD51" i="11"/>
  <c r="X30" i="11"/>
  <c r="X19" i="11"/>
  <c r="X35" i="11"/>
  <c r="X17" i="11"/>
  <c r="X15" i="11"/>
  <c r="X14" i="11"/>
  <c r="X11" i="11"/>
  <c r="X10" i="11"/>
  <c r="X32" i="10"/>
  <c r="X21" i="10"/>
  <c r="X35" i="10"/>
  <c r="X38" i="10"/>
  <c r="X30" i="10"/>
  <c r="X28" i="10"/>
  <c r="X19" i="10"/>
  <c r="X10" i="10"/>
  <c r="X39" i="10"/>
  <c r="X31" i="10"/>
  <c r="X22" i="10"/>
  <c r="X20" i="10"/>
  <c r="BC51" i="10"/>
  <c r="BE51" i="10"/>
  <c r="BF51" i="10"/>
  <c r="BD200" i="10" s="1"/>
  <c r="BB51" i="10"/>
  <c r="BA51" i="10"/>
  <c r="BD51" i="10"/>
  <c r="A200" i="10"/>
  <c r="X27" i="10"/>
  <c r="X18" i="10"/>
  <c r="X16" i="10"/>
  <c r="X15" i="10"/>
  <c r="X14" i="10"/>
  <c r="X12" i="10"/>
  <c r="X11" i="10"/>
  <c r="BC48" i="9"/>
  <c r="BE48" i="9"/>
  <c r="BA48" i="9"/>
  <c r="BD48" i="9"/>
  <c r="BD200" i="9" s="1"/>
  <c r="BB48" i="9"/>
  <c r="X15" i="9"/>
  <c r="X11" i="9"/>
  <c r="X14" i="9"/>
  <c r="X10" i="9"/>
  <c r="X50" i="9"/>
  <c r="X28" i="9"/>
  <c r="X21" i="9"/>
  <c r="X17" i="9"/>
  <c r="X13" i="9"/>
  <c r="X49" i="9"/>
  <c r="A200" i="9"/>
  <c r="X31" i="9"/>
  <c r="X27" i="9"/>
  <c r="X20" i="9"/>
  <c r="X51" i="8"/>
  <c r="X49" i="8"/>
  <c r="X50" i="8"/>
  <c r="X48" i="8"/>
  <c r="BF10" i="8"/>
  <c r="BB10" i="8"/>
  <c r="A200" i="8"/>
  <c r="BD10" i="8"/>
  <c r="BD200" i="8" s="1"/>
  <c r="BA10" i="8"/>
  <c r="X10" i="8" s="1"/>
  <c r="BC10" i="8"/>
  <c r="BE10" i="8"/>
  <c r="X33" i="13"/>
  <c r="X22" i="13"/>
  <c r="X38" i="13"/>
  <c r="X36" i="13"/>
  <c r="X30" i="13"/>
  <c r="X19" i="13"/>
  <c r="X39" i="13"/>
  <c r="X37" i="13"/>
  <c r="X31" i="13"/>
  <c r="X20" i="13"/>
  <c r="X28" i="13"/>
  <c r="X35" i="13"/>
  <c r="X29" i="13"/>
  <c r="X18" i="13"/>
  <c r="X17" i="13"/>
  <c r="X16" i="13"/>
  <c r="X15" i="13"/>
  <c r="X14" i="13"/>
  <c r="X13" i="13"/>
  <c r="X12" i="13"/>
  <c r="X11" i="13"/>
  <c r="X10" i="13"/>
  <c r="BC51" i="13"/>
  <c r="BE51" i="13"/>
  <c r="BA51" i="13"/>
  <c r="BF51" i="13"/>
  <c r="BB51" i="13"/>
  <c r="BD51" i="13"/>
  <c r="BD200" i="13" s="1"/>
  <c r="X27" i="13"/>
  <c r="X10" i="12" l="1"/>
  <c r="BD200" i="12"/>
  <c r="X51" i="11"/>
  <c r="X51" i="10"/>
  <c r="X48" i="9"/>
  <c r="X51" i="13"/>
  <c r="C11" i="4" l="1"/>
  <c r="D11" i="4"/>
  <c r="E11" i="4"/>
  <c r="F11" i="4"/>
  <c r="G11" i="4"/>
  <c r="H11" i="4"/>
  <c r="I11" i="4"/>
  <c r="J11" i="4"/>
  <c r="K11" i="4"/>
  <c r="L11" i="4"/>
  <c r="M11" i="4"/>
  <c r="C12" i="4"/>
  <c r="D12" i="4"/>
  <c r="E12" i="4"/>
  <c r="F12" i="4"/>
  <c r="G12" i="4"/>
  <c r="H12" i="4"/>
  <c r="I12" i="4"/>
  <c r="J12" i="4"/>
  <c r="K12" i="4"/>
  <c r="L12" i="4"/>
  <c r="M12" i="4"/>
  <c r="C13" i="4"/>
  <c r="D13" i="4"/>
  <c r="E13" i="4"/>
  <c r="F13" i="4"/>
  <c r="G13" i="4"/>
  <c r="H13" i="4"/>
  <c r="I13" i="4"/>
  <c r="J13" i="4"/>
  <c r="K13" i="4"/>
  <c r="L13" i="4"/>
  <c r="M13" i="4"/>
  <c r="C14" i="4"/>
  <c r="D14" i="4"/>
  <c r="E14" i="4"/>
  <c r="F14" i="4"/>
  <c r="G14" i="4"/>
  <c r="H14" i="4"/>
  <c r="I14" i="4"/>
  <c r="J14" i="4"/>
  <c r="K14" i="4"/>
  <c r="L14" i="4"/>
  <c r="M14" i="4"/>
  <c r="C15" i="4"/>
  <c r="D15" i="4"/>
  <c r="E15" i="4"/>
  <c r="F15" i="4"/>
  <c r="G15" i="4"/>
  <c r="H15" i="4"/>
  <c r="I15" i="4"/>
  <c r="J15" i="4"/>
  <c r="K15" i="4"/>
  <c r="L15" i="4"/>
  <c r="M15" i="4"/>
  <c r="C16" i="4"/>
  <c r="D16" i="4"/>
  <c r="E16" i="4"/>
  <c r="F16" i="4"/>
  <c r="G16" i="4"/>
  <c r="H16" i="4"/>
  <c r="I16" i="4"/>
  <c r="J16" i="4"/>
  <c r="K16" i="4"/>
  <c r="L16" i="4"/>
  <c r="M16" i="4"/>
  <c r="C17" i="4"/>
  <c r="D17" i="4"/>
  <c r="E17" i="4"/>
  <c r="F17" i="4"/>
  <c r="G17" i="4"/>
  <c r="H17" i="4"/>
  <c r="I17" i="4"/>
  <c r="J17" i="4"/>
  <c r="K17" i="4"/>
  <c r="L17" i="4"/>
  <c r="M17" i="4"/>
  <c r="C18" i="4"/>
  <c r="D18" i="4"/>
  <c r="E18" i="4"/>
  <c r="F18" i="4"/>
  <c r="G18" i="4"/>
  <c r="H18" i="4"/>
  <c r="I18" i="4"/>
  <c r="J18" i="4"/>
  <c r="K18" i="4"/>
  <c r="L18" i="4"/>
  <c r="M18" i="4"/>
  <c r="B18" i="4" l="1"/>
  <c r="B17" i="4"/>
  <c r="B16" i="4"/>
  <c r="B15" i="4"/>
  <c r="B14" i="4"/>
  <c r="B13" i="4"/>
  <c r="B12" i="4"/>
  <c r="B11" i="4"/>
  <c r="M10" i="4"/>
  <c r="L10" i="4"/>
  <c r="K10" i="4"/>
  <c r="J10" i="4"/>
  <c r="I10" i="4"/>
  <c r="H10" i="4"/>
  <c r="G10" i="4"/>
  <c r="F10" i="4"/>
  <c r="E10" i="4"/>
  <c r="D10" i="4"/>
  <c r="C10" i="4"/>
  <c r="B10" i="4" l="1"/>
</calcChain>
</file>

<file path=xl/sharedStrings.xml><?xml version="1.0" encoding="utf-8"?>
<sst xmlns="http://schemas.openxmlformats.org/spreadsheetml/2006/main" count="2081" uniqueCount="97">
  <si>
    <t>SERVICIO DE SALUD</t>
  </si>
  <si>
    <t>REM-A04.   CONSULTAS</t>
  </si>
  <si>
    <t xml:space="preserve">SECCIÓN A: CONSULTAS MÉDICAS </t>
  </si>
  <si>
    <t>TIPO DE CONSULTA</t>
  </si>
  <si>
    <t xml:space="preserve">TOTAL      </t>
  </si>
  <si>
    <t>POR DE EDAD (en años)</t>
  </si>
  <si>
    <t>POR SEXO</t>
  </si>
  <si>
    <t>A BENEFICIA-RIOS</t>
  </si>
  <si>
    <t>Menor 
de 1 año</t>
  </si>
  <si>
    <t>1 a 4 años</t>
  </si>
  <si>
    <t>5 a 9 años</t>
  </si>
  <si>
    <t>10 a 14 años</t>
  </si>
  <si>
    <t>15 a 19 años</t>
  </si>
  <si>
    <t>20 a 24 años</t>
  </si>
  <si>
    <t>25 a 64 años</t>
  </si>
  <si>
    <t>65 y más</t>
  </si>
  <si>
    <t>Hombres</t>
  </si>
  <si>
    <t>Mujeres</t>
  </si>
  <si>
    <t>TOTAL</t>
  </si>
  <si>
    <t>IRA ALTA</t>
  </si>
  <si>
    <t>SINDROME BRONQUIAL OBSTRUCTIVO</t>
  </si>
  <si>
    <t>NEUMONÍA</t>
  </si>
  <si>
    <t>ASMA</t>
  </si>
  <si>
    <t>ENFERMEDAD PULMONAR OBSTRUCTIVA CRÓNICA</t>
  </si>
  <si>
    <t>OTRAS RESPIRATORIAS</t>
  </si>
  <si>
    <t>OBSTETRICA</t>
  </si>
  <si>
    <t>GINECOLOGICA</t>
  </si>
  <si>
    <t>INFECCIÓN TRANSMISIÓN SEXUAL</t>
  </si>
  <si>
    <t>VIH-SIDA</t>
  </si>
  <si>
    <t>OTRAS MORBILIDADES</t>
  </si>
  <si>
    <t xml:space="preserve">SECCIÓN B: CONSULTAS DE PROFESIONALES NO MÉDICOS </t>
  </si>
  <si>
    <t>PROFESIONAL</t>
  </si>
  <si>
    <t>ENFERMERA /O</t>
  </si>
  <si>
    <t>MATRONA /ÓN (Morb.Ginecológica)</t>
  </si>
  <si>
    <t>MATRONA /ÓN (ITS)</t>
  </si>
  <si>
    <t>MATRONA /ÓN (otras consultas)</t>
  </si>
  <si>
    <t>NUTRICIONISTA</t>
  </si>
  <si>
    <t>PSICÓLOGO/A</t>
  </si>
  <si>
    <t>FONOAUDIÓLOGO</t>
  </si>
  <si>
    <t>KINESIÓLOGO (excluye REM 23- REM 28)</t>
  </si>
  <si>
    <t>TERAPEUTA OCUPACIONAL</t>
  </si>
  <si>
    <t>TECNÓLOGO MÉDICO (excluye UAPO)</t>
  </si>
  <si>
    <t>TECNÓLOGO MÉDICO POR VICIO DE REFRACCIÓN (UAPO)</t>
  </si>
  <si>
    <t>TECNÓLOGO MÉDICO OTRAS CONSULTAS (UAPO)</t>
  </si>
  <si>
    <t>ASISTENTE SOCIAL</t>
  </si>
  <si>
    <t>SECCIÓN C: CONSULTAS ANTICONCEPCIÓN DE EMERGENCIA (Incluidas en Sección A y B, respectivamente.)</t>
  </si>
  <si>
    <t>Con entrega anticoncepción emergencia</t>
  </si>
  <si>
    <t>Sin  entrega anticoncepción emergencia</t>
  </si>
  <si>
    <t>25 y más años</t>
  </si>
  <si>
    <t>MÉDICO</t>
  </si>
  <si>
    <t>MATRONA /ÓN</t>
  </si>
  <si>
    <t>SECCIÓN D: CONSULTAS EN EXTENSIÓN HORARIA SEGÚN JORNADA (Incluidas en las consultas de morbilidad de sección A y B)</t>
  </si>
  <si>
    <t>TIPO JORNADA</t>
  </si>
  <si>
    <t>EXTENSIÓN HORARIA VESPERTINA</t>
  </si>
  <si>
    <t>OTROS PROFESIONALES</t>
  </si>
  <si>
    <t>SÁBADO, DOMINGO o FESTIVO</t>
  </si>
  <si>
    <t>SECCIÓN E: CONSULTAS DE MORBILIDAD SOLICITADAS Y RECHAZADAS DENTRO DE LAS 48 HORAS DE SOLICITADA LA ATENCIÓN</t>
  </si>
  <si>
    <t>MENOR 5 AÑOS</t>
  </si>
  <si>
    <t>65 Y MÁS AÑOS</t>
  </si>
  <si>
    <t>TOTAL
ATENCIÓN
SOLICITADA</t>
  </si>
  <si>
    <t>RECHAZOS</t>
  </si>
  <si>
    <t>SECCIÓN G: ATENCIONES REALIZADAS POR AGENTES DE MEDICINA INDIGENA EN EL ESTABLECIMIENTO</t>
  </si>
  <si>
    <t>COMPONENTE</t>
  </si>
  <si>
    <t>PUEBLOS ORIGINARIOS</t>
  </si>
  <si>
    <t>PUEBLOS NO ORIGINARIOS</t>
  </si>
  <si>
    <t>ATENCIONES POR AGENTE MEDICINA INDIGENA</t>
  </si>
  <si>
    <t>COMUNA:  - (  )</t>
  </si>
  <si>
    <t>ESTABLECIMIENTO:  - (  )</t>
  </si>
  <si>
    <t>MES:  - (  )</t>
  </si>
  <si>
    <t xml:space="preserve"> </t>
  </si>
  <si>
    <t/>
  </si>
  <si>
    <t>Menor 
de 1</t>
  </si>
  <si>
    <t>1 a 4</t>
  </si>
  <si>
    <t>5 a 9</t>
  </si>
  <si>
    <t>10 a 14</t>
  </si>
  <si>
    <t>15 a 19</t>
  </si>
  <si>
    <t>20 a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</si>
  <si>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</si>
  <si>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</si>
  <si>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</si>
  <si>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</si>
  <si>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</si>
  <si>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</si>
  <si>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</si>
  <si>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</si>
  <si>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</si>
  <si>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</si>
  <si>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</si>
  <si>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y mas</t>
  </si>
  <si>
    <t>GINECOLOGICA  POR INFERTILIDAD</t>
  </si>
  <si>
    <t>MATRONA /ÓN (INFERTILIDAD)</t>
  </si>
  <si>
    <t>EMBARAZADAS</t>
  </si>
  <si>
    <t xml:space="preserve">HORARIO NORMAL </t>
  </si>
  <si>
    <t xml:space="preserve"> EXTENSIÓN HORARIA (Vespertina, Sábado, Domingo o Festivos)</t>
  </si>
  <si>
    <t>SECCIÓN F: CONSULTA  ABREVIADA</t>
  </si>
  <si>
    <t>MATRONA</t>
  </si>
  <si>
    <t xml:space="preserve">SINDROME BRONQUIAL OBSTRUCTIVO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</si>
</sst>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10"/>
      <name val="Verdana"/>
      <family val="2"/>
    </font>
    <font>
      <sz val="8"/>
      <color indexed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color indexed="9"/>
      <name val="Verdana"/>
      <family val="2"/>
    </font>
    <font>
      <b/>
      <sz val="16"/>
      <name val="Verdana"/>
      <family val="2"/>
    </font>
    <font>
      <sz val="11"/>
      <name val="Calibri"/>
      <family val="2"/>
    </font>
    <font>
      <sz val="11"/>
      <color indexed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9" fillId="8" borderId="9" applyBorder="0">
      <protection locked="0"/>
    </xf>
    <xf numFmtId="0" fontId="9" fillId="8" borderId="9" applyBorder="0">
      <protection locked="0"/>
    </xf>
    <xf numFmtId="165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</cellStyleXfs>
  <cellXfs count="210">
    <xf numFmtId="0" fontId="0" fillId="0" borderId="0" xfId="0"/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0" xfId="0" applyFont="1" applyFill="1" applyProtection="1"/>
    <xf numFmtId="0" fontId="1" fillId="2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3" fontId="1" fillId="5" borderId="17" xfId="0" applyNumberFormat="1" applyFont="1" applyFill="1" applyBorder="1" applyAlignment="1" applyProtection="1">
      <protection locked="0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3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3" xfId="0" applyFont="1" applyFill="1" applyBorder="1" applyAlignment="1" applyProtection="1"/>
    <xf numFmtId="0" fontId="5" fillId="2" borderId="43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7" fillId="2" borderId="0" xfId="0" applyFont="1" applyFill="1" applyProtection="1"/>
    <xf numFmtId="0" fontId="10" fillId="2" borderId="0" xfId="0" applyFont="1" applyFill="1" applyProtection="1"/>
    <xf numFmtId="0" fontId="7" fillId="2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2" fillId="0" borderId="44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wrapText="1"/>
    </xf>
    <xf numFmtId="0" fontId="10" fillId="3" borderId="0" xfId="0" applyFont="1" applyFill="1" applyAlignment="1" applyProtection="1">
      <alignment wrapText="1"/>
    </xf>
    <xf numFmtId="0" fontId="10" fillId="4" borderId="0" xfId="0" applyFont="1" applyFill="1" applyProtection="1"/>
    <xf numFmtId="3" fontId="2" fillId="6" borderId="11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3" fontId="2" fillId="0" borderId="13" xfId="0" applyNumberFormat="1" applyFont="1" applyFill="1" applyBorder="1" applyAlignment="1" applyProtection="1"/>
    <xf numFmtId="0" fontId="1" fillId="0" borderId="22" xfId="0" applyFont="1" applyFill="1" applyBorder="1" applyAlignment="1" applyProtection="1">
      <alignment horizontal="left" vertical="center" wrapText="1"/>
    </xf>
    <xf numFmtId="3" fontId="2" fillId="0" borderId="22" xfId="0" applyNumberFormat="1" applyFont="1" applyFill="1" applyBorder="1" applyAlignment="1" applyProtection="1"/>
    <xf numFmtId="3" fontId="2" fillId="0" borderId="23" xfId="0" applyNumberFormat="1" applyFont="1" applyFill="1" applyBorder="1" applyAlignment="1" applyProtection="1"/>
    <xf numFmtId="3" fontId="2" fillId="0" borderId="24" xfId="0" applyNumberFormat="1" applyFont="1" applyFill="1" applyBorder="1" applyAlignment="1" applyProtection="1"/>
    <xf numFmtId="3" fontId="2" fillId="0" borderId="45" xfId="0" applyNumberFormat="1" applyFont="1" applyFill="1" applyBorder="1" applyAlignment="1" applyProtection="1"/>
    <xf numFmtId="3" fontId="2" fillId="0" borderId="25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alignment horizontal="left" vertical="center" wrapText="1"/>
    </xf>
    <xf numFmtId="3" fontId="2" fillId="5" borderId="46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48" xfId="0" applyNumberFormat="1" applyFont="1" applyFill="1" applyBorder="1" applyAlignment="1" applyProtection="1">
      <protection locked="0"/>
    </xf>
    <xf numFmtId="0" fontId="2" fillId="0" borderId="16" xfId="0" applyFont="1" applyFill="1" applyBorder="1" applyAlignment="1" applyProtection="1">
      <alignment vertical="center" wrapText="1"/>
    </xf>
    <xf numFmtId="0" fontId="2" fillId="0" borderId="49" xfId="0" applyNumberFormat="1" applyFont="1" applyFill="1" applyBorder="1" applyAlignment="1" applyProtection="1">
      <alignment horizontal="center" vertical="center" wrapText="1"/>
    </xf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46" xfId="0" applyNumberFormat="1" applyFont="1" applyFill="1" applyBorder="1" applyAlignment="1" applyProtection="1">
      <alignment horizontal="center" vertical="center" wrapText="1"/>
    </xf>
    <xf numFmtId="0" fontId="2" fillId="0" borderId="48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protection hidden="1"/>
    </xf>
    <xf numFmtId="0" fontId="10" fillId="0" borderId="0" xfId="0" applyNumberFormat="1" applyFont="1" applyFill="1" applyBorder="1" applyAlignment="1" applyProtection="1">
      <protection hidden="1"/>
    </xf>
    <xf numFmtId="0" fontId="12" fillId="0" borderId="0" xfId="0" applyFont="1"/>
    <xf numFmtId="0" fontId="13" fillId="0" borderId="0" xfId="0" applyFont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O/16108SA-14_V1.12014-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EBRERO/116108%20SA-14_V1.2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ARZO%202014/116108%20SA-14_V1.2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BRIL%202014/116108%20SA-14_V1.3%20-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MAYO%202014/116108SA-14_V1_4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JUNIO%202014/116108%20SA-14_V1_4-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1</v>
          </cell>
          <cell r="D2">
            <v>6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0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1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13"/>
  <sheetViews>
    <sheetView workbookViewId="0">
      <selection activeCell="D25" sqref="D25"/>
    </sheetView>
  </sheetViews>
  <sheetFormatPr baseColWidth="10" defaultRowHeight="15" x14ac:dyDescent="0.25"/>
  <cols>
    <col min="1" max="1" width="50" customWidth="1"/>
  </cols>
  <sheetData>
    <row r="1" spans="1:58" x14ac:dyDescent="0.25">
      <c r="A1" s="3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</row>
    <row r="2" spans="1:58" x14ac:dyDescent="0.25">
      <c r="A2" s="32" t="s">
        <v>66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</row>
    <row r="3" spans="1:58" x14ac:dyDescent="0.25">
      <c r="A3" s="32" t="s">
        <v>67</v>
      </c>
      <c r="B3" s="3"/>
      <c r="C3" s="3"/>
      <c r="D3" s="5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</row>
    <row r="4" spans="1:58" x14ac:dyDescent="0.25">
      <c r="A4" s="32" t="s">
        <v>68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</row>
    <row r="5" spans="1:58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</row>
    <row r="6" spans="1:58" x14ac:dyDescent="0.25">
      <c r="A6" s="209" t="s">
        <v>1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34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4"/>
      <c r="AW6" s="4"/>
      <c r="AX6" s="10"/>
      <c r="AY6" s="10"/>
      <c r="AZ6" s="10"/>
      <c r="BA6" s="10"/>
      <c r="BB6" s="10"/>
      <c r="BC6" s="10"/>
      <c r="BD6" s="10"/>
      <c r="BE6" s="10"/>
      <c r="BF6" s="10"/>
    </row>
    <row r="7" spans="1:58" x14ac:dyDescent="0.25">
      <c r="A7" s="6" t="s">
        <v>2</v>
      </c>
      <c r="B7" s="6"/>
      <c r="C7" s="6"/>
      <c r="D7" s="6"/>
      <c r="E7" s="6"/>
      <c r="F7" s="6"/>
      <c r="G7" s="6"/>
      <c r="H7" s="6"/>
      <c r="I7" s="6"/>
      <c r="J7" s="35"/>
      <c r="K7" s="6"/>
      <c r="L7" s="6"/>
      <c r="M7" s="6"/>
      <c r="N7" s="29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4"/>
      <c r="AW7" s="4"/>
      <c r="AX7" s="10"/>
      <c r="AY7" s="10"/>
      <c r="AZ7" s="10"/>
      <c r="BA7" s="10"/>
      <c r="BB7" s="10"/>
      <c r="BC7" s="10"/>
      <c r="BD7" s="10"/>
      <c r="BE7" s="10"/>
      <c r="BF7" s="10"/>
    </row>
    <row r="8" spans="1:58" x14ac:dyDescent="0.25">
      <c r="A8" s="201" t="s">
        <v>3</v>
      </c>
      <c r="B8" s="203" t="s">
        <v>4</v>
      </c>
      <c r="C8" s="190" t="s">
        <v>5</v>
      </c>
      <c r="D8" s="191"/>
      <c r="E8" s="191"/>
      <c r="F8" s="191"/>
      <c r="G8" s="191"/>
      <c r="H8" s="191"/>
      <c r="I8" s="191"/>
      <c r="J8" s="191"/>
      <c r="K8" s="190" t="s">
        <v>6</v>
      </c>
      <c r="L8" s="200"/>
      <c r="M8" s="188" t="s">
        <v>7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3"/>
      <c r="AU8" s="13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</row>
    <row r="9" spans="1:58" ht="21" x14ac:dyDescent="0.25">
      <c r="A9" s="202"/>
      <c r="B9" s="204"/>
      <c r="C9" s="16" t="s">
        <v>8</v>
      </c>
      <c r="D9" s="7" t="s">
        <v>9</v>
      </c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  <c r="J9" s="8" t="s">
        <v>15</v>
      </c>
      <c r="K9" s="9" t="s">
        <v>16</v>
      </c>
      <c r="L9" s="8" t="s">
        <v>17</v>
      </c>
      <c r="M9" s="18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3"/>
      <c r="AU9" s="13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</row>
    <row r="10" spans="1:58" x14ac:dyDescent="0.25">
      <c r="A10" s="17" t="s">
        <v>18</v>
      </c>
      <c r="B10" s="39">
        <f>+'ENERO '!B10+FEBRERO!B10+MARZO!B10+'ABRIL '!B10+MAYO!B10+JUNIO!B10+JULIO!B10+AGOSTO!B10+SEPTIEMBRE!B10+'OCTUBRE '!B10+'NOVIEMBRE '!B10+'DICIEMBRE '!B10</f>
        <v>2194</v>
      </c>
      <c r="C10" s="39">
        <f>+'ENERO '!C10+FEBRERO!C10+MARZO!C10+'ABRIL '!C10+MAYO!C10+JUNIO!C10+JULIO!C10+AGOSTO!C10+SEPTIEMBRE!C10+'OCTUBRE '!C10+'NOVIEMBRE '!C10+'DICIEMBRE '!C10</f>
        <v>16</v>
      </c>
      <c r="D10" s="39">
        <f>+'ENERO '!D10+FEBRERO!D10+MARZO!D10+'ABRIL '!D10+MAYO!D10+JUNIO!D10+JULIO!D10+AGOSTO!D10+SEPTIEMBRE!D10+'OCTUBRE '!D10+'NOVIEMBRE '!D10+'DICIEMBRE '!D10</f>
        <v>33</v>
      </c>
      <c r="E10" s="39">
        <f>+'ENERO '!E10+FEBRERO!E10+MARZO!E10+'ABRIL '!E10+MAYO!E10+JUNIO!E10+JULIO!E10+AGOSTO!E10+SEPTIEMBRE!E10+'OCTUBRE '!E10+'NOVIEMBRE '!E10+'DICIEMBRE '!E10</f>
        <v>55</v>
      </c>
      <c r="F10" s="39">
        <f>+'ENERO '!F10+FEBRERO!F10+MARZO!F10+'ABRIL '!F10+MAYO!F10+JUNIO!F10+JULIO!F10+AGOSTO!F10+SEPTIEMBRE!F10+'OCTUBRE '!F10+'NOVIEMBRE '!F10+'DICIEMBRE '!F10</f>
        <v>17</v>
      </c>
      <c r="G10" s="39">
        <f>+'ENERO '!G10+FEBRERO!G10+MARZO!G10+'ABRIL '!G10+MAYO!G10+JUNIO!G10+JULIO!G10+AGOSTO!G10+SEPTIEMBRE!G10+'OCTUBRE '!G10+'NOVIEMBRE '!G10+'DICIEMBRE '!G10</f>
        <v>46</v>
      </c>
      <c r="H10" s="39">
        <f>+'ENERO '!H10+FEBRERO!H10+MARZO!H10+'ABRIL '!H10+MAYO!H10+JUNIO!H10+JULIO!H10+AGOSTO!H10+SEPTIEMBRE!H10+'OCTUBRE '!H10+'NOVIEMBRE '!H10+'DICIEMBRE '!H10</f>
        <v>139</v>
      </c>
      <c r="I10" s="39">
        <f>+'ENERO '!I10+FEBRERO!I10+MARZO!I10+'ABRIL '!I10+MAYO!I10+JUNIO!I10+JULIO!I10+AGOSTO!I10+SEPTIEMBRE!I10+'OCTUBRE '!I10+'NOVIEMBRE '!I10+'DICIEMBRE '!I10</f>
        <v>141</v>
      </c>
      <c r="J10" s="39">
        <f>+'ENERO '!J10+FEBRERO!J10+MARZO!J10+'ABRIL '!J10+MAYO!J10+JUNIO!J10+JULIO!J10+AGOSTO!J10+SEPTIEMBRE!J10+'OCTUBRE '!J10+'NOVIEMBRE '!J10+'DICIEMBRE '!J10</f>
        <v>133</v>
      </c>
      <c r="K10" s="39">
        <f>+'ENERO '!K10+FEBRERO!K10+MARZO!K10+'ABRIL '!K10+MAYO!K10+JUNIO!K10+JULIO!K10+AGOSTO!K10+SEPTIEMBRE!K10+'OCTUBRE '!K10+'NOVIEMBRE '!K10+'DICIEMBRE '!K10</f>
        <v>128</v>
      </c>
      <c r="L10" s="39">
        <f>+'ENERO '!L10+FEBRERO!L10+MARZO!L10+'ABRIL '!L10+MAYO!L10+JUNIO!L10+JULIO!L10+AGOSTO!L10+SEPTIEMBRE!L10+'OCTUBRE '!L10+'NOVIEMBRE '!L10+'DICIEMBRE '!L10</f>
        <v>105</v>
      </c>
      <c r="M10" s="39">
        <f>+'ENERO '!M10+FEBRERO!M10+MARZO!M10+'ABRIL '!M10+MAYO!M10+JUNIO!M10+JULIO!M10+AGOSTO!M10+SEPTIEMBRE!M10+'OCTUBRE '!M10+'NOVIEMBRE '!M10+'DICIEMBRE '!M10</f>
        <v>118</v>
      </c>
      <c r="N10" s="33" t="s">
        <v>69</v>
      </c>
      <c r="O10" s="14"/>
      <c r="P10" s="14"/>
      <c r="Q10" s="11"/>
      <c r="R10" s="11"/>
      <c r="S10" s="11"/>
      <c r="T10" s="11"/>
      <c r="U10" s="11"/>
      <c r="V10" s="11"/>
      <c r="W10" s="11"/>
      <c r="X10" s="15"/>
      <c r="Y10" s="15"/>
      <c r="Z10" s="15"/>
      <c r="AA10" s="15"/>
      <c r="AB10" s="15"/>
      <c r="AC10" s="13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3"/>
      <c r="AU10" s="13"/>
      <c r="AV10" s="15"/>
      <c r="AW10" s="15"/>
      <c r="AX10" s="15"/>
      <c r="AY10" s="15"/>
      <c r="AZ10" s="15"/>
      <c r="BA10" s="30" t="s">
        <v>70</v>
      </c>
      <c r="BB10" s="18" t="s">
        <v>70</v>
      </c>
      <c r="BC10" s="18" t="s">
        <v>70</v>
      </c>
      <c r="BD10" s="36">
        <v>0</v>
      </c>
      <c r="BE10" s="36">
        <v>0</v>
      </c>
      <c r="BF10" s="36" t="s">
        <v>70</v>
      </c>
    </row>
    <row r="11" spans="1:58" x14ac:dyDescent="0.25">
      <c r="A11" s="19" t="s">
        <v>19</v>
      </c>
      <c r="B11" s="39">
        <f>+'ENERO '!B11+FEBRERO!B11+MARZO!B11+'ABRIL '!B11+MAYO!B11+JUNIO!B11+JULIO!B11+AGOSTO!B11+SEPTIEMBRE!B11+'OCTUBRE '!B11+'NOVIEMBRE '!B11+'DICIEMBRE '!B11</f>
        <v>0</v>
      </c>
      <c r="C11" s="39">
        <f>+'ENERO '!C11+FEBRERO!C11+MARZO!C11+'ABRIL '!C11+MAYO!C11+JUNIO!C11+JULIO!C11+AGOSTO!C11+SEPTIEMBRE!C11+'OCTUBRE '!C11+'NOVIEMBRE '!C11+'DICIEMBRE '!C11</f>
        <v>0</v>
      </c>
      <c r="D11" s="39">
        <f>+'ENERO '!D11+FEBRERO!D11+MARZO!D11+'ABRIL '!D11+MAYO!D11+JUNIO!D11+JULIO!D11+AGOSTO!D11+SEPTIEMBRE!D11+'OCTUBRE '!D11+'NOVIEMBRE '!D11+'DICIEMBRE '!D11</f>
        <v>0</v>
      </c>
      <c r="E11" s="39">
        <f>+'ENERO '!E11+FEBRERO!E11+MARZO!E11+'ABRIL '!E11+MAYO!E11+JUNIO!E11+JULIO!E11+AGOSTO!E11+SEPTIEMBRE!E11+'OCTUBRE '!E11+'NOVIEMBRE '!E11+'DICIEMBRE '!E11</f>
        <v>0</v>
      </c>
      <c r="F11" s="39">
        <f>+'ENERO '!F11+FEBRERO!F11+MARZO!F11+'ABRIL '!F11+MAYO!F11+JUNIO!F11+JULIO!F11+AGOSTO!F11+SEPTIEMBRE!F11+'OCTUBRE '!F11+'NOVIEMBRE '!F11+'DICIEMBRE '!F11</f>
        <v>0</v>
      </c>
      <c r="G11" s="39">
        <f>+'ENERO '!G11+FEBRERO!G11+MARZO!G11+'ABRIL '!G11+MAYO!G11+JUNIO!G11+JULIO!G11+AGOSTO!G11+SEPTIEMBRE!G11+'OCTUBRE '!G11+'NOVIEMBRE '!G11+'DICIEMBRE '!G11</f>
        <v>0</v>
      </c>
      <c r="H11" s="39">
        <f>+'ENERO '!H11+FEBRERO!H11+MARZO!H11+'ABRIL '!H11+MAYO!H11+JUNIO!H11+JULIO!H11+AGOSTO!H11+SEPTIEMBRE!H11+'OCTUBRE '!H11+'NOVIEMBRE '!H11+'DICIEMBRE '!H11</f>
        <v>0</v>
      </c>
      <c r="I11" s="39">
        <f>+'ENERO '!I11+FEBRERO!I11+MARZO!I11+'ABRIL '!I11+MAYO!I11+JUNIO!I11+JULIO!I11+AGOSTO!I11+SEPTIEMBRE!I11+'OCTUBRE '!I11+'NOVIEMBRE '!I11+'DICIEMBRE '!I11</f>
        <v>0</v>
      </c>
      <c r="J11" s="39">
        <f>+'ENERO '!J11+FEBRERO!J11+MARZO!J11+'ABRIL '!J11+MAYO!J11+JUNIO!J11+JULIO!J11+AGOSTO!J11+SEPTIEMBRE!J11+'OCTUBRE '!J11+'NOVIEMBRE '!J11+'DICIEMBRE '!J11</f>
        <v>0</v>
      </c>
      <c r="K11" s="39">
        <f>+'ENERO '!K11+FEBRERO!K11+MARZO!K11+'ABRIL '!K11+MAYO!K11+JUNIO!K11+JULIO!K11+AGOSTO!K11+SEPTIEMBRE!K11+'OCTUBRE '!K11+'NOVIEMBRE '!K11+'DICIEMBRE '!K11</f>
        <v>0</v>
      </c>
      <c r="L11" s="39">
        <f>+'ENERO '!L11+FEBRERO!L11+MARZO!L11+'ABRIL '!L11+MAYO!L11+JUNIO!L11+JULIO!L11+AGOSTO!L11+SEPTIEMBRE!L11+'OCTUBRE '!L11+'NOVIEMBRE '!L11+'DICIEMBRE '!L11</f>
        <v>0</v>
      </c>
      <c r="M11" s="39">
        <f>+'ENERO '!M11+FEBRERO!M11+MARZO!M11+'ABRIL '!M11+MAYO!M11+JUNIO!M11+JULIO!M11+AGOSTO!M11+SEPTIEMBRE!M11+'OCTUBRE '!M11+'NOVIEMBRE '!M11+'DICIEMBRE '!M11</f>
        <v>0</v>
      </c>
      <c r="N11" s="33" t="s">
        <v>69</v>
      </c>
      <c r="O11" s="14"/>
      <c r="P11" s="14"/>
      <c r="Q11" s="11"/>
      <c r="R11" s="11"/>
      <c r="S11" s="11"/>
      <c r="T11" s="11"/>
      <c r="U11" s="11"/>
      <c r="V11" s="11"/>
      <c r="W11" s="11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3"/>
      <c r="AU11" s="13"/>
      <c r="AV11" s="15"/>
      <c r="AW11" s="15"/>
      <c r="AX11" s="15"/>
      <c r="AY11" s="15"/>
      <c r="AZ11" s="15"/>
      <c r="BA11" s="30" t="s">
        <v>70</v>
      </c>
      <c r="BB11" s="18" t="s">
        <v>70</v>
      </c>
      <c r="BC11" s="18" t="s">
        <v>70</v>
      </c>
      <c r="BD11" s="36">
        <v>0</v>
      </c>
      <c r="BE11" s="36">
        <v>0</v>
      </c>
      <c r="BF11" s="36" t="s">
        <v>70</v>
      </c>
    </row>
    <row r="12" spans="1:58" x14ac:dyDescent="0.25">
      <c r="A12" s="20" t="s">
        <v>20</v>
      </c>
      <c r="B12" s="39">
        <f>+'ENERO '!B12+FEBRERO!B12+MARZO!B12+'ABRIL '!B12+MAYO!B12+JUNIO!B12+JULIO!B12+AGOSTO!B12+SEPTIEMBRE!B12+'OCTUBRE '!B12+'NOVIEMBRE '!B12+'DICIEMBRE '!B12</f>
        <v>0</v>
      </c>
      <c r="C12" s="39">
        <f>+'ENERO '!C12+FEBRERO!C12+MARZO!C12+'ABRIL '!C12+MAYO!C12+JUNIO!C12+JULIO!C12+AGOSTO!C12+SEPTIEMBRE!C12+'OCTUBRE '!C12+'NOVIEMBRE '!C12+'DICIEMBRE '!C12</f>
        <v>0</v>
      </c>
      <c r="D12" s="39">
        <f>+'ENERO '!D12+FEBRERO!D12+MARZO!D12+'ABRIL '!D12+MAYO!D12+JUNIO!D12+JULIO!D12+AGOSTO!D12+SEPTIEMBRE!D12+'OCTUBRE '!D12+'NOVIEMBRE '!D12+'DICIEMBRE '!D12</f>
        <v>0</v>
      </c>
      <c r="E12" s="39">
        <f>+'ENERO '!E12+FEBRERO!E12+MARZO!E12+'ABRIL '!E12+MAYO!E12+JUNIO!E12+JULIO!E12+AGOSTO!E12+SEPTIEMBRE!E12+'OCTUBRE '!E12+'NOVIEMBRE '!E12+'DICIEMBRE '!E12</f>
        <v>0</v>
      </c>
      <c r="F12" s="39">
        <f>+'ENERO '!F12+FEBRERO!F12+MARZO!F12+'ABRIL '!F12+MAYO!F12+JUNIO!F12+JULIO!F12+AGOSTO!F12+SEPTIEMBRE!F12+'OCTUBRE '!F12+'NOVIEMBRE '!F12+'DICIEMBRE '!F12</f>
        <v>0</v>
      </c>
      <c r="G12" s="39">
        <f>+'ENERO '!G12+FEBRERO!G12+MARZO!G12+'ABRIL '!G12+MAYO!G12+JUNIO!G12+JULIO!G12+AGOSTO!G12+SEPTIEMBRE!G12+'OCTUBRE '!G12+'NOVIEMBRE '!G12+'DICIEMBRE '!G12</f>
        <v>0</v>
      </c>
      <c r="H12" s="39">
        <f>+'ENERO '!H12+FEBRERO!H12+MARZO!H12+'ABRIL '!H12+MAYO!H12+JUNIO!H12+JULIO!H12+AGOSTO!H12+SEPTIEMBRE!H12+'OCTUBRE '!H12+'NOVIEMBRE '!H12+'DICIEMBRE '!H12</f>
        <v>0</v>
      </c>
      <c r="I12" s="39">
        <f>+'ENERO '!I12+FEBRERO!I12+MARZO!I12+'ABRIL '!I12+MAYO!I12+JUNIO!I12+JULIO!I12+AGOSTO!I12+SEPTIEMBRE!I12+'OCTUBRE '!I12+'NOVIEMBRE '!I12+'DICIEMBRE '!I12</f>
        <v>0</v>
      </c>
      <c r="J12" s="39">
        <f>+'ENERO '!J12+FEBRERO!J12+MARZO!J12+'ABRIL '!J12+MAYO!J12+JUNIO!J12+JULIO!J12+AGOSTO!J12+SEPTIEMBRE!J12+'OCTUBRE '!J12+'NOVIEMBRE '!J12+'DICIEMBRE '!J12</f>
        <v>0</v>
      </c>
      <c r="K12" s="39">
        <f>+'ENERO '!K12+FEBRERO!K12+MARZO!K12+'ABRIL '!K12+MAYO!K12+JUNIO!K12+JULIO!K12+AGOSTO!K12+SEPTIEMBRE!K12+'OCTUBRE '!K12+'NOVIEMBRE '!K12+'DICIEMBRE '!K12</f>
        <v>0</v>
      </c>
      <c r="L12" s="39">
        <f>+'ENERO '!L12+FEBRERO!L12+MARZO!L12+'ABRIL '!L12+MAYO!L12+JUNIO!L12+JULIO!L12+AGOSTO!L12+SEPTIEMBRE!L12+'OCTUBRE '!L12+'NOVIEMBRE '!L12+'DICIEMBRE '!L12</f>
        <v>0</v>
      </c>
      <c r="M12" s="39">
        <f>+'ENERO '!M12+FEBRERO!M12+MARZO!M12+'ABRIL '!M12+MAYO!M12+JUNIO!M12+JULIO!M12+AGOSTO!M12+SEPTIEMBRE!M12+'OCTUBRE '!M12+'NOVIEMBRE '!M12+'DICIEMBRE '!M12</f>
        <v>0</v>
      </c>
      <c r="N12" s="33" t="s">
        <v>69</v>
      </c>
      <c r="O12" s="14"/>
      <c r="P12" s="14"/>
      <c r="Q12" s="11"/>
      <c r="R12" s="11"/>
      <c r="S12" s="11"/>
      <c r="T12" s="11"/>
      <c r="U12" s="11"/>
      <c r="V12" s="11"/>
      <c r="W12" s="11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3"/>
      <c r="AU12" s="13"/>
      <c r="AV12" s="15"/>
      <c r="AW12" s="15"/>
      <c r="AX12" s="15"/>
      <c r="AY12" s="15"/>
      <c r="AZ12" s="15"/>
      <c r="BA12" s="30" t="s">
        <v>70</v>
      </c>
      <c r="BB12" s="18" t="s">
        <v>70</v>
      </c>
      <c r="BC12" s="18" t="s">
        <v>70</v>
      </c>
      <c r="BD12" s="36">
        <v>0</v>
      </c>
      <c r="BE12" s="36">
        <v>0</v>
      </c>
      <c r="BF12" s="36" t="s">
        <v>70</v>
      </c>
    </row>
    <row r="13" spans="1:58" x14ac:dyDescent="0.25">
      <c r="A13" s="21" t="s">
        <v>21</v>
      </c>
      <c r="B13" s="39">
        <f>+'ENERO '!B13+FEBRERO!B13+MARZO!B13+'ABRIL '!B13+MAYO!B13+JUNIO!B13+JULIO!B13+AGOSTO!B13+SEPTIEMBRE!B13+'OCTUBRE '!B13+'NOVIEMBRE '!B13+'DICIEMBRE '!B13</f>
        <v>0</v>
      </c>
      <c r="C13" s="39">
        <f>+'ENERO '!C13+FEBRERO!C13+MARZO!C13+'ABRIL '!C13+MAYO!C13+JUNIO!C13+JULIO!C13+AGOSTO!C13+SEPTIEMBRE!C13+'OCTUBRE '!C13+'NOVIEMBRE '!C13+'DICIEMBRE '!C13</f>
        <v>0</v>
      </c>
      <c r="D13" s="39">
        <f>+'ENERO '!D13+FEBRERO!D13+MARZO!D13+'ABRIL '!D13+MAYO!D13+JUNIO!D13+JULIO!D13+AGOSTO!D13+SEPTIEMBRE!D13+'OCTUBRE '!D13+'NOVIEMBRE '!D13+'DICIEMBRE '!D13</f>
        <v>0</v>
      </c>
      <c r="E13" s="39">
        <f>+'ENERO '!E13+FEBRERO!E13+MARZO!E13+'ABRIL '!E13+MAYO!E13+JUNIO!E13+JULIO!E13+AGOSTO!E13+SEPTIEMBRE!E13+'OCTUBRE '!E13+'NOVIEMBRE '!E13+'DICIEMBRE '!E13</f>
        <v>0</v>
      </c>
      <c r="F13" s="39">
        <f>+'ENERO '!F13+FEBRERO!F13+MARZO!F13+'ABRIL '!F13+MAYO!F13+JUNIO!F13+JULIO!F13+AGOSTO!F13+SEPTIEMBRE!F13+'OCTUBRE '!F13+'NOVIEMBRE '!F13+'DICIEMBRE '!F13</f>
        <v>0</v>
      </c>
      <c r="G13" s="39">
        <f>+'ENERO '!G13+FEBRERO!G13+MARZO!G13+'ABRIL '!G13+MAYO!G13+JUNIO!G13+JULIO!G13+AGOSTO!G13+SEPTIEMBRE!G13+'OCTUBRE '!G13+'NOVIEMBRE '!G13+'DICIEMBRE '!G13</f>
        <v>0</v>
      </c>
      <c r="H13" s="39">
        <f>+'ENERO '!H13+FEBRERO!H13+MARZO!H13+'ABRIL '!H13+MAYO!H13+JUNIO!H13+JULIO!H13+AGOSTO!H13+SEPTIEMBRE!H13+'OCTUBRE '!H13+'NOVIEMBRE '!H13+'DICIEMBRE '!H13</f>
        <v>0</v>
      </c>
      <c r="I13" s="39">
        <f>+'ENERO '!I13+FEBRERO!I13+MARZO!I13+'ABRIL '!I13+MAYO!I13+JUNIO!I13+JULIO!I13+AGOSTO!I13+SEPTIEMBRE!I13+'OCTUBRE '!I13+'NOVIEMBRE '!I13+'DICIEMBRE '!I13</f>
        <v>0</v>
      </c>
      <c r="J13" s="39">
        <f>+'ENERO '!J13+FEBRERO!J13+MARZO!J13+'ABRIL '!J13+MAYO!J13+JUNIO!J13+JULIO!J13+AGOSTO!J13+SEPTIEMBRE!J13+'OCTUBRE '!J13+'NOVIEMBRE '!J13+'DICIEMBRE '!J13</f>
        <v>0</v>
      </c>
      <c r="K13" s="39">
        <f>+'ENERO '!K13+FEBRERO!K13+MARZO!K13+'ABRIL '!K13+MAYO!K13+JUNIO!K13+JULIO!K13+AGOSTO!K13+SEPTIEMBRE!K13+'OCTUBRE '!K13+'NOVIEMBRE '!K13+'DICIEMBRE '!K13</f>
        <v>0</v>
      </c>
      <c r="L13" s="39">
        <f>+'ENERO '!L13+FEBRERO!L13+MARZO!L13+'ABRIL '!L13+MAYO!L13+JUNIO!L13+JULIO!L13+AGOSTO!L13+SEPTIEMBRE!L13+'OCTUBRE '!L13+'NOVIEMBRE '!L13+'DICIEMBRE '!L13</f>
        <v>0</v>
      </c>
      <c r="M13" s="39">
        <f>+'ENERO '!M13+FEBRERO!M13+MARZO!M13+'ABRIL '!M13+MAYO!M13+JUNIO!M13+JULIO!M13+AGOSTO!M13+SEPTIEMBRE!M13+'OCTUBRE '!M13+'NOVIEMBRE '!M13+'DICIEMBRE '!M13</f>
        <v>0</v>
      </c>
      <c r="N13" s="33" t="s">
        <v>69</v>
      </c>
      <c r="O13" s="14"/>
      <c r="P13" s="14"/>
      <c r="Q13" s="11"/>
      <c r="R13" s="11"/>
      <c r="S13" s="11"/>
      <c r="T13" s="11"/>
      <c r="U13" s="11"/>
      <c r="V13" s="11"/>
      <c r="W13" s="11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3"/>
      <c r="AU13" s="13"/>
      <c r="AV13" s="15"/>
      <c r="AW13" s="15"/>
      <c r="AX13" s="15"/>
      <c r="AY13" s="15"/>
      <c r="AZ13" s="15"/>
      <c r="BA13" s="30" t="s">
        <v>70</v>
      </c>
      <c r="BB13" s="18" t="s">
        <v>70</v>
      </c>
      <c r="BC13" s="18" t="s">
        <v>70</v>
      </c>
      <c r="BD13" s="36">
        <v>0</v>
      </c>
      <c r="BE13" s="36">
        <v>0</v>
      </c>
      <c r="BF13" s="36" t="s">
        <v>70</v>
      </c>
    </row>
    <row r="14" spans="1:58" x14ac:dyDescent="0.25">
      <c r="A14" s="22" t="s">
        <v>22</v>
      </c>
      <c r="B14" s="39">
        <f>+'ENERO '!B14+FEBRERO!B14+MARZO!B14+'ABRIL '!B14+MAYO!B14+JUNIO!B14+JULIO!B14+AGOSTO!B14+SEPTIEMBRE!B14+'OCTUBRE '!B14+'NOVIEMBRE '!B14+'DICIEMBRE '!B14</f>
        <v>0</v>
      </c>
      <c r="C14" s="39">
        <f>+'ENERO '!C14+FEBRERO!C14+MARZO!C14+'ABRIL '!C14+MAYO!C14+JUNIO!C14+JULIO!C14+AGOSTO!C14+SEPTIEMBRE!C14+'OCTUBRE '!C14+'NOVIEMBRE '!C14+'DICIEMBRE '!C14</f>
        <v>0</v>
      </c>
      <c r="D14" s="39">
        <f>+'ENERO '!D14+FEBRERO!D14+MARZO!D14+'ABRIL '!D14+MAYO!D14+JUNIO!D14+JULIO!D14+AGOSTO!D14+SEPTIEMBRE!D14+'OCTUBRE '!D14+'NOVIEMBRE '!D14+'DICIEMBRE '!D14</f>
        <v>0</v>
      </c>
      <c r="E14" s="39">
        <f>+'ENERO '!E14+FEBRERO!E14+MARZO!E14+'ABRIL '!E14+MAYO!E14+JUNIO!E14+JULIO!E14+AGOSTO!E14+SEPTIEMBRE!E14+'OCTUBRE '!E14+'NOVIEMBRE '!E14+'DICIEMBRE '!E14</f>
        <v>0</v>
      </c>
      <c r="F14" s="39">
        <f>+'ENERO '!F14+FEBRERO!F14+MARZO!F14+'ABRIL '!F14+MAYO!F14+JUNIO!F14+JULIO!F14+AGOSTO!F14+SEPTIEMBRE!F14+'OCTUBRE '!F14+'NOVIEMBRE '!F14+'DICIEMBRE '!F14</f>
        <v>0</v>
      </c>
      <c r="G14" s="39">
        <f>+'ENERO '!G14+FEBRERO!G14+MARZO!G14+'ABRIL '!G14+MAYO!G14+JUNIO!G14+JULIO!G14+AGOSTO!G14+SEPTIEMBRE!G14+'OCTUBRE '!G14+'NOVIEMBRE '!G14+'DICIEMBRE '!G14</f>
        <v>0</v>
      </c>
      <c r="H14" s="39">
        <f>+'ENERO '!H14+FEBRERO!H14+MARZO!H14+'ABRIL '!H14+MAYO!H14+JUNIO!H14+JULIO!H14+AGOSTO!H14+SEPTIEMBRE!H14+'OCTUBRE '!H14+'NOVIEMBRE '!H14+'DICIEMBRE '!H14</f>
        <v>0</v>
      </c>
      <c r="I14" s="39">
        <f>+'ENERO '!I14+FEBRERO!I14+MARZO!I14+'ABRIL '!I14+MAYO!I14+JUNIO!I14+JULIO!I14+AGOSTO!I14+SEPTIEMBRE!I14+'OCTUBRE '!I14+'NOVIEMBRE '!I14+'DICIEMBRE '!I14</f>
        <v>0</v>
      </c>
      <c r="J14" s="39">
        <f>+'ENERO '!J14+FEBRERO!J14+MARZO!J14+'ABRIL '!J14+MAYO!J14+JUNIO!J14+JULIO!J14+AGOSTO!J14+SEPTIEMBRE!J14+'OCTUBRE '!J14+'NOVIEMBRE '!J14+'DICIEMBRE '!J14</f>
        <v>0</v>
      </c>
      <c r="K14" s="39">
        <f>+'ENERO '!K14+FEBRERO!K14+MARZO!K14+'ABRIL '!K14+MAYO!K14+JUNIO!K14+JULIO!K14+AGOSTO!K14+SEPTIEMBRE!K14+'OCTUBRE '!K14+'NOVIEMBRE '!K14+'DICIEMBRE '!K14</f>
        <v>0</v>
      </c>
      <c r="L14" s="39">
        <f>+'ENERO '!L14+FEBRERO!L14+MARZO!L14+'ABRIL '!L14+MAYO!L14+JUNIO!L14+JULIO!L14+AGOSTO!L14+SEPTIEMBRE!L14+'OCTUBRE '!L14+'NOVIEMBRE '!L14+'DICIEMBRE '!L14</f>
        <v>0</v>
      </c>
      <c r="M14" s="39">
        <f>+'ENERO '!M14+FEBRERO!M14+MARZO!M14+'ABRIL '!M14+MAYO!M14+JUNIO!M14+JULIO!M14+AGOSTO!M14+SEPTIEMBRE!M14+'OCTUBRE '!M14+'NOVIEMBRE '!M14+'DICIEMBRE '!M14</f>
        <v>0</v>
      </c>
      <c r="N14" s="33" t="s">
        <v>69</v>
      </c>
      <c r="O14" s="14"/>
      <c r="P14" s="14"/>
      <c r="Q14" s="11"/>
      <c r="R14" s="11"/>
      <c r="S14" s="11"/>
      <c r="T14" s="11"/>
      <c r="U14" s="11"/>
      <c r="V14" s="11"/>
      <c r="W14" s="11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3"/>
      <c r="AU14" s="13"/>
      <c r="AV14" s="15"/>
      <c r="AW14" s="15"/>
      <c r="AX14" s="15"/>
      <c r="AY14" s="15"/>
      <c r="AZ14" s="15"/>
      <c r="BA14" s="30" t="s">
        <v>70</v>
      </c>
      <c r="BB14" s="18" t="s">
        <v>70</v>
      </c>
      <c r="BC14" s="18" t="s">
        <v>70</v>
      </c>
      <c r="BD14" s="36">
        <v>0</v>
      </c>
      <c r="BE14" s="36">
        <v>0</v>
      </c>
      <c r="BF14" s="36" t="s">
        <v>70</v>
      </c>
    </row>
    <row r="15" spans="1:58" x14ac:dyDescent="0.25">
      <c r="A15" s="12" t="s">
        <v>23</v>
      </c>
      <c r="B15" s="39">
        <f>+'ENERO '!B15+FEBRERO!B15+MARZO!B15+'ABRIL '!B15+MAYO!B15+JUNIO!B15+JULIO!B15+AGOSTO!B15+SEPTIEMBRE!B15+'OCTUBRE '!B15+'NOVIEMBRE '!B15+'DICIEMBRE '!B15</f>
        <v>0</v>
      </c>
      <c r="C15" s="39">
        <f>+'ENERO '!C15+FEBRERO!C15+MARZO!C15+'ABRIL '!C15+MAYO!C15+JUNIO!C15+JULIO!C15+AGOSTO!C15+SEPTIEMBRE!C15+'OCTUBRE '!C15+'NOVIEMBRE '!C15+'DICIEMBRE '!C15</f>
        <v>0</v>
      </c>
      <c r="D15" s="39">
        <f>+'ENERO '!D15+FEBRERO!D15+MARZO!D15+'ABRIL '!D15+MAYO!D15+JUNIO!D15+JULIO!D15+AGOSTO!D15+SEPTIEMBRE!D15+'OCTUBRE '!D15+'NOVIEMBRE '!D15+'DICIEMBRE '!D15</f>
        <v>0</v>
      </c>
      <c r="E15" s="39">
        <f>+'ENERO '!E15+FEBRERO!E15+MARZO!E15+'ABRIL '!E15+MAYO!E15+JUNIO!E15+JULIO!E15+AGOSTO!E15+SEPTIEMBRE!E15+'OCTUBRE '!E15+'NOVIEMBRE '!E15+'DICIEMBRE '!E15</f>
        <v>0</v>
      </c>
      <c r="F15" s="39">
        <f>+'ENERO '!F15+FEBRERO!F15+MARZO!F15+'ABRIL '!F15+MAYO!F15+JUNIO!F15+JULIO!F15+AGOSTO!F15+SEPTIEMBRE!F15+'OCTUBRE '!F15+'NOVIEMBRE '!F15+'DICIEMBRE '!F15</f>
        <v>0</v>
      </c>
      <c r="G15" s="39">
        <f>+'ENERO '!G15+FEBRERO!G15+MARZO!G15+'ABRIL '!G15+MAYO!G15+JUNIO!G15+JULIO!G15+AGOSTO!G15+SEPTIEMBRE!G15+'OCTUBRE '!G15+'NOVIEMBRE '!G15+'DICIEMBRE '!G15</f>
        <v>0</v>
      </c>
      <c r="H15" s="39">
        <f>+'ENERO '!H15+FEBRERO!H15+MARZO!H15+'ABRIL '!H15+MAYO!H15+JUNIO!H15+JULIO!H15+AGOSTO!H15+SEPTIEMBRE!H15+'OCTUBRE '!H15+'NOVIEMBRE '!H15+'DICIEMBRE '!H15</f>
        <v>0</v>
      </c>
      <c r="I15" s="39">
        <f>+'ENERO '!I15+FEBRERO!I15+MARZO!I15+'ABRIL '!I15+MAYO!I15+JUNIO!I15+JULIO!I15+AGOSTO!I15+SEPTIEMBRE!I15+'OCTUBRE '!I15+'NOVIEMBRE '!I15+'DICIEMBRE '!I15</f>
        <v>0</v>
      </c>
      <c r="J15" s="39">
        <f>+'ENERO '!J15+FEBRERO!J15+MARZO!J15+'ABRIL '!J15+MAYO!J15+JUNIO!J15+JULIO!J15+AGOSTO!J15+SEPTIEMBRE!J15+'OCTUBRE '!J15+'NOVIEMBRE '!J15+'DICIEMBRE '!J15</f>
        <v>0</v>
      </c>
      <c r="K15" s="39">
        <f>+'ENERO '!K15+FEBRERO!K15+MARZO!K15+'ABRIL '!K15+MAYO!K15+JUNIO!K15+JULIO!K15+AGOSTO!K15+SEPTIEMBRE!K15+'OCTUBRE '!K15+'NOVIEMBRE '!K15+'DICIEMBRE '!K15</f>
        <v>0</v>
      </c>
      <c r="L15" s="39">
        <f>+'ENERO '!L15+FEBRERO!L15+MARZO!L15+'ABRIL '!L15+MAYO!L15+JUNIO!L15+JULIO!L15+AGOSTO!L15+SEPTIEMBRE!L15+'OCTUBRE '!L15+'NOVIEMBRE '!L15+'DICIEMBRE '!L15</f>
        <v>0</v>
      </c>
      <c r="M15" s="39">
        <f>+'ENERO '!M15+FEBRERO!M15+MARZO!M15+'ABRIL '!M15+MAYO!M15+JUNIO!M15+JULIO!M15+AGOSTO!M15+SEPTIEMBRE!M15+'OCTUBRE '!M15+'NOVIEMBRE '!M15+'DICIEMBRE '!M15</f>
        <v>0</v>
      </c>
      <c r="N15" s="33" t="s">
        <v>69</v>
      </c>
      <c r="O15" s="14"/>
      <c r="P15" s="14"/>
      <c r="Q15" s="11"/>
      <c r="R15" s="11"/>
      <c r="S15" s="11"/>
      <c r="T15" s="11"/>
      <c r="U15" s="11"/>
      <c r="V15" s="11"/>
      <c r="W15" s="11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3"/>
      <c r="AU15" s="13"/>
      <c r="AV15" s="15"/>
      <c r="AW15" s="15"/>
      <c r="AX15" s="15"/>
      <c r="AY15" s="15"/>
      <c r="AZ15" s="15"/>
      <c r="BA15" s="30" t="s">
        <v>70</v>
      </c>
      <c r="BB15" s="18" t="s">
        <v>70</v>
      </c>
      <c r="BC15" s="18" t="s">
        <v>70</v>
      </c>
      <c r="BD15" s="36">
        <v>0</v>
      </c>
      <c r="BE15" s="36">
        <v>0</v>
      </c>
      <c r="BF15" s="36" t="s">
        <v>70</v>
      </c>
    </row>
    <row r="16" spans="1:58" x14ac:dyDescent="0.25">
      <c r="A16" s="31" t="s">
        <v>24</v>
      </c>
      <c r="B16" s="39">
        <f>+'ENERO '!B16+FEBRERO!B16+MARZO!B16+'ABRIL '!B16+MAYO!B16+JUNIO!B16+JULIO!B16+AGOSTO!B16+SEPTIEMBRE!B16+'OCTUBRE '!B16+'NOVIEMBRE '!B16+'DICIEMBRE '!B16</f>
        <v>0</v>
      </c>
      <c r="C16" s="39">
        <f>+'ENERO '!C16+FEBRERO!C16+MARZO!C16+'ABRIL '!C16+MAYO!C16+JUNIO!C16+JULIO!C16+AGOSTO!C16+SEPTIEMBRE!C16+'OCTUBRE '!C16+'NOVIEMBRE '!C16+'DICIEMBRE '!C16</f>
        <v>0</v>
      </c>
      <c r="D16" s="39">
        <f>+'ENERO '!D16+FEBRERO!D16+MARZO!D16+'ABRIL '!D16+MAYO!D16+JUNIO!D16+JULIO!D16+AGOSTO!D16+SEPTIEMBRE!D16+'OCTUBRE '!D16+'NOVIEMBRE '!D16+'DICIEMBRE '!D16</f>
        <v>0</v>
      </c>
      <c r="E16" s="39">
        <f>+'ENERO '!E16+FEBRERO!E16+MARZO!E16+'ABRIL '!E16+MAYO!E16+JUNIO!E16+JULIO!E16+AGOSTO!E16+SEPTIEMBRE!E16+'OCTUBRE '!E16+'NOVIEMBRE '!E16+'DICIEMBRE '!E16</f>
        <v>0</v>
      </c>
      <c r="F16" s="39">
        <f>+'ENERO '!F16+FEBRERO!F16+MARZO!F16+'ABRIL '!F16+MAYO!F16+JUNIO!F16+JULIO!F16+AGOSTO!F16+SEPTIEMBRE!F16+'OCTUBRE '!F16+'NOVIEMBRE '!F16+'DICIEMBRE '!F16</f>
        <v>0</v>
      </c>
      <c r="G16" s="39">
        <f>+'ENERO '!G16+FEBRERO!G16+MARZO!G16+'ABRIL '!G16+MAYO!G16+JUNIO!G16+JULIO!G16+AGOSTO!G16+SEPTIEMBRE!G16+'OCTUBRE '!G16+'NOVIEMBRE '!G16+'DICIEMBRE '!G16</f>
        <v>0</v>
      </c>
      <c r="H16" s="39">
        <f>+'ENERO '!H16+FEBRERO!H16+MARZO!H16+'ABRIL '!H16+MAYO!H16+JUNIO!H16+JULIO!H16+AGOSTO!H16+SEPTIEMBRE!H16+'OCTUBRE '!H16+'NOVIEMBRE '!H16+'DICIEMBRE '!H16</f>
        <v>0</v>
      </c>
      <c r="I16" s="39">
        <f>+'ENERO '!I16+FEBRERO!I16+MARZO!I16+'ABRIL '!I16+MAYO!I16+JUNIO!I16+JULIO!I16+AGOSTO!I16+SEPTIEMBRE!I16+'OCTUBRE '!I16+'NOVIEMBRE '!I16+'DICIEMBRE '!I16</f>
        <v>0</v>
      </c>
      <c r="J16" s="39">
        <f>+'ENERO '!J16+FEBRERO!J16+MARZO!J16+'ABRIL '!J16+MAYO!J16+JUNIO!J16+JULIO!J16+AGOSTO!J16+SEPTIEMBRE!J16+'OCTUBRE '!J16+'NOVIEMBRE '!J16+'DICIEMBRE '!J16</f>
        <v>0</v>
      </c>
      <c r="K16" s="39">
        <f>+'ENERO '!K16+FEBRERO!K16+MARZO!K16+'ABRIL '!K16+MAYO!K16+JUNIO!K16+JULIO!K16+AGOSTO!K16+SEPTIEMBRE!K16+'OCTUBRE '!K16+'NOVIEMBRE '!K16+'DICIEMBRE '!K16</f>
        <v>0</v>
      </c>
      <c r="L16" s="39">
        <f>+'ENERO '!L16+FEBRERO!L16+MARZO!L16+'ABRIL '!L16+MAYO!L16+JUNIO!L16+JULIO!L16+AGOSTO!L16+SEPTIEMBRE!L16+'OCTUBRE '!L16+'NOVIEMBRE '!L16+'DICIEMBRE '!L16</f>
        <v>0</v>
      </c>
      <c r="M16" s="39">
        <f>+'ENERO '!M16+FEBRERO!M16+MARZO!M16+'ABRIL '!M16+MAYO!M16+JUNIO!M16+JULIO!M16+AGOSTO!M16+SEPTIEMBRE!M16+'OCTUBRE '!M16+'NOVIEMBRE '!M16+'DICIEMBRE '!M16</f>
        <v>0</v>
      </c>
      <c r="N16" s="33" t="s">
        <v>69</v>
      </c>
      <c r="O16" s="14"/>
      <c r="P16" s="14"/>
      <c r="Q16" s="11"/>
      <c r="R16" s="11"/>
      <c r="S16" s="11"/>
      <c r="T16" s="11"/>
      <c r="U16" s="11"/>
      <c r="V16" s="11"/>
      <c r="W16" s="11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3"/>
      <c r="AU16" s="13"/>
      <c r="AV16" s="15"/>
      <c r="AW16" s="15"/>
      <c r="AX16" s="15"/>
      <c r="AY16" s="15"/>
      <c r="AZ16" s="15"/>
      <c r="BA16" s="30" t="s">
        <v>70</v>
      </c>
      <c r="BB16" s="18" t="s">
        <v>70</v>
      </c>
      <c r="BC16" s="18" t="s">
        <v>70</v>
      </c>
      <c r="BD16" s="36">
        <v>0</v>
      </c>
      <c r="BE16" s="36">
        <v>0</v>
      </c>
      <c r="BF16" s="36" t="s">
        <v>70</v>
      </c>
    </row>
    <row r="17" spans="1:62" x14ac:dyDescent="0.25">
      <c r="A17" s="23" t="s">
        <v>25</v>
      </c>
      <c r="B17" s="39">
        <f>+'ENERO '!B17+FEBRERO!B17+MARZO!B17+'ABRIL '!B17+MAYO!B17+JUNIO!B17+JULIO!B17+AGOSTO!B17+SEPTIEMBRE!B17+'OCTUBRE '!B17+'NOVIEMBRE '!B17+'DICIEMBRE '!B17</f>
        <v>74</v>
      </c>
      <c r="C17" s="39">
        <f>+'ENERO '!C17+FEBRERO!C17+MARZO!C17+'ABRIL '!C17+MAYO!C17+JUNIO!C17+JULIO!C17+AGOSTO!C17+SEPTIEMBRE!C17+'OCTUBRE '!C17+'NOVIEMBRE '!C17+'DICIEMBRE '!C17</f>
        <v>0</v>
      </c>
      <c r="D17" s="39">
        <f>+'ENERO '!D17+FEBRERO!D17+MARZO!D17+'ABRIL '!D17+MAYO!D17+JUNIO!D17+JULIO!D17+AGOSTO!D17+SEPTIEMBRE!D17+'OCTUBRE '!D17+'NOVIEMBRE '!D17+'DICIEMBRE '!D17</f>
        <v>0</v>
      </c>
      <c r="E17" s="39">
        <f>+'ENERO '!E17+FEBRERO!E17+MARZO!E17+'ABRIL '!E17+MAYO!E17+JUNIO!E17+JULIO!E17+AGOSTO!E17+SEPTIEMBRE!E17+'OCTUBRE '!E17+'NOVIEMBRE '!E17+'DICIEMBRE '!E17</f>
        <v>0</v>
      </c>
      <c r="F17" s="39">
        <f>+'ENERO '!F17+FEBRERO!F17+MARZO!F17+'ABRIL '!F17+MAYO!F17+JUNIO!F17+JULIO!F17+AGOSTO!F17+SEPTIEMBRE!F17+'OCTUBRE '!F17+'NOVIEMBRE '!F17+'DICIEMBRE '!F17</f>
        <v>0</v>
      </c>
      <c r="G17" s="39">
        <f>+'ENERO '!G17+FEBRERO!G17+MARZO!G17+'ABRIL '!G17+MAYO!G17+JUNIO!G17+JULIO!G17+AGOSTO!G17+SEPTIEMBRE!G17+'OCTUBRE '!G17+'NOVIEMBRE '!G17+'DICIEMBRE '!G17</f>
        <v>9</v>
      </c>
      <c r="H17" s="39">
        <f>+'ENERO '!H17+FEBRERO!H17+MARZO!H17+'ABRIL '!H17+MAYO!H17+JUNIO!H17+JULIO!H17+AGOSTO!H17+SEPTIEMBRE!H17+'OCTUBRE '!H17+'NOVIEMBRE '!H17+'DICIEMBRE '!H17</f>
        <v>17</v>
      </c>
      <c r="I17" s="39">
        <f>+'ENERO '!I17+FEBRERO!I17+MARZO!I17+'ABRIL '!I17+MAYO!I17+JUNIO!I17+JULIO!I17+AGOSTO!I17+SEPTIEMBRE!I17+'OCTUBRE '!I17+'NOVIEMBRE '!I17+'DICIEMBRE '!I17</f>
        <v>18</v>
      </c>
      <c r="J17" s="39">
        <f>+'ENERO '!J17+FEBRERO!J17+MARZO!J17+'ABRIL '!J17+MAYO!J17+JUNIO!J17+JULIO!J17+AGOSTO!J17+SEPTIEMBRE!J17+'OCTUBRE '!J17+'NOVIEMBRE '!J17+'DICIEMBRE '!J17</f>
        <v>17</v>
      </c>
      <c r="K17" s="39">
        <f>+'ENERO '!K17+FEBRERO!K17+MARZO!K17+'ABRIL '!K17+MAYO!K17+JUNIO!K17+JULIO!K17+AGOSTO!K17+SEPTIEMBRE!K17+'OCTUBRE '!K17+'NOVIEMBRE '!K17+'DICIEMBRE '!K17</f>
        <v>7</v>
      </c>
      <c r="L17" s="39">
        <f>+'ENERO '!L17+FEBRERO!L17+MARZO!L17+'ABRIL '!L17+MAYO!L17+JUNIO!L17+JULIO!L17+AGOSTO!L17+SEPTIEMBRE!L17+'OCTUBRE '!L17+'NOVIEMBRE '!L17+'DICIEMBRE '!L17</f>
        <v>6</v>
      </c>
      <c r="M17" s="39">
        <f>+'ENERO '!M17+FEBRERO!M17+MARZO!M17+'ABRIL '!M17+MAYO!M17+JUNIO!M17+JULIO!M17+AGOSTO!M17+SEPTIEMBRE!M17+'OCTUBRE '!M17+'NOVIEMBRE '!M17+'DICIEMBRE '!M17</f>
        <v>0</v>
      </c>
      <c r="N17" s="33" t="s">
        <v>69</v>
      </c>
      <c r="O17" s="14"/>
      <c r="P17" s="14"/>
      <c r="Q17" s="11"/>
      <c r="R17" s="11"/>
      <c r="S17" s="11"/>
      <c r="T17" s="11"/>
      <c r="U17" s="11"/>
      <c r="V17" s="11"/>
      <c r="W17" s="11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3"/>
      <c r="AU17" s="13"/>
      <c r="AV17" s="15"/>
      <c r="AW17" s="15"/>
      <c r="AX17" s="15"/>
      <c r="AY17" s="15"/>
      <c r="AZ17" s="15"/>
      <c r="BA17" s="30" t="s">
        <v>70</v>
      </c>
      <c r="BB17" s="18" t="s">
        <v>70</v>
      </c>
      <c r="BC17" s="18" t="s">
        <v>70</v>
      </c>
      <c r="BD17" s="36">
        <v>0</v>
      </c>
      <c r="BE17" s="36">
        <v>0</v>
      </c>
      <c r="BF17" s="36" t="s">
        <v>70</v>
      </c>
    </row>
    <row r="18" spans="1:62" x14ac:dyDescent="0.25">
      <c r="A18" s="23" t="s">
        <v>26</v>
      </c>
      <c r="B18" s="39">
        <f>+'ENERO '!B18+FEBRERO!B18+MARZO!B18+'ABRIL '!B18+MAYO!B18+JUNIO!B18+JULIO!B18+AGOSTO!B18+SEPTIEMBRE!B18+'OCTUBRE '!B18+'NOVIEMBRE '!B18+'DICIEMBRE '!B18</f>
        <v>95</v>
      </c>
      <c r="C18" s="39">
        <f>+'ENERO '!C18+FEBRERO!C18+MARZO!C18+'ABRIL '!C18+MAYO!C18+JUNIO!C18+JULIO!C18+AGOSTO!C18+SEPTIEMBRE!C18+'OCTUBRE '!C18+'NOVIEMBRE '!C18+'DICIEMBRE '!C18</f>
        <v>0</v>
      </c>
      <c r="D18" s="39">
        <f>+'ENERO '!D18+FEBRERO!D18+MARZO!D18+'ABRIL '!D18+MAYO!D18+JUNIO!D18+JULIO!D18+AGOSTO!D18+SEPTIEMBRE!D18+'OCTUBRE '!D18+'NOVIEMBRE '!D18+'DICIEMBRE '!D18</f>
        <v>0</v>
      </c>
      <c r="E18" s="39">
        <f>+'ENERO '!E18+FEBRERO!E18+MARZO!E18+'ABRIL '!E18+MAYO!E18+JUNIO!E18+JULIO!E18+AGOSTO!E18+SEPTIEMBRE!E18+'OCTUBRE '!E18+'NOVIEMBRE '!E18+'DICIEMBRE '!E18</f>
        <v>0</v>
      </c>
      <c r="F18" s="39">
        <f>+'ENERO '!F18+FEBRERO!F18+MARZO!F18+'ABRIL '!F18+MAYO!F18+JUNIO!F18+JULIO!F18+AGOSTO!F18+SEPTIEMBRE!F18+'OCTUBRE '!F18+'NOVIEMBRE '!F18+'DICIEMBRE '!F18</f>
        <v>1</v>
      </c>
      <c r="G18" s="39">
        <f>+'ENERO '!G18+FEBRERO!G18+MARZO!G18+'ABRIL '!G18+MAYO!G18+JUNIO!G18+JULIO!G18+AGOSTO!G18+SEPTIEMBRE!G18+'OCTUBRE '!G18+'NOVIEMBRE '!G18+'DICIEMBRE '!G18</f>
        <v>14</v>
      </c>
      <c r="H18" s="39">
        <f>+'ENERO '!H18+FEBRERO!H18+MARZO!H18+'ABRIL '!H18+MAYO!H18+JUNIO!H18+JULIO!H18+AGOSTO!H18+SEPTIEMBRE!H18+'OCTUBRE '!H18+'NOVIEMBRE '!H18+'DICIEMBRE '!H18</f>
        <v>6</v>
      </c>
      <c r="I18" s="39">
        <f>+'ENERO '!I18+FEBRERO!I18+MARZO!I18+'ABRIL '!I18+MAYO!I18+JUNIO!I18+JULIO!I18+AGOSTO!I18+SEPTIEMBRE!I18+'OCTUBRE '!I18+'NOVIEMBRE '!I18+'DICIEMBRE '!I18</f>
        <v>6</v>
      </c>
      <c r="J18" s="39">
        <f>+'ENERO '!J18+FEBRERO!J18+MARZO!J18+'ABRIL '!J18+MAYO!J18+JUNIO!J18+JULIO!J18+AGOSTO!J18+SEPTIEMBRE!J18+'OCTUBRE '!J18+'NOVIEMBRE '!J18+'DICIEMBRE '!J18</f>
        <v>6</v>
      </c>
      <c r="K18" s="39">
        <f>+'ENERO '!K18+FEBRERO!K18+MARZO!K18+'ABRIL '!K18+MAYO!K18+JUNIO!K18+JULIO!K18+AGOSTO!K18+SEPTIEMBRE!K18+'OCTUBRE '!K18+'NOVIEMBRE '!K18+'DICIEMBRE '!K18</f>
        <v>18</v>
      </c>
      <c r="L18" s="39">
        <f>+'ENERO '!L18+FEBRERO!L18+MARZO!L18+'ABRIL '!L18+MAYO!L18+JUNIO!L18+JULIO!L18+AGOSTO!L18+SEPTIEMBRE!L18+'OCTUBRE '!L18+'NOVIEMBRE '!L18+'DICIEMBRE '!L18</f>
        <v>8</v>
      </c>
      <c r="M18" s="39">
        <f>+'ENERO '!M18+FEBRERO!M18+MARZO!M18+'ABRIL '!M18+MAYO!M18+JUNIO!M18+JULIO!M18+AGOSTO!M18+SEPTIEMBRE!M18+'OCTUBRE '!M18+'NOVIEMBRE '!M18+'DICIEMBRE '!M18</f>
        <v>17</v>
      </c>
      <c r="N18" s="33" t="s">
        <v>69</v>
      </c>
      <c r="O18" s="10"/>
      <c r="P18" s="10"/>
      <c r="Q18" s="10"/>
      <c r="R18" s="10"/>
      <c r="S18" s="10"/>
      <c r="T18" s="10"/>
      <c r="U18" s="10"/>
      <c r="V18" s="10"/>
      <c r="W18" s="10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3"/>
      <c r="AU18" s="13"/>
      <c r="AV18" s="15"/>
      <c r="AW18" s="15"/>
      <c r="AX18" s="15"/>
      <c r="AY18" s="15"/>
      <c r="AZ18" s="15"/>
      <c r="BA18" s="30" t="s">
        <v>70</v>
      </c>
      <c r="BB18" s="18" t="s">
        <v>70</v>
      </c>
      <c r="BC18" s="18" t="s">
        <v>70</v>
      </c>
      <c r="BD18" s="36">
        <v>0</v>
      </c>
      <c r="BE18" s="36">
        <v>0</v>
      </c>
      <c r="BF18" s="36" t="s">
        <v>70</v>
      </c>
    </row>
    <row r="19" spans="1:62" s="57" customFormat="1" ht="15.75" customHeight="1" x14ac:dyDescent="0.15">
      <c r="A19" s="65" t="s">
        <v>89</v>
      </c>
      <c r="B19" s="39">
        <f>+'ENERO '!B19+FEBRERO!B19+MARZO!B19+'ABRIL '!B19+MAYO!B19+JUNIO!B19+JULIO!B19+AGOSTO!B19+SEPTIEMBRE!B19+'OCTUBRE '!B19+'NOVIEMBRE '!B19+'DICIEMBRE '!B19</f>
        <v>0</v>
      </c>
      <c r="C19" s="39">
        <f>+'ENERO '!C19+FEBRERO!C19+MARZO!C19+'ABRIL '!C19+MAYO!C19+JUNIO!C19+JULIO!C19+AGOSTO!C19+SEPTIEMBRE!C19+'OCTUBRE '!C19+'NOVIEMBRE '!C19+'DICIEMBRE '!C19</f>
        <v>0</v>
      </c>
      <c r="D19" s="39">
        <f>+'ENERO '!D19+FEBRERO!D19+MARZO!D19+'ABRIL '!D19+MAYO!D19+JUNIO!D19+JULIO!D19+AGOSTO!D19+SEPTIEMBRE!D19+'OCTUBRE '!D19+'NOVIEMBRE '!D19+'DICIEMBRE '!D19</f>
        <v>0</v>
      </c>
      <c r="E19" s="39">
        <f>+'ENERO '!E19+FEBRERO!E19+MARZO!E19+'ABRIL '!E19+MAYO!E19+JUNIO!E19+JULIO!E19+AGOSTO!E19+SEPTIEMBRE!E19+'OCTUBRE '!E19+'NOVIEMBRE '!E19+'DICIEMBRE '!E19</f>
        <v>0</v>
      </c>
      <c r="F19" s="39">
        <f>+'ENERO '!F19+FEBRERO!F19+MARZO!F19+'ABRIL '!F19+MAYO!F19+JUNIO!F19+JULIO!F19+AGOSTO!F19+SEPTIEMBRE!F19+'OCTUBRE '!F19+'NOVIEMBRE '!F19+'DICIEMBRE '!F19</f>
        <v>0</v>
      </c>
      <c r="G19" s="39">
        <f>+'ENERO '!G19+FEBRERO!G19+MARZO!G19+'ABRIL '!G19+MAYO!G19+JUNIO!G19+JULIO!G19+AGOSTO!G19+SEPTIEMBRE!G19+'OCTUBRE '!G19+'NOVIEMBRE '!G19+'DICIEMBRE '!G19</f>
        <v>0</v>
      </c>
      <c r="H19" s="39">
        <f>+'ENERO '!H19+FEBRERO!H19+MARZO!H19+'ABRIL '!H19+MAYO!H19+JUNIO!H19+JULIO!H19+AGOSTO!H19+SEPTIEMBRE!H19+'OCTUBRE '!H19+'NOVIEMBRE '!H19+'DICIEMBRE '!H19</f>
        <v>0</v>
      </c>
      <c r="I19" s="39">
        <f>+'ENERO '!I19+FEBRERO!I19+MARZO!I19+'ABRIL '!I19+MAYO!I19+JUNIO!I19+JULIO!I19+AGOSTO!I19+SEPTIEMBRE!I19+'OCTUBRE '!I19+'NOVIEMBRE '!I19+'DICIEMBRE '!I19</f>
        <v>0</v>
      </c>
      <c r="J19" s="39">
        <f>+'ENERO '!J19+FEBRERO!J19+MARZO!J19+'ABRIL '!J19+MAYO!J19+JUNIO!J19+JULIO!J19+AGOSTO!J19+SEPTIEMBRE!J19+'OCTUBRE '!J19+'NOVIEMBRE '!J19+'DICIEMBRE '!J19</f>
        <v>0</v>
      </c>
      <c r="K19" s="39">
        <f>+'ENERO '!K19+FEBRERO!K19+MARZO!K19+'ABRIL '!K19+MAYO!K19+JUNIO!K19+JULIO!K19+AGOSTO!K19+SEPTIEMBRE!K19+'OCTUBRE '!K19+'NOVIEMBRE '!K19+'DICIEMBRE '!K19</f>
        <v>0</v>
      </c>
      <c r="L19" s="39">
        <f>+'ENERO '!L19+FEBRERO!L19+MARZO!L19+'ABRIL '!L19+MAYO!L19+JUNIO!L19+JULIO!L19+AGOSTO!L19+SEPTIEMBRE!L19+'OCTUBRE '!L19+'NOVIEMBRE '!L19+'DICIEMBRE '!L19</f>
        <v>0</v>
      </c>
      <c r="M19" s="39">
        <f>+'ENERO '!M19+FEBRERO!M19+MARZO!M19+'ABRIL '!M19+MAYO!M19+JUNIO!M19+JULIO!M19+AGOSTO!M19+SEPTIEMBRE!M19+'OCTUBRE '!M19+'NOVIEMBRE '!M19+'DICIEMBRE '!M19</f>
        <v>0</v>
      </c>
      <c r="N19" s="124"/>
      <c r="O19" s="138"/>
      <c r="P19" s="138"/>
      <c r="Q19" s="138"/>
      <c r="R19" s="138"/>
      <c r="S19" s="138"/>
      <c r="T19" s="119"/>
      <c r="U19" s="138"/>
      <c r="V19" s="104"/>
      <c r="W19" s="142"/>
      <c r="X19" s="160" t="str">
        <f t="shared" ref="X19" si="0">+BA19&amp;""&amp;BB19&amp;""&amp;BC19</f>
        <v/>
      </c>
      <c r="Y19" s="48"/>
      <c r="Z19" s="48"/>
      <c r="AA19" s="48"/>
      <c r="AX19" s="53"/>
      <c r="AY19" s="53"/>
      <c r="BA19" s="88" t="str">
        <f t="shared" ref="BA19" si="1">IF($B19&lt;&gt;($U19+$V19)," El número consultas según sexo NO puede ser diferente al Total.","")</f>
        <v/>
      </c>
      <c r="BB19" s="60" t="str">
        <f t="shared" ref="BB19" si="2">IF($B19=0,"",IF($W19="",IF($B19="",""," No olvide escribir la columna Beneficiarios."),""))</f>
        <v/>
      </c>
      <c r="BC19" s="60" t="str">
        <f t="shared" ref="BC19" si="3">IF($B19&lt;$W19," El número de Beneficiarios NO puede ser mayor que el Total.","")</f>
        <v/>
      </c>
      <c r="BD19" s="151">
        <f t="shared" ref="BD19" si="4">IF($B19&lt;&gt;($U19+$V19),1,0)</f>
        <v>0</v>
      </c>
      <c r="BE19" s="151">
        <f t="shared" ref="BE19" si="5">IF($B19&lt;$W19,1,0)</f>
        <v>0</v>
      </c>
      <c r="BF19" s="151" t="str">
        <f t="shared" ref="BF19" si="6">IF($B19=0,"",IF($W19="",IF($B19="","",1),0))</f>
        <v/>
      </c>
      <c r="BG19" s="161"/>
      <c r="BH19" s="162"/>
      <c r="BI19" s="162"/>
      <c r="BJ19" s="162"/>
    </row>
    <row r="20" spans="1:62" x14ac:dyDescent="0.25">
      <c r="A20" s="23" t="s">
        <v>27</v>
      </c>
      <c r="B20" s="39">
        <f>+'ENERO '!B20+FEBRERO!B20+MARZO!B20+'ABRIL '!B20+MAYO!B20+JUNIO!B20+JULIO!B20+AGOSTO!B20+SEPTIEMBRE!B20+'OCTUBRE '!B20+'NOVIEMBRE '!B20+'DICIEMBRE '!B20</f>
        <v>0</v>
      </c>
      <c r="C20" s="39">
        <f>+'ENERO '!C20+FEBRERO!C20+MARZO!C20+'ABRIL '!C20+MAYO!C20+JUNIO!C20+JULIO!C20+AGOSTO!C20+SEPTIEMBRE!C20+'OCTUBRE '!C20+'NOVIEMBRE '!C20+'DICIEMBRE '!C20</f>
        <v>0</v>
      </c>
      <c r="D20" s="39">
        <f>+'ENERO '!D20+FEBRERO!D20+MARZO!D20+'ABRIL '!D20+MAYO!D20+JUNIO!D20+JULIO!D20+AGOSTO!D20+SEPTIEMBRE!D20+'OCTUBRE '!D20+'NOVIEMBRE '!D20+'DICIEMBRE '!D20</f>
        <v>0</v>
      </c>
      <c r="E20" s="39">
        <f>+'ENERO '!E20+FEBRERO!E20+MARZO!E20+'ABRIL '!E20+MAYO!E20+JUNIO!E20+JULIO!E20+AGOSTO!E20+SEPTIEMBRE!E20+'OCTUBRE '!E20+'NOVIEMBRE '!E20+'DICIEMBRE '!E20</f>
        <v>0</v>
      </c>
      <c r="F20" s="39">
        <f>+'ENERO '!F20+FEBRERO!F20+MARZO!F20+'ABRIL '!F20+MAYO!F20+JUNIO!F20+JULIO!F20+AGOSTO!F20+SEPTIEMBRE!F20+'OCTUBRE '!F20+'NOVIEMBRE '!F20+'DICIEMBRE '!F20</f>
        <v>0</v>
      </c>
      <c r="G20" s="39">
        <f>+'ENERO '!G20+FEBRERO!G20+MARZO!G20+'ABRIL '!G20+MAYO!G20+JUNIO!G20+JULIO!G20+AGOSTO!G20+SEPTIEMBRE!G20+'OCTUBRE '!G20+'NOVIEMBRE '!G20+'DICIEMBRE '!G20</f>
        <v>0</v>
      </c>
      <c r="H20" s="39">
        <f>+'ENERO '!H20+FEBRERO!H20+MARZO!H20+'ABRIL '!H20+MAYO!H20+JUNIO!H20+JULIO!H20+AGOSTO!H20+SEPTIEMBRE!H20+'OCTUBRE '!H20+'NOVIEMBRE '!H20+'DICIEMBRE '!H20</f>
        <v>0</v>
      </c>
      <c r="I20" s="39">
        <f>+'ENERO '!I20+FEBRERO!I20+MARZO!I20+'ABRIL '!I20+MAYO!I20+JUNIO!I20+JULIO!I20+AGOSTO!I20+SEPTIEMBRE!I20+'OCTUBRE '!I20+'NOVIEMBRE '!I20+'DICIEMBRE '!I20</f>
        <v>0</v>
      </c>
      <c r="J20" s="39">
        <f>+'ENERO '!J20+FEBRERO!J20+MARZO!J20+'ABRIL '!J20+MAYO!J20+JUNIO!J20+JULIO!J20+AGOSTO!J20+SEPTIEMBRE!J20+'OCTUBRE '!J20+'NOVIEMBRE '!J20+'DICIEMBRE '!J20</f>
        <v>0</v>
      </c>
      <c r="K20" s="39">
        <f>+'ENERO '!K20+FEBRERO!K20+MARZO!K20+'ABRIL '!K20+MAYO!K20+JUNIO!K20+JULIO!K20+AGOSTO!K20+SEPTIEMBRE!K20+'OCTUBRE '!K20+'NOVIEMBRE '!K20+'DICIEMBRE '!K20</f>
        <v>0</v>
      </c>
      <c r="L20" s="39">
        <f>+'ENERO '!L20+FEBRERO!L20+MARZO!L20+'ABRIL '!L20+MAYO!L20+JUNIO!L20+JULIO!L20+AGOSTO!L20+SEPTIEMBRE!L20+'OCTUBRE '!L20+'NOVIEMBRE '!L20+'DICIEMBRE '!L20</f>
        <v>0</v>
      </c>
      <c r="M20" s="39">
        <f>+'ENERO '!M20+FEBRERO!M20+MARZO!M20+'ABRIL '!M20+MAYO!M20+JUNIO!M20+JULIO!M20+AGOSTO!M20+SEPTIEMBRE!M20+'OCTUBRE '!M20+'NOVIEMBRE '!M20+'DICIEMBRE '!M20</f>
        <v>0</v>
      </c>
      <c r="N20" s="33" t="s">
        <v>69</v>
      </c>
      <c r="O20" s="10"/>
      <c r="P20" s="10"/>
      <c r="Q20" s="10"/>
      <c r="R20" s="10"/>
      <c r="S20" s="10"/>
      <c r="T20" s="10"/>
      <c r="U20" s="10"/>
      <c r="V20" s="10"/>
      <c r="W20" s="10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3"/>
      <c r="AU20" s="13"/>
      <c r="AV20" s="15"/>
      <c r="AW20" s="15"/>
      <c r="AX20" s="15"/>
      <c r="AY20" s="15"/>
      <c r="AZ20" s="15"/>
      <c r="BA20" s="30" t="s">
        <v>70</v>
      </c>
      <c r="BB20" s="18" t="s">
        <v>70</v>
      </c>
      <c r="BC20" s="18" t="s">
        <v>70</v>
      </c>
      <c r="BD20" s="36">
        <v>0</v>
      </c>
      <c r="BE20" s="36">
        <v>0</v>
      </c>
      <c r="BF20" s="36" t="s">
        <v>70</v>
      </c>
    </row>
    <row r="21" spans="1:62" x14ac:dyDescent="0.25">
      <c r="A21" s="23" t="s">
        <v>28</v>
      </c>
      <c r="B21" s="39">
        <f>+'ENERO '!B21+FEBRERO!B21+MARZO!B21+'ABRIL '!B21+MAYO!B21+JUNIO!B21+JULIO!B21+AGOSTO!B21+SEPTIEMBRE!B21+'OCTUBRE '!B21+'NOVIEMBRE '!B21+'DICIEMBRE '!B21</f>
        <v>49</v>
      </c>
      <c r="C21" s="39">
        <f>+'ENERO '!C21+FEBRERO!C21+MARZO!C21+'ABRIL '!C21+MAYO!C21+JUNIO!C21+JULIO!C21+AGOSTO!C21+SEPTIEMBRE!C21+'OCTUBRE '!C21+'NOVIEMBRE '!C21+'DICIEMBRE '!C21</f>
        <v>0</v>
      </c>
      <c r="D21" s="39">
        <f>+'ENERO '!D21+FEBRERO!D21+MARZO!D21+'ABRIL '!D21+MAYO!D21+JUNIO!D21+JULIO!D21+AGOSTO!D21+SEPTIEMBRE!D21+'OCTUBRE '!D21+'NOVIEMBRE '!D21+'DICIEMBRE '!D21</f>
        <v>0</v>
      </c>
      <c r="E21" s="39">
        <f>+'ENERO '!E21+FEBRERO!E21+MARZO!E21+'ABRIL '!E21+MAYO!E21+JUNIO!E21+JULIO!E21+AGOSTO!E21+SEPTIEMBRE!E21+'OCTUBRE '!E21+'NOVIEMBRE '!E21+'DICIEMBRE '!E21</f>
        <v>0</v>
      </c>
      <c r="F21" s="39">
        <f>+'ENERO '!F21+FEBRERO!F21+MARZO!F21+'ABRIL '!F21+MAYO!F21+JUNIO!F21+JULIO!F21+AGOSTO!F21+SEPTIEMBRE!F21+'OCTUBRE '!F21+'NOVIEMBRE '!F21+'DICIEMBRE '!F21</f>
        <v>0</v>
      </c>
      <c r="G21" s="39">
        <f>+'ENERO '!G21+FEBRERO!G21+MARZO!G21+'ABRIL '!G21+MAYO!G21+JUNIO!G21+JULIO!G21+AGOSTO!G21+SEPTIEMBRE!G21+'OCTUBRE '!G21+'NOVIEMBRE '!G21+'DICIEMBRE '!G21</f>
        <v>0</v>
      </c>
      <c r="H21" s="39">
        <f>+'ENERO '!H21+FEBRERO!H21+MARZO!H21+'ABRIL '!H21+MAYO!H21+JUNIO!H21+JULIO!H21+AGOSTO!H21+SEPTIEMBRE!H21+'OCTUBRE '!H21+'NOVIEMBRE '!H21+'DICIEMBRE '!H21</f>
        <v>9</v>
      </c>
      <c r="I21" s="39">
        <f>+'ENERO '!I21+FEBRERO!I21+MARZO!I21+'ABRIL '!I21+MAYO!I21+JUNIO!I21+JULIO!I21+AGOSTO!I21+SEPTIEMBRE!I21+'OCTUBRE '!I21+'NOVIEMBRE '!I21+'DICIEMBRE '!I21</f>
        <v>2</v>
      </c>
      <c r="J21" s="39">
        <f>+'ENERO '!J21+FEBRERO!J21+MARZO!J21+'ABRIL '!J21+MAYO!J21+JUNIO!J21+JULIO!J21+AGOSTO!J21+SEPTIEMBRE!J21+'OCTUBRE '!J21+'NOVIEMBRE '!J21+'DICIEMBRE '!J21</f>
        <v>6</v>
      </c>
      <c r="K21" s="39">
        <f>+'ENERO '!K21+FEBRERO!K21+MARZO!K21+'ABRIL '!K21+MAYO!K21+JUNIO!K21+JULIO!K21+AGOSTO!K21+SEPTIEMBRE!K21+'OCTUBRE '!K21+'NOVIEMBRE '!K21+'DICIEMBRE '!K21</f>
        <v>4</v>
      </c>
      <c r="L21" s="39">
        <f>+'ENERO '!L21+FEBRERO!L21+MARZO!L21+'ABRIL '!L21+MAYO!L21+JUNIO!L21+JULIO!L21+AGOSTO!L21+SEPTIEMBRE!L21+'OCTUBRE '!L21+'NOVIEMBRE '!L21+'DICIEMBRE '!L21</f>
        <v>10</v>
      </c>
      <c r="M21" s="39">
        <f>+'ENERO '!M21+FEBRERO!M21+MARZO!M21+'ABRIL '!M21+MAYO!M21+JUNIO!M21+JULIO!M21+AGOSTO!M21+SEPTIEMBRE!M21+'OCTUBRE '!M21+'NOVIEMBRE '!M21+'DICIEMBRE '!M21</f>
        <v>10</v>
      </c>
      <c r="N21" s="33" t="s">
        <v>69</v>
      </c>
      <c r="O21" s="10"/>
      <c r="P21" s="10"/>
      <c r="Q21" s="10"/>
      <c r="R21" s="10"/>
      <c r="S21" s="10"/>
      <c r="T21" s="10"/>
      <c r="U21" s="10"/>
      <c r="V21" s="10"/>
      <c r="W21" s="10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3"/>
      <c r="AU21" s="13"/>
      <c r="AV21" s="15"/>
      <c r="AW21" s="15"/>
      <c r="AX21" s="15"/>
      <c r="AY21" s="15"/>
      <c r="AZ21" s="15"/>
      <c r="BA21" s="30" t="s">
        <v>70</v>
      </c>
      <c r="BB21" s="18" t="s">
        <v>70</v>
      </c>
      <c r="BC21" s="18" t="s">
        <v>70</v>
      </c>
      <c r="BD21" s="36">
        <v>0</v>
      </c>
      <c r="BE21" s="36">
        <v>0</v>
      </c>
      <c r="BF21" s="36" t="s">
        <v>70</v>
      </c>
    </row>
    <row r="22" spans="1:62" x14ac:dyDescent="0.25">
      <c r="A22" s="24" t="s">
        <v>29</v>
      </c>
      <c r="B22" s="39">
        <f>+'ENERO '!B22+FEBRERO!B22+MARZO!B22+'ABRIL '!B22+MAYO!B22+JUNIO!B22+JULIO!B22+AGOSTO!B22+SEPTIEMBRE!B22+'OCTUBRE '!B22+'NOVIEMBRE '!B22+'DICIEMBRE '!B22</f>
        <v>1976</v>
      </c>
      <c r="C22" s="39">
        <f>+'ENERO '!C22+FEBRERO!C22+MARZO!C22+'ABRIL '!C22+MAYO!C22+JUNIO!C22+JULIO!C22+AGOSTO!C22+SEPTIEMBRE!C22+'OCTUBRE '!C22+'NOVIEMBRE '!C22+'DICIEMBRE '!C22</f>
        <v>16</v>
      </c>
      <c r="D22" s="39">
        <f>+'ENERO '!D22+FEBRERO!D22+MARZO!D22+'ABRIL '!D22+MAYO!D22+JUNIO!D22+JULIO!D22+AGOSTO!D22+SEPTIEMBRE!D22+'OCTUBRE '!D22+'NOVIEMBRE '!D22+'DICIEMBRE '!D22</f>
        <v>33</v>
      </c>
      <c r="E22" s="39">
        <f>+'ENERO '!E22+FEBRERO!E22+MARZO!E22+'ABRIL '!E22+MAYO!E22+JUNIO!E22+JULIO!E22+AGOSTO!E22+SEPTIEMBRE!E22+'OCTUBRE '!E22+'NOVIEMBRE '!E22+'DICIEMBRE '!E22</f>
        <v>55</v>
      </c>
      <c r="F22" s="39">
        <f>+'ENERO '!F22+FEBRERO!F22+MARZO!F22+'ABRIL '!F22+MAYO!F22+JUNIO!F22+JULIO!F22+AGOSTO!F22+SEPTIEMBRE!F22+'OCTUBRE '!F22+'NOVIEMBRE '!F22+'DICIEMBRE '!F22</f>
        <v>16</v>
      </c>
      <c r="G22" s="39">
        <f>+'ENERO '!G22+FEBRERO!G22+MARZO!G22+'ABRIL '!G22+MAYO!G22+JUNIO!G22+JULIO!G22+AGOSTO!G22+SEPTIEMBRE!G22+'OCTUBRE '!G22+'NOVIEMBRE '!G22+'DICIEMBRE '!G22</f>
        <v>23</v>
      </c>
      <c r="H22" s="39">
        <f>+'ENERO '!H22+FEBRERO!H22+MARZO!H22+'ABRIL '!H22+MAYO!H22+JUNIO!H22+JULIO!H22+AGOSTO!H22+SEPTIEMBRE!H22+'OCTUBRE '!H22+'NOVIEMBRE '!H22+'DICIEMBRE '!H22</f>
        <v>107</v>
      </c>
      <c r="I22" s="39">
        <f>+'ENERO '!I22+FEBRERO!I22+MARZO!I22+'ABRIL '!I22+MAYO!I22+JUNIO!I22+JULIO!I22+AGOSTO!I22+SEPTIEMBRE!I22+'OCTUBRE '!I22+'NOVIEMBRE '!I22+'DICIEMBRE '!I22</f>
        <v>115</v>
      </c>
      <c r="J22" s="39">
        <f>+'ENERO '!J22+FEBRERO!J22+MARZO!J22+'ABRIL '!J22+MAYO!J22+JUNIO!J22+JULIO!J22+AGOSTO!J22+SEPTIEMBRE!J22+'OCTUBRE '!J22+'NOVIEMBRE '!J22+'DICIEMBRE '!J22</f>
        <v>104</v>
      </c>
      <c r="K22" s="39">
        <f>+'ENERO '!K22+FEBRERO!K22+MARZO!K22+'ABRIL '!K22+MAYO!K22+JUNIO!K22+JULIO!K22+AGOSTO!K22+SEPTIEMBRE!K22+'OCTUBRE '!K22+'NOVIEMBRE '!K22+'DICIEMBRE '!K22</f>
        <v>99</v>
      </c>
      <c r="L22" s="39">
        <f>+'ENERO '!L22+FEBRERO!L22+MARZO!L22+'ABRIL '!L22+MAYO!L22+JUNIO!L22+JULIO!L22+AGOSTO!L22+SEPTIEMBRE!L22+'OCTUBRE '!L22+'NOVIEMBRE '!L22+'DICIEMBRE '!L22</f>
        <v>81</v>
      </c>
      <c r="M22" s="39">
        <f>+'ENERO '!M22+FEBRERO!M22+MARZO!M22+'ABRIL '!M22+MAYO!M22+JUNIO!M22+JULIO!M22+AGOSTO!M22+SEPTIEMBRE!M22+'OCTUBRE '!M22+'NOVIEMBRE '!M22+'DICIEMBRE '!M22</f>
        <v>91</v>
      </c>
      <c r="N22" s="33" t="s">
        <v>69</v>
      </c>
      <c r="O22" s="10"/>
      <c r="P22" s="10"/>
      <c r="Q22" s="10"/>
      <c r="R22" s="10"/>
      <c r="S22" s="10"/>
      <c r="T22" s="10"/>
      <c r="U22" s="10"/>
      <c r="V22" s="10"/>
      <c r="W22" s="10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3"/>
      <c r="AU22" s="13"/>
      <c r="AV22" s="15"/>
      <c r="AW22" s="15"/>
      <c r="AX22" s="15"/>
      <c r="AY22" s="15"/>
      <c r="AZ22" s="15"/>
      <c r="BA22" s="30" t="s">
        <v>70</v>
      </c>
      <c r="BB22" s="18" t="s">
        <v>70</v>
      </c>
      <c r="BC22" s="18" t="s">
        <v>70</v>
      </c>
      <c r="BD22" s="36">
        <v>0</v>
      </c>
      <c r="BE22" s="36">
        <v>0</v>
      </c>
      <c r="BF22" s="36" t="s">
        <v>70</v>
      </c>
    </row>
    <row r="23" spans="1:62" s="48" customFormat="1" ht="30" customHeight="1" x14ac:dyDescent="0.2">
      <c r="A23" s="44" t="s">
        <v>30</v>
      </c>
      <c r="B23" s="44"/>
      <c r="C23" s="44"/>
      <c r="D23" s="44"/>
      <c r="E23" s="44" t="s">
        <v>69</v>
      </c>
      <c r="F23" s="44"/>
      <c r="G23" s="44"/>
      <c r="H23" s="44"/>
      <c r="I23" s="44"/>
      <c r="J23" s="44"/>
      <c r="K23" s="44"/>
      <c r="L23" s="44"/>
      <c r="M23" s="44"/>
      <c r="N23" s="42"/>
      <c r="X23" s="156"/>
      <c r="AV23" s="42"/>
      <c r="AW23" s="42"/>
      <c r="BA23" s="57"/>
      <c r="BB23" s="57"/>
      <c r="BC23" s="57"/>
      <c r="BD23" s="57"/>
      <c r="BE23" s="57"/>
      <c r="BF23" s="57"/>
      <c r="BG23" s="157"/>
      <c r="BH23" s="157"/>
      <c r="BI23" s="157"/>
      <c r="BJ23" s="157"/>
    </row>
    <row r="24" spans="1:62" s="57" customFormat="1" ht="24.75" customHeight="1" x14ac:dyDescent="0.15">
      <c r="A24" s="201" t="s">
        <v>31</v>
      </c>
      <c r="B24" s="203" t="s">
        <v>4</v>
      </c>
      <c r="C24" s="190" t="s">
        <v>5</v>
      </c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200"/>
      <c r="U24" s="190" t="s">
        <v>6</v>
      </c>
      <c r="V24" s="200"/>
      <c r="W24" s="188" t="s">
        <v>7</v>
      </c>
      <c r="X24" s="160"/>
      <c r="Y24" s="49"/>
      <c r="Z24" s="49"/>
      <c r="AA24" s="49"/>
      <c r="AB24" s="49"/>
      <c r="AC24" s="49"/>
      <c r="AD24" s="53"/>
      <c r="AE24" s="56"/>
      <c r="AF24" s="56"/>
      <c r="AG24" s="53"/>
      <c r="AH24" s="53"/>
      <c r="AZ24" s="53"/>
      <c r="BG24" s="158"/>
      <c r="BH24" s="158"/>
      <c r="BI24" s="158"/>
      <c r="BJ24" s="158"/>
    </row>
    <row r="25" spans="1:62" s="57" customFormat="1" ht="26.25" customHeight="1" x14ac:dyDescent="0.15">
      <c r="A25" s="202"/>
      <c r="B25" s="204"/>
      <c r="C25" s="58" t="s">
        <v>71</v>
      </c>
      <c r="D25" s="45" t="s">
        <v>72</v>
      </c>
      <c r="E25" s="45" t="s">
        <v>73</v>
      </c>
      <c r="F25" s="45" t="s">
        <v>74</v>
      </c>
      <c r="G25" s="45" t="s">
        <v>75</v>
      </c>
      <c r="H25" s="45" t="s">
        <v>76</v>
      </c>
      <c r="I25" s="45" t="s">
        <v>77</v>
      </c>
      <c r="J25" s="45" t="s">
        <v>78</v>
      </c>
      <c r="K25" s="45" t="s">
        <v>79</v>
      </c>
      <c r="L25" s="45" t="s">
        <v>80</v>
      </c>
      <c r="M25" s="45" t="s">
        <v>81</v>
      </c>
      <c r="N25" s="45" t="s">
        <v>82</v>
      </c>
      <c r="O25" s="45" t="s">
        <v>83</v>
      </c>
      <c r="P25" s="45" t="s">
        <v>84</v>
      </c>
      <c r="Q25" s="45" t="s">
        <v>85</v>
      </c>
      <c r="R25" s="45" t="s">
        <v>86</v>
      </c>
      <c r="S25" s="45" t="s">
        <v>87</v>
      </c>
      <c r="T25" s="159" t="s">
        <v>88</v>
      </c>
      <c r="U25" s="47" t="s">
        <v>16</v>
      </c>
      <c r="V25" s="46" t="s">
        <v>17</v>
      </c>
      <c r="W25" s="189"/>
      <c r="X25" s="160"/>
      <c r="Y25" s="49"/>
      <c r="Z25" s="49"/>
      <c r="AA25" s="49"/>
      <c r="AB25" s="49"/>
      <c r="AC25" s="49"/>
      <c r="AD25" s="53"/>
      <c r="AE25" s="56"/>
      <c r="AF25" s="56"/>
      <c r="AG25" s="53"/>
      <c r="AH25" s="53"/>
      <c r="AZ25" s="53"/>
      <c r="BG25" s="158"/>
      <c r="BH25" s="158"/>
      <c r="BI25" s="158"/>
      <c r="BJ25" s="158"/>
    </row>
    <row r="26" spans="1:62" s="57" customFormat="1" ht="15.75" customHeight="1" x14ac:dyDescent="0.15">
      <c r="A26" s="91" t="s">
        <v>32</v>
      </c>
      <c r="B26" s="131">
        <f>SUM(C26:T26)</f>
        <v>0</v>
      </c>
      <c r="C26" s="120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5"/>
      <c r="U26" s="120"/>
      <c r="V26" s="125"/>
      <c r="W26" s="135"/>
      <c r="X26" s="160" t="str">
        <f t="shared" ref="X26:X39" si="7">+BA26&amp;""&amp;BB26&amp;""&amp;BC26</f>
        <v/>
      </c>
      <c r="Y26" s="49"/>
      <c r="Z26" s="49"/>
      <c r="AA26" s="49"/>
      <c r="AG26" s="53"/>
      <c r="AH26" s="53"/>
      <c r="AZ26" s="53"/>
      <c r="BA26" s="88" t="str">
        <f>IF($B26&lt;&gt;($U26+$V26)," El número consultas según sexo NO puede ser diferente al Total.","")</f>
        <v/>
      </c>
      <c r="BB26" s="60" t="str">
        <f>IF($B26=0,"",IF($W26="",IF($B26="",""," No olvide escribir la columna Beneficiarios."),""))</f>
        <v/>
      </c>
      <c r="BC26" s="60" t="str">
        <f>IF($B26&lt;$W26," El número de Beneficiarios NO puede ser mayor que el Total.","")</f>
        <v/>
      </c>
      <c r="BD26" s="151">
        <f>IF($B26&lt;&gt;($U26+$V26),1,0)</f>
        <v>0</v>
      </c>
      <c r="BE26" s="151">
        <f>IF($B26&lt;$W26,1,0)</f>
        <v>0</v>
      </c>
      <c r="BF26" s="151" t="str">
        <f>IF($B26=0,"",IF($W26="",IF($B26="","",1),0))</f>
        <v/>
      </c>
      <c r="BG26" s="161"/>
      <c r="BH26" s="162"/>
      <c r="BI26" s="162"/>
      <c r="BJ26" s="162"/>
    </row>
    <row r="27" spans="1:62" s="57" customFormat="1" ht="15.75" customHeight="1" x14ac:dyDescent="0.15">
      <c r="A27" s="90" t="s">
        <v>33</v>
      </c>
      <c r="B27" s="105">
        <f t="shared" ref="B27:B39" si="8">SUM(C27:T27)</f>
        <v>0</v>
      </c>
      <c r="C27" s="10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3"/>
      <c r="U27" s="118"/>
      <c r="V27" s="103"/>
      <c r="W27" s="99"/>
      <c r="X27" s="160" t="str">
        <f t="shared" si="7"/>
        <v/>
      </c>
      <c r="Y27" s="49"/>
      <c r="Z27" s="49"/>
      <c r="AA27" s="49"/>
      <c r="AG27" s="53"/>
      <c r="AH27" s="53"/>
      <c r="AZ27" s="53"/>
      <c r="BA27" s="88" t="str">
        <f t="shared" ref="BA27:BA39" si="9">IF($B27&lt;&gt;($U27+$V27)," El número consultas según sexo NO puede ser diferente al Total.","")</f>
        <v/>
      </c>
      <c r="BB27" s="60" t="str">
        <f t="shared" ref="BB27:BB39" si="10">IF($B27=0,"",IF($W27="",IF($B27="",""," No olvide escribir la columna Beneficiarios."),""))</f>
        <v/>
      </c>
      <c r="BC27" s="60" t="str">
        <f t="shared" ref="BC27:BC39" si="11">IF($B27&lt;$W27," El número de Beneficiarios NO puede ser mayor que el Total.","")</f>
        <v/>
      </c>
      <c r="BD27" s="151">
        <f t="shared" ref="BD27:BD39" si="12">IF($B27&lt;&gt;($U27+$V27),1,0)</f>
        <v>0</v>
      </c>
      <c r="BE27" s="151">
        <f t="shared" ref="BE27:BE39" si="13">IF($B27&lt;$W27,1,0)</f>
        <v>0</v>
      </c>
      <c r="BF27" s="151" t="str">
        <f t="shared" ref="BF27:BF39" si="14">IF($B27=0,"",IF($W27="",IF($B27="","",1),0))</f>
        <v/>
      </c>
      <c r="BG27" s="161"/>
      <c r="BH27" s="162"/>
      <c r="BI27" s="162"/>
      <c r="BJ27" s="162"/>
    </row>
    <row r="28" spans="1:62" s="57" customFormat="1" ht="15.75" customHeight="1" x14ac:dyDescent="0.15">
      <c r="A28" s="92" t="s">
        <v>34</v>
      </c>
      <c r="B28" s="130">
        <f t="shared" si="8"/>
        <v>0</v>
      </c>
      <c r="C28" s="106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3"/>
      <c r="U28" s="106"/>
      <c r="V28" s="103"/>
      <c r="W28" s="99"/>
      <c r="X28" s="160" t="str">
        <f t="shared" si="7"/>
        <v/>
      </c>
      <c r="Y28" s="49"/>
      <c r="Z28" s="49"/>
      <c r="AA28" s="49"/>
      <c r="AG28" s="53"/>
      <c r="AH28" s="53"/>
      <c r="AZ28" s="53"/>
      <c r="BA28" s="88" t="str">
        <f t="shared" si="9"/>
        <v/>
      </c>
      <c r="BB28" s="60" t="str">
        <f t="shared" si="10"/>
        <v/>
      </c>
      <c r="BC28" s="60" t="str">
        <f t="shared" si="11"/>
        <v/>
      </c>
      <c r="BD28" s="151">
        <f t="shared" si="12"/>
        <v>0</v>
      </c>
      <c r="BE28" s="151">
        <f t="shared" si="13"/>
        <v>0</v>
      </c>
      <c r="BF28" s="151" t="str">
        <f t="shared" si="14"/>
        <v/>
      </c>
      <c r="BG28" s="161"/>
      <c r="BH28" s="162"/>
      <c r="BI28" s="162"/>
      <c r="BJ28" s="162"/>
    </row>
    <row r="29" spans="1:62" s="57" customFormat="1" ht="15.75" customHeight="1" x14ac:dyDescent="0.15">
      <c r="A29" s="92" t="s">
        <v>90</v>
      </c>
      <c r="B29" s="130">
        <f>SUM(H29:P29)</f>
        <v>0</v>
      </c>
      <c r="C29" s="122"/>
      <c r="D29" s="138"/>
      <c r="E29" s="138"/>
      <c r="F29" s="138"/>
      <c r="G29" s="138"/>
      <c r="H29" s="107"/>
      <c r="I29" s="107"/>
      <c r="J29" s="107"/>
      <c r="K29" s="107"/>
      <c r="L29" s="107"/>
      <c r="M29" s="107"/>
      <c r="N29" s="107"/>
      <c r="O29" s="107"/>
      <c r="P29" s="107"/>
      <c r="Q29" s="138"/>
      <c r="R29" s="138"/>
      <c r="S29" s="138"/>
      <c r="T29" s="119"/>
      <c r="U29" s="118"/>
      <c r="V29" s="103"/>
      <c r="W29" s="99"/>
      <c r="X29" s="160" t="str">
        <f t="shared" si="7"/>
        <v/>
      </c>
      <c r="Y29" s="49"/>
      <c r="Z29" s="49"/>
      <c r="AA29" s="49"/>
      <c r="AG29" s="53"/>
      <c r="AH29" s="53"/>
      <c r="AZ29" s="53"/>
      <c r="BA29" s="88" t="str">
        <f t="shared" si="9"/>
        <v/>
      </c>
      <c r="BB29" s="60" t="str">
        <f t="shared" si="10"/>
        <v/>
      </c>
      <c r="BC29" s="60" t="str">
        <f t="shared" si="11"/>
        <v/>
      </c>
      <c r="BD29" s="151">
        <f t="shared" si="12"/>
        <v>0</v>
      </c>
      <c r="BE29" s="151">
        <f t="shared" si="13"/>
        <v>0</v>
      </c>
      <c r="BF29" s="151" t="str">
        <f t="shared" si="14"/>
        <v/>
      </c>
      <c r="BG29" s="161"/>
      <c r="BH29" s="162"/>
      <c r="BI29" s="162"/>
      <c r="BJ29" s="162"/>
    </row>
    <row r="30" spans="1:62" s="57" customFormat="1" ht="15.75" customHeight="1" x14ac:dyDescent="0.15">
      <c r="A30" s="92" t="s">
        <v>35</v>
      </c>
      <c r="B30" s="130">
        <f t="shared" si="8"/>
        <v>0</v>
      </c>
      <c r="C30" s="10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3"/>
      <c r="U30" s="118"/>
      <c r="V30" s="103"/>
      <c r="W30" s="99"/>
      <c r="X30" s="160" t="str">
        <f t="shared" si="7"/>
        <v/>
      </c>
      <c r="Y30" s="49"/>
      <c r="Z30" s="49"/>
      <c r="AA30" s="49"/>
      <c r="AG30" s="53"/>
      <c r="AH30" s="53"/>
      <c r="AZ30" s="53"/>
      <c r="BA30" s="88" t="str">
        <f t="shared" si="9"/>
        <v/>
      </c>
      <c r="BB30" s="60" t="str">
        <f t="shared" si="10"/>
        <v/>
      </c>
      <c r="BC30" s="60" t="str">
        <f t="shared" si="11"/>
        <v/>
      </c>
      <c r="BD30" s="151">
        <f t="shared" si="12"/>
        <v>0</v>
      </c>
      <c r="BE30" s="151">
        <f t="shared" si="13"/>
        <v>0</v>
      </c>
      <c r="BF30" s="151" t="str">
        <f t="shared" si="14"/>
        <v/>
      </c>
      <c r="BG30" s="161"/>
      <c r="BH30" s="162"/>
      <c r="BI30" s="162"/>
      <c r="BJ30" s="162"/>
    </row>
    <row r="31" spans="1:62" s="57" customFormat="1" ht="15.75" customHeight="1" x14ac:dyDescent="0.15">
      <c r="A31" s="50" t="s">
        <v>36</v>
      </c>
      <c r="B31" s="105">
        <f t="shared" si="8"/>
        <v>0</v>
      </c>
      <c r="C31" s="106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3"/>
      <c r="U31" s="106"/>
      <c r="V31" s="103"/>
      <c r="W31" s="99"/>
      <c r="X31" s="160" t="str">
        <f t="shared" si="7"/>
        <v/>
      </c>
      <c r="Y31" s="49"/>
      <c r="Z31" s="49"/>
      <c r="AA31" s="49"/>
      <c r="AG31" s="53"/>
      <c r="AH31" s="53"/>
      <c r="AZ31" s="53"/>
      <c r="BA31" s="88" t="str">
        <f t="shared" si="9"/>
        <v/>
      </c>
      <c r="BB31" s="60" t="str">
        <f t="shared" si="10"/>
        <v/>
      </c>
      <c r="BC31" s="60" t="str">
        <f t="shared" si="11"/>
        <v/>
      </c>
      <c r="BD31" s="151">
        <f t="shared" si="12"/>
        <v>0</v>
      </c>
      <c r="BE31" s="151">
        <f t="shared" si="13"/>
        <v>0</v>
      </c>
      <c r="BF31" s="151" t="str">
        <f t="shared" si="14"/>
        <v/>
      </c>
      <c r="BG31" s="161"/>
      <c r="BH31" s="162"/>
      <c r="BI31" s="162"/>
      <c r="BJ31" s="162"/>
    </row>
    <row r="32" spans="1:62" s="57" customFormat="1" ht="15.75" customHeight="1" x14ac:dyDescent="0.15">
      <c r="A32" s="50" t="s">
        <v>37</v>
      </c>
      <c r="B32" s="105">
        <f t="shared" si="8"/>
        <v>0</v>
      </c>
      <c r="C32" s="106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3"/>
      <c r="U32" s="106"/>
      <c r="V32" s="103"/>
      <c r="W32" s="99"/>
      <c r="X32" s="160" t="str">
        <f t="shared" si="7"/>
        <v/>
      </c>
      <c r="Y32" s="49"/>
      <c r="Z32" s="49"/>
      <c r="AA32" s="49"/>
      <c r="AG32" s="53"/>
      <c r="AH32" s="53"/>
      <c r="AZ32" s="53"/>
      <c r="BA32" s="88" t="str">
        <f t="shared" si="9"/>
        <v/>
      </c>
      <c r="BB32" s="60" t="str">
        <f t="shared" si="10"/>
        <v/>
      </c>
      <c r="BC32" s="60" t="str">
        <f t="shared" si="11"/>
        <v/>
      </c>
      <c r="BD32" s="151">
        <f t="shared" si="12"/>
        <v>0</v>
      </c>
      <c r="BE32" s="151">
        <f t="shared" si="13"/>
        <v>0</v>
      </c>
      <c r="BF32" s="151" t="str">
        <f t="shared" si="14"/>
        <v/>
      </c>
      <c r="BG32" s="161"/>
      <c r="BH32" s="162"/>
      <c r="BI32" s="162"/>
      <c r="BJ32" s="162"/>
    </row>
    <row r="33" spans="1:62" s="57" customFormat="1" ht="15.75" customHeight="1" x14ac:dyDescent="0.15">
      <c r="A33" s="50" t="s">
        <v>38</v>
      </c>
      <c r="B33" s="105">
        <f t="shared" si="8"/>
        <v>0</v>
      </c>
      <c r="C33" s="106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3"/>
      <c r="U33" s="106"/>
      <c r="V33" s="103"/>
      <c r="W33" s="99"/>
      <c r="X33" s="160" t="str">
        <f t="shared" si="7"/>
        <v/>
      </c>
      <c r="Y33" s="49"/>
      <c r="Z33" s="49"/>
      <c r="AA33" s="49"/>
      <c r="AG33" s="53"/>
      <c r="AH33" s="53"/>
      <c r="AZ33" s="53"/>
      <c r="BA33" s="88" t="str">
        <f t="shared" si="9"/>
        <v/>
      </c>
      <c r="BB33" s="60" t="str">
        <f t="shared" si="10"/>
        <v/>
      </c>
      <c r="BC33" s="60" t="str">
        <f t="shared" si="11"/>
        <v/>
      </c>
      <c r="BD33" s="151">
        <f t="shared" si="12"/>
        <v>0</v>
      </c>
      <c r="BE33" s="151">
        <f t="shared" si="13"/>
        <v>0</v>
      </c>
      <c r="BF33" s="151" t="str">
        <f t="shared" si="14"/>
        <v/>
      </c>
      <c r="BG33" s="161"/>
      <c r="BH33" s="162"/>
      <c r="BI33" s="162"/>
      <c r="BJ33" s="162"/>
    </row>
    <row r="34" spans="1:62" s="57" customFormat="1" ht="15.75" customHeight="1" x14ac:dyDescent="0.15">
      <c r="A34" s="50" t="s">
        <v>39</v>
      </c>
      <c r="B34" s="105">
        <f t="shared" si="8"/>
        <v>0</v>
      </c>
      <c r="C34" s="106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3"/>
      <c r="U34" s="106"/>
      <c r="V34" s="103"/>
      <c r="W34" s="99"/>
      <c r="X34" s="160" t="str">
        <f t="shared" si="7"/>
        <v/>
      </c>
      <c r="Y34" s="49"/>
      <c r="Z34" s="49"/>
      <c r="AA34" s="49"/>
      <c r="AG34" s="53"/>
      <c r="AH34" s="53"/>
      <c r="AZ34" s="53"/>
      <c r="BA34" s="88" t="str">
        <f t="shared" si="9"/>
        <v/>
      </c>
      <c r="BB34" s="60" t="str">
        <f t="shared" si="10"/>
        <v/>
      </c>
      <c r="BC34" s="60" t="str">
        <f t="shared" si="11"/>
        <v/>
      </c>
      <c r="BD34" s="151">
        <f t="shared" si="12"/>
        <v>0</v>
      </c>
      <c r="BE34" s="151">
        <f t="shared" si="13"/>
        <v>0</v>
      </c>
      <c r="BF34" s="151" t="str">
        <f t="shared" si="14"/>
        <v/>
      </c>
      <c r="BG34" s="161"/>
      <c r="BH34" s="162"/>
      <c r="BI34" s="162"/>
      <c r="BJ34" s="162"/>
    </row>
    <row r="35" spans="1:62" s="57" customFormat="1" ht="15.75" customHeight="1" x14ac:dyDescent="0.15">
      <c r="A35" s="50" t="s">
        <v>40</v>
      </c>
      <c r="B35" s="105">
        <f t="shared" si="8"/>
        <v>0</v>
      </c>
      <c r="C35" s="106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3"/>
      <c r="U35" s="106"/>
      <c r="V35" s="103"/>
      <c r="W35" s="99"/>
      <c r="X35" s="160" t="str">
        <f t="shared" si="7"/>
        <v/>
      </c>
      <c r="Y35" s="49"/>
      <c r="Z35" s="49"/>
      <c r="AA35" s="49"/>
      <c r="AG35" s="53"/>
      <c r="AH35" s="53"/>
      <c r="AZ35" s="53"/>
      <c r="BA35" s="88" t="str">
        <f t="shared" si="9"/>
        <v/>
      </c>
      <c r="BB35" s="60" t="str">
        <f t="shared" si="10"/>
        <v/>
      </c>
      <c r="BC35" s="60" t="str">
        <f t="shared" si="11"/>
        <v/>
      </c>
      <c r="BD35" s="151">
        <f t="shared" si="12"/>
        <v>0</v>
      </c>
      <c r="BE35" s="151">
        <f t="shared" si="13"/>
        <v>0</v>
      </c>
      <c r="BF35" s="151" t="str">
        <f t="shared" si="14"/>
        <v/>
      </c>
      <c r="BG35" s="161"/>
      <c r="BH35" s="162"/>
      <c r="BI35" s="162"/>
      <c r="BJ35" s="162"/>
    </row>
    <row r="36" spans="1:62" s="57" customFormat="1" ht="15.75" customHeight="1" x14ac:dyDescent="0.15">
      <c r="A36" s="50" t="s">
        <v>41</v>
      </c>
      <c r="B36" s="105">
        <f t="shared" si="8"/>
        <v>0</v>
      </c>
      <c r="C36" s="106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3"/>
      <c r="U36" s="106"/>
      <c r="V36" s="103"/>
      <c r="W36" s="99"/>
      <c r="X36" s="160" t="str">
        <f t="shared" si="7"/>
        <v/>
      </c>
      <c r="Y36" s="49"/>
      <c r="Z36" s="49"/>
      <c r="AA36" s="49"/>
      <c r="AG36" s="53"/>
      <c r="AH36" s="53"/>
      <c r="AZ36" s="53"/>
      <c r="BA36" s="88" t="str">
        <f t="shared" si="9"/>
        <v/>
      </c>
      <c r="BB36" s="60" t="str">
        <f t="shared" si="10"/>
        <v/>
      </c>
      <c r="BC36" s="60" t="str">
        <f t="shared" si="11"/>
        <v/>
      </c>
      <c r="BD36" s="151">
        <f t="shared" si="12"/>
        <v>0</v>
      </c>
      <c r="BE36" s="151">
        <f t="shared" si="13"/>
        <v>0</v>
      </c>
      <c r="BF36" s="151" t="str">
        <f t="shared" si="14"/>
        <v/>
      </c>
      <c r="BG36" s="161"/>
      <c r="BH36" s="162"/>
      <c r="BI36" s="162"/>
      <c r="BJ36" s="162"/>
    </row>
    <row r="37" spans="1:62" s="57" customFormat="1" ht="15.75" customHeight="1" x14ac:dyDescent="0.15">
      <c r="A37" s="50" t="s">
        <v>42</v>
      </c>
      <c r="B37" s="105">
        <f t="shared" si="8"/>
        <v>0</v>
      </c>
      <c r="C37" s="106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3"/>
      <c r="U37" s="106"/>
      <c r="V37" s="103"/>
      <c r="W37" s="99"/>
      <c r="X37" s="160" t="str">
        <f t="shared" si="7"/>
        <v/>
      </c>
      <c r="Y37" s="49"/>
      <c r="Z37" s="49"/>
      <c r="AA37" s="49"/>
      <c r="AG37" s="53"/>
      <c r="AH37" s="53"/>
      <c r="AZ37" s="53"/>
      <c r="BA37" s="88" t="str">
        <f t="shared" si="9"/>
        <v/>
      </c>
      <c r="BB37" s="60" t="str">
        <f t="shared" si="10"/>
        <v/>
      </c>
      <c r="BC37" s="60" t="str">
        <f t="shared" si="11"/>
        <v/>
      </c>
      <c r="BD37" s="151">
        <f t="shared" si="12"/>
        <v>0</v>
      </c>
      <c r="BE37" s="151">
        <f t="shared" si="13"/>
        <v>0</v>
      </c>
      <c r="BF37" s="151" t="str">
        <f t="shared" si="14"/>
        <v/>
      </c>
      <c r="BG37" s="161"/>
      <c r="BH37" s="162"/>
      <c r="BI37" s="162"/>
      <c r="BJ37" s="162"/>
    </row>
    <row r="38" spans="1:62" s="57" customFormat="1" ht="15.75" customHeight="1" x14ac:dyDescent="0.15">
      <c r="A38" s="50" t="s">
        <v>43</v>
      </c>
      <c r="B38" s="105">
        <f t="shared" si="8"/>
        <v>0</v>
      </c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3"/>
      <c r="U38" s="106"/>
      <c r="V38" s="103"/>
      <c r="W38" s="99"/>
      <c r="X38" s="160" t="str">
        <f t="shared" si="7"/>
        <v/>
      </c>
      <c r="Y38" s="49"/>
      <c r="Z38" s="49"/>
      <c r="AA38" s="49"/>
      <c r="AG38" s="53"/>
      <c r="AH38" s="53"/>
      <c r="AZ38" s="53"/>
      <c r="BA38" s="88" t="str">
        <f t="shared" si="9"/>
        <v/>
      </c>
      <c r="BB38" s="60" t="str">
        <f t="shared" si="10"/>
        <v/>
      </c>
      <c r="BC38" s="60" t="str">
        <f t="shared" si="11"/>
        <v/>
      </c>
      <c r="BD38" s="151">
        <f t="shared" si="12"/>
        <v>0</v>
      </c>
      <c r="BE38" s="151">
        <f t="shared" si="13"/>
        <v>0</v>
      </c>
      <c r="BF38" s="151" t="str">
        <f t="shared" si="14"/>
        <v/>
      </c>
      <c r="BG38" s="161"/>
      <c r="BH38" s="162"/>
      <c r="BI38" s="162"/>
      <c r="BJ38" s="162"/>
    </row>
    <row r="39" spans="1:62" s="57" customFormat="1" ht="15.75" customHeight="1" x14ac:dyDescent="0.15">
      <c r="A39" s="51" t="s">
        <v>44</v>
      </c>
      <c r="B39" s="109">
        <f t="shared" si="8"/>
        <v>0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3"/>
      <c r="U39" s="110"/>
      <c r="V39" s="113"/>
      <c r="W39" s="100"/>
      <c r="X39" s="160" t="str">
        <f t="shared" si="7"/>
        <v/>
      </c>
      <c r="Y39" s="49"/>
      <c r="Z39" s="49"/>
      <c r="AA39" s="49"/>
      <c r="AG39" s="53"/>
      <c r="AH39" s="53"/>
      <c r="AZ39" s="53"/>
      <c r="BA39" s="88" t="str">
        <f t="shared" si="9"/>
        <v/>
      </c>
      <c r="BB39" s="60" t="str">
        <f t="shared" si="10"/>
        <v/>
      </c>
      <c r="BC39" s="60" t="str">
        <f t="shared" si="11"/>
        <v/>
      </c>
      <c r="BD39" s="151">
        <f t="shared" si="12"/>
        <v>0</v>
      </c>
      <c r="BE39" s="151">
        <f t="shared" si="13"/>
        <v>0</v>
      </c>
      <c r="BF39" s="151" t="str">
        <f t="shared" si="14"/>
        <v/>
      </c>
      <c r="BG39" s="161"/>
      <c r="BH39" s="162"/>
      <c r="BI39" s="162"/>
      <c r="BJ39" s="162"/>
    </row>
    <row r="40" spans="1:62" s="57" customFormat="1" ht="30" customHeight="1" x14ac:dyDescent="0.2">
      <c r="A40" s="52" t="s">
        <v>45</v>
      </c>
      <c r="B40" s="52"/>
      <c r="C40" s="52"/>
      <c r="D40" s="52"/>
      <c r="E40" s="52"/>
      <c r="F40" s="52"/>
      <c r="G40" s="52"/>
      <c r="H40" s="52"/>
      <c r="I40" s="44"/>
      <c r="J40" s="44"/>
      <c r="K40" s="44"/>
      <c r="L40" s="44"/>
      <c r="M40" s="44"/>
      <c r="N40" s="42"/>
      <c r="O40" s="48"/>
      <c r="P40" s="48"/>
      <c r="Q40" s="48"/>
      <c r="R40" s="48"/>
      <c r="S40" s="48"/>
      <c r="T40" s="48"/>
      <c r="U40" s="48"/>
      <c r="V40" s="48"/>
      <c r="W40" s="48"/>
      <c r="X40" s="164"/>
      <c r="AV40" s="53"/>
      <c r="AW40" s="53"/>
      <c r="BA40" s="48"/>
      <c r="BB40" s="48"/>
      <c r="BC40" s="48"/>
      <c r="BD40" s="48"/>
      <c r="BG40" s="158"/>
      <c r="BH40" s="158"/>
      <c r="BI40" s="158"/>
      <c r="BJ40" s="158"/>
    </row>
    <row r="41" spans="1:62" s="57" customFormat="1" ht="32.25" customHeight="1" x14ac:dyDescent="0.25">
      <c r="A41" s="201" t="s">
        <v>31</v>
      </c>
      <c r="B41" s="203" t="s">
        <v>4</v>
      </c>
      <c r="C41" s="205" t="s">
        <v>46</v>
      </c>
      <c r="D41" s="206"/>
      <c r="E41" s="206"/>
      <c r="F41" s="207"/>
      <c r="G41" s="205" t="s">
        <v>47</v>
      </c>
      <c r="H41" s="206"/>
      <c r="I41" s="206"/>
      <c r="J41" s="207"/>
      <c r="K41" s="42"/>
      <c r="L41" s="208"/>
      <c r="M41" s="208"/>
      <c r="N41" s="208"/>
      <c r="O41" s="208"/>
      <c r="P41" s="208"/>
      <c r="Q41" s="208"/>
      <c r="R41" s="20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G41" s="158"/>
      <c r="BH41" s="158"/>
      <c r="BI41" s="158"/>
      <c r="BJ41" s="158"/>
    </row>
    <row r="42" spans="1:62" s="57" customFormat="1" ht="27" customHeight="1" x14ac:dyDescent="0.15">
      <c r="A42" s="202"/>
      <c r="B42" s="204"/>
      <c r="C42" s="45" t="s">
        <v>11</v>
      </c>
      <c r="D42" s="45" t="s">
        <v>12</v>
      </c>
      <c r="E42" s="73" t="s">
        <v>13</v>
      </c>
      <c r="F42" s="73" t="s">
        <v>48</v>
      </c>
      <c r="G42" s="45" t="s">
        <v>11</v>
      </c>
      <c r="H42" s="45" t="s">
        <v>12</v>
      </c>
      <c r="I42" s="73" t="s">
        <v>13</v>
      </c>
      <c r="J42" s="73" t="s">
        <v>48</v>
      </c>
      <c r="K42" s="42"/>
      <c r="L42" s="42"/>
      <c r="M42" s="42"/>
      <c r="N42" s="54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G42" s="158"/>
      <c r="BH42" s="158"/>
      <c r="BI42" s="158"/>
      <c r="BJ42" s="158"/>
    </row>
    <row r="43" spans="1:62" s="57" customFormat="1" ht="15.75" customHeight="1" x14ac:dyDescent="0.15">
      <c r="A43" s="67" t="s">
        <v>49</v>
      </c>
      <c r="B43" s="105">
        <f>SUM(C43:J43)</f>
        <v>0</v>
      </c>
      <c r="C43" s="120"/>
      <c r="D43" s="121"/>
      <c r="E43" s="125"/>
      <c r="F43" s="125"/>
      <c r="G43" s="120"/>
      <c r="H43" s="121"/>
      <c r="I43" s="121"/>
      <c r="J43" s="125"/>
      <c r="K43" s="150" t="s">
        <v>70</v>
      </c>
      <c r="L43" s="42"/>
      <c r="M43" s="42"/>
      <c r="N43" s="86"/>
      <c r="O43" s="48"/>
      <c r="P43" s="48"/>
      <c r="Q43" s="48"/>
      <c r="R43" s="48"/>
      <c r="S43" s="48"/>
      <c r="T43" s="48"/>
      <c r="U43" s="48"/>
      <c r="V43" s="48"/>
      <c r="W43" s="48"/>
      <c r="X43" s="164"/>
      <c r="AV43" s="53"/>
      <c r="AW43" s="53"/>
      <c r="BA43" s="88"/>
      <c r="BD43" s="151"/>
      <c r="BG43" s="158"/>
      <c r="BH43" s="158"/>
      <c r="BI43" s="158"/>
      <c r="BJ43" s="158"/>
    </row>
    <row r="44" spans="1:62" s="57" customFormat="1" ht="15.75" customHeight="1" x14ac:dyDescent="0.15">
      <c r="A44" s="66" t="s">
        <v>50</v>
      </c>
      <c r="B44" s="109">
        <f>SUM(C44:J44)</f>
        <v>0</v>
      </c>
      <c r="C44" s="110"/>
      <c r="D44" s="111"/>
      <c r="E44" s="113"/>
      <c r="F44" s="113"/>
      <c r="G44" s="110"/>
      <c r="H44" s="111"/>
      <c r="I44" s="111"/>
      <c r="J44" s="113"/>
      <c r="K44" s="150" t="s">
        <v>70</v>
      </c>
      <c r="L44" s="42"/>
      <c r="M44" s="42"/>
      <c r="N44" s="68"/>
      <c r="O44" s="48"/>
      <c r="P44" s="48"/>
      <c r="Q44" s="48"/>
      <c r="R44" s="48"/>
      <c r="S44" s="48"/>
      <c r="T44" s="48"/>
      <c r="U44" s="48"/>
      <c r="V44" s="48"/>
      <c r="W44" s="48"/>
      <c r="X44" s="164"/>
      <c r="AV44" s="53"/>
      <c r="AW44" s="53"/>
      <c r="BA44" s="88"/>
      <c r="BD44" s="151"/>
      <c r="BG44" s="158"/>
      <c r="BH44" s="158"/>
      <c r="BI44" s="158"/>
      <c r="BJ44" s="158"/>
    </row>
    <row r="45" spans="1:62" s="57" customFormat="1" ht="30" customHeight="1" x14ac:dyDescent="0.2">
      <c r="A45" s="95" t="s">
        <v>51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68"/>
      <c r="O45" s="48"/>
      <c r="P45" s="48"/>
      <c r="Q45" s="48"/>
      <c r="R45" s="48"/>
      <c r="S45" s="48"/>
      <c r="T45" s="48"/>
      <c r="U45" s="48"/>
      <c r="V45" s="48"/>
      <c r="W45" s="48"/>
      <c r="X45" s="164"/>
      <c r="AV45" s="53"/>
      <c r="AW45" s="53"/>
      <c r="BA45" s="48"/>
      <c r="BB45" s="48"/>
      <c r="BG45" s="158"/>
      <c r="BH45" s="158"/>
      <c r="BI45" s="158"/>
      <c r="BJ45" s="158"/>
    </row>
    <row r="46" spans="1:62" s="57" customFormat="1" ht="27" customHeight="1" x14ac:dyDescent="0.15">
      <c r="A46" s="198" t="s">
        <v>52</v>
      </c>
      <c r="B46" s="188" t="s">
        <v>18</v>
      </c>
      <c r="C46" s="190" t="s">
        <v>5</v>
      </c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2" t="s">
        <v>6</v>
      </c>
      <c r="V46" s="193"/>
      <c r="W46" s="188" t="s">
        <v>7</v>
      </c>
      <c r="X46" s="164"/>
      <c r="AT46" s="53"/>
      <c r="AU46" s="53"/>
      <c r="AZ46" s="48"/>
      <c r="BA46" s="48"/>
      <c r="BB46" s="48"/>
      <c r="BG46" s="158"/>
      <c r="BH46" s="158"/>
      <c r="BI46" s="158"/>
      <c r="BJ46" s="158"/>
    </row>
    <row r="47" spans="1:62" s="57" customFormat="1" ht="29.25" customHeight="1" x14ac:dyDescent="0.15">
      <c r="A47" s="199"/>
      <c r="B47" s="189"/>
      <c r="C47" s="58" t="s">
        <v>71</v>
      </c>
      <c r="D47" s="45" t="s">
        <v>72</v>
      </c>
      <c r="E47" s="45" t="s">
        <v>73</v>
      </c>
      <c r="F47" s="45" t="s">
        <v>74</v>
      </c>
      <c r="G47" s="45" t="s">
        <v>75</v>
      </c>
      <c r="H47" s="45" t="s">
        <v>76</v>
      </c>
      <c r="I47" s="45" t="s">
        <v>77</v>
      </c>
      <c r="J47" s="45" t="s">
        <v>78</v>
      </c>
      <c r="K47" s="45" t="s">
        <v>79</v>
      </c>
      <c r="L47" s="45" t="s">
        <v>80</v>
      </c>
      <c r="M47" s="45" t="s">
        <v>81</v>
      </c>
      <c r="N47" s="45" t="s">
        <v>82</v>
      </c>
      <c r="O47" s="45" t="s">
        <v>83</v>
      </c>
      <c r="P47" s="45" t="s">
        <v>84</v>
      </c>
      <c r="Q47" s="45" t="s">
        <v>85</v>
      </c>
      <c r="R47" s="45" t="s">
        <v>86</v>
      </c>
      <c r="S47" s="45" t="s">
        <v>87</v>
      </c>
      <c r="T47" s="159" t="s">
        <v>88</v>
      </c>
      <c r="U47" s="47" t="s">
        <v>16</v>
      </c>
      <c r="V47" s="46" t="s">
        <v>17</v>
      </c>
      <c r="W47" s="189"/>
      <c r="X47" s="164"/>
      <c r="AT47" s="53"/>
      <c r="AU47" s="53"/>
      <c r="AZ47" s="48"/>
      <c r="BA47" s="48"/>
      <c r="BB47" s="48"/>
      <c r="BG47" s="158"/>
      <c r="BH47" s="158"/>
      <c r="BI47" s="158"/>
      <c r="BJ47" s="158"/>
    </row>
    <row r="48" spans="1:62" s="57" customFormat="1" ht="15.75" customHeight="1" x14ac:dyDescent="0.15">
      <c r="A48" s="69" t="s">
        <v>53</v>
      </c>
      <c r="B48" s="115">
        <f>SUM(B49:B50)</f>
        <v>0</v>
      </c>
      <c r="C48" s="139">
        <f>SUM(C49:C50)</f>
        <v>0</v>
      </c>
      <c r="D48" s="140">
        <f t="shared" ref="D48:W48" si="15">SUM(D49:D50)</f>
        <v>0</v>
      </c>
      <c r="E48" s="140">
        <f t="shared" si="15"/>
        <v>0</v>
      </c>
      <c r="F48" s="140">
        <f t="shared" si="15"/>
        <v>0</v>
      </c>
      <c r="G48" s="140">
        <f t="shared" si="15"/>
        <v>0</v>
      </c>
      <c r="H48" s="140">
        <f t="shared" si="15"/>
        <v>0</v>
      </c>
      <c r="I48" s="140">
        <f t="shared" si="15"/>
        <v>0</v>
      </c>
      <c r="J48" s="140">
        <f t="shared" si="15"/>
        <v>0</v>
      </c>
      <c r="K48" s="140">
        <f t="shared" si="15"/>
        <v>0</v>
      </c>
      <c r="L48" s="140">
        <f t="shared" si="15"/>
        <v>0</v>
      </c>
      <c r="M48" s="140">
        <f t="shared" si="15"/>
        <v>0</v>
      </c>
      <c r="N48" s="140">
        <f t="shared" si="15"/>
        <v>0</v>
      </c>
      <c r="O48" s="140">
        <f t="shared" si="15"/>
        <v>0</v>
      </c>
      <c r="P48" s="140">
        <f t="shared" si="15"/>
        <v>0</v>
      </c>
      <c r="Q48" s="140">
        <f t="shared" si="15"/>
        <v>0</v>
      </c>
      <c r="R48" s="140">
        <f t="shared" si="15"/>
        <v>0</v>
      </c>
      <c r="S48" s="140">
        <f t="shared" si="15"/>
        <v>0</v>
      </c>
      <c r="T48" s="147">
        <f t="shared" si="15"/>
        <v>0</v>
      </c>
      <c r="U48" s="139">
        <f t="shared" si="15"/>
        <v>0</v>
      </c>
      <c r="V48" s="165">
        <f t="shared" si="15"/>
        <v>0</v>
      </c>
      <c r="W48" s="165">
        <f t="shared" si="15"/>
        <v>0</v>
      </c>
      <c r="X48" s="160" t="str">
        <f t="shared" ref="X48:X53" si="16">+BA48&amp;""&amp;BB48&amp;""&amp;BC48</f>
        <v/>
      </c>
      <c r="AT48" s="53"/>
      <c r="AU48" s="53"/>
      <c r="AZ48" s="88" t="s">
        <v>70</v>
      </c>
      <c r="BA48" s="88" t="str">
        <f t="shared" ref="BA48:BA53" si="17">IF($B48&lt;&gt;($U48+$V48)," El número consultas según sexo NO puede ser diferente al Total.","")</f>
        <v/>
      </c>
      <c r="BB48" s="60" t="str">
        <f t="shared" ref="BB48:BB53" si="18">IF($B48=0,"",IF($W48="",IF($B48="",""," No olvide escribir la columna Beneficiarios."),""))</f>
        <v/>
      </c>
      <c r="BC48" s="60" t="str">
        <f t="shared" ref="BC48:BC53" si="19">IF($B48&lt;$W48," El número de Beneficiarios NO puede ser mayor que el Total.","")</f>
        <v/>
      </c>
      <c r="BD48" s="151">
        <f t="shared" ref="BD48:BD53" si="20">IF($B48&lt;&gt;($U48+$V48),1,0)</f>
        <v>0</v>
      </c>
      <c r="BE48" s="151">
        <f t="shared" ref="BE48:BE53" si="21">IF($B48&lt;$W48,1,0)</f>
        <v>0</v>
      </c>
      <c r="BF48" s="151"/>
      <c r="BG48" s="158"/>
      <c r="BH48" s="158"/>
      <c r="BI48" s="158"/>
      <c r="BJ48" s="158"/>
    </row>
    <row r="49" spans="1:62" s="57" customFormat="1" ht="15.75" customHeight="1" x14ac:dyDescent="0.15">
      <c r="A49" s="70" t="s">
        <v>49</v>
      </c>
      <c r="B49" s="116">
        <f>SUM(C49:T49)</f>
        <v>0</v>
      </c>
      <c r="C49" s="106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106"/>
      <c r="V49" s="103"/>
      <c r="W49" s="101"/>
      <c r="X49" s="160" t="str">
        <f t="shared" si="16"/>
        <v/>
      </c>
      <c r="Y49" s="49"/>
      <c r="Z49" s="49"/>
      <c r="AA49" s="49"/>
      <c r="AG49" s="53"/>
      <c r="AH49" s="53"/>
      <c r="AZ49" s="53"/>
      <c r="BA49" s="88" t="str">
        <f t="shared" si="17"/>
        <v/>
      </c>
      <c r="BB49" s="60" t="str">
        <f t="shared" si="18"/>
        <v/>
      </c>
      <c r="BC49" s="60" t="str">
        <f t="shared" si="19"/>
        <v/>
      </c>
      <c r="BD49" s="151">
        <f t="shared" si="20"/>
        <v>0</v>
      </c>
      <c r="BE49" s="151">
        <f t="shared" si="21"/>
        <v>0</v>
      </c>
      <c r="BF49" s="151" t="str">
        <f>IF($B49=0,"",IF($W49="",IF($B49="","",1),0))</f>
        <v/>
      </c>
      <c r="BG49" s="161"/>
      <c r="BH49" s="162"/>
      <c r="BI49" s="162"/>
      <c r="BJ49" s="162"/>
    </row>
    <row r="50" spans="1:62" s="57" customFormat="1" ht="15.75" customHeight="1" x14ac:dyDescent="0.15">
      <c r="A50" s="71" t="s">
        <v>54</v>
      </c>
      <c r="B50" s="117">
        <f>SUM(C50:T50)</f>
        <v>0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2"/>
      <c r="U50" s="110"/>
      <c r="V50" s="113"/>
      <c r="W50" s="102"/>
      <c r="X50" s="160" t="str">
        <f t="shared" si="16"/>
        <v/>
      </c>
      <c r="Y50" s="49"/>
      <c r="Z50" s="49"/>
      <c r="AA50" s="49"/>
      <c r="AG50" s="53"/>
      <c r="AH50" s="53"/>
      <c r="AZ50" s="53"/>
      <c r="BA50" s="88" t="str">
        <f t="shared" si="17"/>
        <v/>
      </c>
      <c r="BB50" s="60" t="str">
        <f t="shared" si="18"/>
        <v/>
      </c>
      <c r="BC50" s="60" t="str">
        <f t="shared" si="19"/>
        <v/>
      </c>
      <c r="BD50" s="151">
        <f t="shared" si="20"/>
        <v>0</v>
      </c>
      <c r="BE50" s="151">
        <f t="shared" si="21"/>
        <v>0</v>
      </c>
      <c r="BF50" s="151" t="str">
        <f>IF($B50=0,"",IF($W50="",IF($B50="","",1),0))</f>
        <v/>
      </c>
      <c r="BG50" s="161"/>
      <c r="BH50" s="162"/>
      <c r="BI50" s="162"/>
      <c r="BJ50" s="162"/>
    </row>
    <row r="51" spans="1:62" s="57" customFormat="1" ht="15.75" customHeight="1" x14ac:dyDescent="0.15">
      <c r="A51" s="166" t="s">
        <v>55</v>
      </c>
      <c r="B51" s="167">
        <f t="shared" ref="B51:W51" si="22">SUM(B52:B53)</f>
        <v>0</v>
      </c>
      <c r="C51" s="168">
        <f t="shared" si="22"/>
        <v>0</v>
      </c>
      <c r="D51" s="169">
        <f t="shared" si="22"/>
        <v>0</v>
      </c>
      <c r="E51" s="169">
        <f t="shared" si="22"/>
        <v>0</v>
      </c>
      <c r="F51" s="169">
        <f t="shared" si="22"/>
        <v>0</v>
      </c>
      <c r="G51" s="169">
        <f t="shared" si="22"/>
        <v>0</v>
      </c>
      <c r="H51" s="169">
        <f t="shared" si="22"/>
        <v>0</v>
      </c>
      <c r="I51" s="169">
        <f t="shared" si="22"/>
        <v>0</v>
      </c>
      <c r="J51" s="169">
        <f t="shared" si="22"/>
        <v>0</v>
      </c>
      <c r="K51" s="169">
        <f t="shared" si="22"/>
        <v>0</v>
      </c>
      <c r="L51" s="169">
        <f t="shared" si="22"/>
        <v>0</v>
      </c>
      <c r="M51" s="169">
        <f t="shared" si="22"/>
        <v>0</v>
      </c>
      <c r="N51" s="169">
        <f t="shared" si="22"/>
        <v>0</v>
      </c>
      <c r="O51" s="169">
        <f t="shared" si="22"/>
        <v>0</v>
      </c>
      <c r="P51" s="169">
        <f t="shared" si="22"/>
        <v>0</v>
      </c>
      <c r="Q51" s="169">
        <f t="shared" si="22"/>
        <v>0</v>
      </c>
      <c r="R51" s="169">
        <f t="shared" si="22"/>
        <v>0</v>
      </c>
      <c r="S51" s="169">
        <f t="shared" si="22"/>
        <v>0</v>
      </c>
      <c r="T51" s="170">
        <f t="shared" si="22"/>
        <v>0</v>
      </c>
      <c r="U51" s="168">
        <f t="shared" si="22"/>
        <v>0</v>
      </c>
      <c r="V51" s="171">
        <f t="shared" si="22"/>
        <v>0</v>
      </c>
      <c r="W51" s="165">
        <f t="shared" si="22"/>
        <v>0</v>
      </c>
      <c r="X51" s="160" t="str">
        <f t="shared" si="16"/>
        <v/>
      </c>
      <c r="Y51" s="49"/>
      <c r="Z51" s="49"/>
      <c r="AA51" s="49"/>
      <c r="AG51" s="53"/>
      <c r="AH51" s="53"/>
      <c r="AZ51" s="53"/>
      <c r="BA51" s="88" t="str">
        <f t="shared" si="17"/>
        <v/>
      </c>
      <c r="BB51" s="60" t="str">
        <f t="shared" si="18"/>
        <v/>
      </c>
      <c r="BC51" s="60" t="str">
        <f t="shared" si="19"/>
        <v/>
      </c>
      <c r="BD51" s="151">
        <f t="shared" si="20"/>
        <v>0</v>
      </c>
      <c r="BE51" s="151">
        <f t="shared" si="21"/>
        <v>0</v>
      </c>
      <c r="BF51" s="151" t="str">
        <f>IF($B51=0,"",IF($W51="",IF($B51="","",1),0))</f>
        <v/>
      </c>
      <c r="BG51" s="161"/>
      <c r="BH51" s="162"/>
      <c r="BI51" s="162"/>
      <c r="BJ51" s="162"/>
    </row>
    <row r="52" spans="1:62" s="57" customFormat="1" ht="15.75" customHeight="1" x14ac:dyDescent="0.15">
      <c r="A52" s="70" t="s">
        <v>49</v>
      </c>
      <c r="B52" s="116">
        <f>SUM(C52:T52)</f>
        <v>0</v>
      </c>
      <c r="C52" s="106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6"/>
      <c r="V52" s="103"/>
      <c r="W52" s="101"/>
      <c r="X52" s="160" t="str">
        <f t="shared" si="16"/>
        <v/>
      </c>
      <c r="Y52" s="49"/>
      <c r="Z52" s="49"/>
      <c r="AA52" s="49"/>
      <c r="AG52" s="53"/>
      <c r="AH52" s="53"/>
      <c r="AZ52" s="53"/>
      <c r="BA52" s="88" t="str">
        <f t="shared" si="17"/>
        <v/>
      </c>
      <c r="BB52" s="60" t="str">
        <f t="shared" si="18"/>
        <v/>
      </c>
      <c r="BC52" s="60" t="str">
        <f t="shared" si="19"/>
        <v/>
      </c>
      <c r="BD52" s="151">
        <f t="shared" si="20"/>
        <v>0</v>
      </c>
      <c r="BE52" s="151">
        <f t="shared" si="21"/>
        <v>0</v>
      </c>
      <c r="BF52" s="151" t="str">
        <f>IF($B52=0,"",IF($W52="",IF($B52="","",1),0))</f>
        <v/>
      </c>
      <c r="BG52" s="161"/>
      <c r="BH52" s="162"/>
      <c r="BI52" s="162"/>
      <c r="BJ52" s="162"/>
    </row>
    <row r="53" spans="1:62" s="57" customFormat="1" ht="15.75" customHeight="1" x14ac:dyDescent="0.15">
      <c r="A53" s="71" t="s">
        <v>54</v>
      </c>
      <c r="B53" s="117">
        <f>SUM(C53:T53)</f>
        <v>0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10"/>
      <c r="V53" s="113"/>
      <c r="W53" s="102"/>
      <c r="X53" s="160" t="str">
        <f t="shared" si="16"/>
        <v/>
      </c>
      <c r="Y53" s="49"/>
      <c r="Z53" s="49"/>
      <c r="AA53" s="49"/>
      <c r="AG53" s="53"/>
      <c r="AH53" s="53"/>
      <c r="AZ53" s="53"/>
      <c r="BA53" s="88" t="str">
        <f t="shared" si="17"/>
        <v/>
      </c>
      <c r="BB53" s="60" t="str">
        <f t="shared" si="18"/>
        <v/>
      </c>
      <c r="BC53" s="60" t="str">
        <f t="shared" si="19"/>
        <v/>
      </c>
      <c r="BD53" s="151">
        <f t="shared" si="20"/>
        <v>0</v>
      </c>
      <c r="BE53" s="151">
        <f t="shared" si="21"/>
        <v>0</v>
      </c>
      <c r="BF53" s="151" t="str">
        <f>IF($B53=0,"",IF($W53="",IF($B53="","",1),0))</f>
        <v/>
      </c>
      <c r="BG53" s="161"/>
      <c r="BH53" s="162"/>
      <c r="BI53" s="162"/>
      <c r="BJ53" s="162"/>
    </row>
    <row r="54" spans="1:62" s="57" customFormat="1" ht="30" customHeight="1" x14ac:dyDescent="0.2">
      <c r="A54" s="96" t="s">
        <v>56</v>
      </c>
      <c r="B54" s="96"/>
      <c r="C54" s="96"/>
      <c r="D54" s="96"/>
      <c r="E54" s="96"/>
      <c r="F54" s="96"/>
      <c r="G54" s="96"/>
      <c r="H54" s="96"/>
      <c r="I54" s="96"/>
      <c r="J54" s="96"/>
      <c r="K54" s="93"/>
      <c r="L54" s="93"/>
      <c r="M54" s="93"/>
      <c r="N54" s="42"/>
      <c r="O54" s="48"/>
      <c r="P54" s="48"/>
      <c r="Q54" s="48"/>
      <c r="R54" s="48"/>
      <c r="S54" s="48"/>
      <c r="T54" s="48"/>
      <c r="U54" s="48"/>
      <c r="V54" s="48"/>
      <c r="W54" s="48"/>
      <c r="X54" s="164"/>
      <c r="AV54" s="53"/>
      <c r="AW54" s="53"/>
      <c r="BA54" s="48"/>
      <c r="BB54" s="48"/>
      <c r="BG54" s="158"/>
      <c r="BH54" s="158"/>
      <c r="BI54" s="158"/>
      <c r="BJ54" s="158"/>
    </row>
    <row r="55" spans="1:62" s="57" customFormat="1" ht="24" customHeight="1" x14ac:dyDescent="0.15">
      <c r="A55" s="188" t="s">
        <v>52</v>
      </c>
      <c r="B55" s="194" t="s">
        <v>57</v>
      </c>
      <c r="C55" s="195"/>
      <c r="D55" s="194" t="s">
        <v>58</v>
      </c>
      <c r="E55" s="195"/>
      <c r="F55" s="196" t="s">
        <v>91</v>
      </c>
      <c r="G55" s="197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X55" s="164"/>
      <c r="AU55" s="53"/>
      <c r="AV55" s="53"/>
      <c r="AX55" s="48"/>
      <c r="AY55" s="48"/>
      <c r="BA55" s="48"/>
      <c r="BB55" s="48"/>
      <c r="BG55" s="158"/>
      <c r="BH55" s="158"/>
      <c r="BI55" s="158"/>
      <c r="BJ55" s="158"/>
    </row>
    <row r="56" spans="1:62" s="57" customFormat="1" ht="42" x14ac:dyDescent="0.15">
      <c r="A56" s="189"/>
      <c r="B56" s="72" t="s">
        <v>59</v>
      </c>
      <c r="C56" s="73" t="s">
        <v>60</v>
      </c>
      <c r="D56" s="72" t="s">
        <v>59</v>
      </c>
      <c r="E56" s="73" t="s">
        <v>60</v>
      </c>
      <c r="F56" s="72" t="s">
        <v>59</v>
      </c>
      <c r="G56" s="73" t="s">
        <v>60</v>
      </c>
      <c r="H56" s="48"/>
      <c r="I56" s="48"/>
      <c r="J56" s="48"/>
      <c r="K56" s="48"/>
      <c r="L56" s="48"/>
      <c r="M56" s="48"/>
      <c r="N56" s="48"/>
      <c r="O56" s="48"/>
      <c r="P56" s="48"/>
      <c r="X56" s="164"/>
      <c r="AQ56" s="53"/>
      <c r="AR56" s="53"/>
      <c r="AT56" s="48"/>
      <c r="AU56" s="48"/>
      <c r="BA56" s="48"/>
      <c r="BB56" s="48"/>
      <c r="BG56" s="158"/>
      <c r="BH56" s="158"/>
      <c r="BI56" s="158"/>
      <c r="BJ56" s="158"/>
    </row>
    <row r="57" spans="1:62" s="57" customFormat="1" ht="21" customHeight="1" x14ac:dyDescent="0.15">
      <c r="A57" s="74" t="s">
        <v>92</v>
      </c>
      <c r="B57" s="120"/>
      <c r="C57" s="125"/>
      <c r="D57" s="120"/>
      <c r="E57" s="125"/>
      <c r="F57" s="120"/>
      <c r="G57" s="172"/>
      <c r="H57" s="149" t="str">
        <f>+BA57&amp;""&amp;BB57&amp;""&amp;BC57</f>
        <v/>
      </c>
      <c r="I57" s="49"/>
      <c r="J57" s="48"/>
      <c r="K57" s="48"/>
      <c r="L57" s="48"/>
      <c r="M57" s="48"/>
      <c r="N57" s="48"/>
      <c r="O57" s="48"/>
      <c r="P57" s="48"/>
      <c r="X57" s="164"/>
      <c r="AQ57" s="53"/>
      <c r="AR57" s="53"/>
      <c r="AT57" s="48"/>
      <c r="AU57" s="48"/>
      <c r="AW57" s="53">
        <v>0</v>
      </c>
      <c r="AX57" s="53">
        <v>0</v>
      </c>
      <c r="BA57" s="75" t="str">
        <f>IF($B57&lt;$C57,"El nº de rechazos menores 5 años NO puede ser mayor que el Total de atención solicitada.","")</f>
        <v/>
      </c>
      <c r="BB57" s="75" t="str">
        <f>IF($D57&lt;$E57,"El nº de rechazos 65 y más años NO puede ser mayor que el Total de atención solicitada.","")</f>
        <v/>
      </c>
      <c r="BC57" s="75" t="str">
        <f>IF($F57&lt;$G57,"El nº de rechazos EMBARAZADAS y más años NO puede ser mayor que el Total de atención solicitada.","")</f>
        <v/>
      </c>
      <c r="BD57" s="151">
        <f>IF($B57&lt;$C57,1,0)</f>
        <v>0</v>
      </c>
      <c r="BE57" s="151">
        <f>IF($D57&lt;$E57,1,0)</f>
        <v>0</v>
      </c>
      <c r="BF57" s="151">
        <f>IF($F57&lt;$G57,1,0)</f>
        <v>0</v>
      </c>
      <c r="BG57" s="158"/>
      <c r="BH57" s="158"/>
      <c r="BI57" s="158"/>
      <c r="BJ57" s="158"/>
    </row>
    <row r="58" spans="1:62" s="57" customFormat="1" ht="26.25" customHeight="1" x14ac:dyDescent="0.15">
      <c r="A58" s="173" t="s">
        <v>93</v>
      </c>
      <c r="B58" s="174"/>
      <c r="C58" s="175"/>
      <c r="D58" s="174"/>
      <c r="E58" s="175"/>
      <c r="F58" s="174"/>
      <c r="G58" s="176"/>
      <c r="H58" s="149" t="str">
        <f>+BA58&amp;""&amp;BB58&amp;""&amp;BC58</f>
        <v/>
      </c>
      <c r="I58" s="48"/>
      <c r="J58" s="48"/>
      <c r="K58" s="48"/>
      <c r="L58" s="48"/>
      <c r="M58" s="48"/>
      <c r="N58" s="48"/>
      <c r="O58" s="48"/>
      <c r="P58" s="48"/>
      <c r="X58" s="164"/>
      <c r="AQ58" s="53"/>
      <c r="AR58" s="53"/>
      <c r="AT58" s="48"/>
      <c r="AU58" s="48"/>
      <c r="AW58" s="53"/>
      <c r="AX58" s="53"/>
      <c r="BA58" s="75" t="str">
        <f>IF($B58&lt;$C58,"El nº de rechazos menores 5 años NO puede ser mayor que el Total de atención solicitada.","")</f>
        <v/>
      </c>
      <c r="BB58" s="75" t="str">
        <f>IF($D58&lt;$E58,"El nº de rechazos 65 y más años NO puede ser mayor que el Total de atención solicitada.","")</f>
        <v/>
      </c>
      <c r="BC58" s="75" t="str">
        <f>IF($F58&lt;$G58,"El nº de rechazos EMBARAZADAS y más años NO puede ser mayor que el Total de atención solicitada.","")</f>
        <v/>
      </c>
      <c r="BD58" s="151">
        <f>IF($B58&lt;$C58,1,0)</f>
        <v>0</v>
      </c>
      <c r="BE58" s="151">
        <f>IF($D58&lt;$E58,1,0)</f>
        <v>0</v>
      </c>
      <c r="BF58" s="151">
        <f>IF($F58&lt;$G58,1,0)</f>
        <v>0</v>
      </c>
      <c r="BG58" s="158"/>
      <c r="BH58" s="158"/>
      <c r="BI58" s="158"/>
      <c r="BJ58" s="158"/>
    </row>
    <row r="59" spans="1:62" s="57" customFormat="1" ht="30" customHeight="1" x14ac:dyDescent="0.2">
      <c r="A59" s="95" t="s">
        <v>94</v>
      </c>
      <c r="B59" s="97"/>
      <c r="C59" s="97"/>
      <c r="D59" s="97"/>
      <c r="E59" s="76"/>
      <c r="F59" s="76"/>
      <c r="G59" s="76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164"/>
      <c r="AV59" s="53"/>
      <c r="AW59" s="53"/>
      <c r="BA59" s="48"/>
      <c r="BB59" s="48"/>
      <c r="BG59" s="158"/>
      <c r="BH59" s="158"/>
      <c r="BI59" s="158"/>
      <c r="BJ59" s="158"/>
    </row>
    <row r="60" spans="1:62" s="57" customFormat="1" ht="21" customHeight="1" x14ac:dyDescent="0.15">
      <c r="A60" s="77" t="s">
        <v>31</v>
      </c>
      <c r="B60" s="77" t="s">
        <v>18</v>
      </c>
      <c r="C60" s="78"/>
      <c r="D60" s="79"/>
      <c r="E60" s="79"/>
      <c r="F60" s="79"/>
      <c r="G60" s="79"/>
      <c r="H60" s="48"/>
      <c r="I60" s="48"/>
      <c r="J60" s="48"/>
      <c r="K60" s="48"/>
      <c r="L60" s="80"/>
      <c r="M60" s="80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164"/>
      <c r="AV60" s="53"/>
      <c r="AW60" s="53"/>
      <c r="BA60" s="48"/>
      <c r="BB60" s="48"/>
      <c r="BG60" s="158"/>
      <c r="BH60" s="158"/>
      <c r="BI60" s="158"/>
      <c r="BJ60" s="158"/>
    </row>
    <row r="61" spans="1:62" s="57" customFormat="1" ht="21.95" customHeight="1" x14ac:dyDescent="0.15">
      <c r="A61" s="177" t="s">
        <v>49</v>
      </c>
      <c r="B61" s="135">
        <f>+'ENERO '!B61+FEBRERO!B61+MARZO!B61+'ABRIL '!B61+MAYO!B61+JUNIO!B61+JULIO!B61+AGOSTO!B61+SEPTIEMBRE!B61+'OCTUBRE '!B61+'NOVIEMBRE '!B61+'DICIEMBRE '!B61</f>
        <v>292</v>
      </c>
      <c r="C61" s="78"/>
      <c r="D61" s="79"/>
      <c r="E61" s="79"/>
      <c r="F61" s="79"/>
      <c r="G61" s="79"/>
      <c r="H61" s="48"/>
      <c r="J61" s="48"/>
      <c r="K61" s="48"/>
      <c r="L61" s="55"/>
      <c r="M61" s="55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164"/>
      <c r="BA61" s="48"/>
      <c r="BB61" s="48"/>
      <c r="BG61" s="158"/>
      <c r="BH61" s="158"/>
      <c r="BI61" s="158"/>
      <c r="BJ61" s="158"/>
    </row>
    <row r="62" spans="1:62" s="57" customFormat="1" ht="17.25" customHeight="1" x14ac:dyDescent="0.2">
      <c r="A62" s="66" t="s">
        <v>95</v>
      </c>
      <c r="B62" s="135">
        <f>+'ENERO '!B62+FEBRERO!B62+MARZO!B62+'ABRIL '!B62+MAYO!B62+JUNIO!B62+JULIO!B62+AGOSTO!B62+SEPTIEMBRE!B62+'OCTUBRE '!B62+'NOVIEMBRE '!B62+'DICIEMBRE '!B62</f>
        <v>0</v>
      </c>
      <c r="C62" s="98"/>
      <c r="D62" s="98"/>
      <c r="E62" s="98"/>
      <c r="F62" s="98"/>
      <c r="G62" s="9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164"/>
      <c r="BA62" s="48"/>
      <c r="BB62" s="48"/>
      <c r="BG62" s="158"/>
      <c r="BH62" s="158"/>
      <c r="BI62" s="158"/>
      <c r="BJ62" s="158"/>
    </row>
    <row r="63" spans="1:62" s="57" customFormat="1" ht="21" customHeight="1" x14ac:dyDescent="0.2">
      <c r="A63" s="98" t="s">
        <v>61</v>
      </c>
      <c r="B63" s="9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164"/>
      <c r="BA63" s="48"/>
      <c r="BB63" s="48"/>
      <c r="BC63" s="48"/>
      <c r="BD63" s="48"/>
      <c r="BE63" s="48"/>
      <c r="BF63" s="48"/>
      <c r="BG63" s="158"/>
      <c r="BH63" s="158"/>
      <c r="BI63" s="158"/>
      <c r="BJ63" s="158"/>
    </row>
    <row r="64" spans="1:62" s="57" customFormat="1" ht="42" x14ac:dyDescent="0.15">
      <c r="A64" s="186" t="s">
        <v>62</v>
      </c>
      <c r="B64" s="188" t="s">
        <v>18</v>
      </c>
      <c r="C64" s="178" t="s">
        <v>63</v>
      </c>
      <c r="D64" s="179" t="s">
        <v>64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164"/>
      <c r="BA64" s="48"/>
      <c r="BB64" s="48"/>
      <c r="BC64" s="48"/>
      <c r="BD64" s="48"/>
      <c r="BE64" s="48"/>
      <c r="BF64" s="48"/>
      <c r="BG64" s="158"/>
      <c r="BH64" s="158"/>
      <c r="BI64" s="158"/>
      <c r="BJ64" s="158"/>
    </row>
    <row r="65" spans="1:62" s="57" customFormat="1" ht="15.75" customHeight="1" x14ac:dyDescent="0.15">
      <c r="A65" s="187"/>
      <c r="B65" s="189"/>
      <c r="C65" s="180"/>
      <c r="D65" s="181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164"/>
      <c r="BA65" s="84"/>
      <c r="BB65" s="84"/>
      <c r="BC65" s="84"/>
      <c r="BD65" s="84"/>
      <c r="BE65" s="84"/>
      <c r="BF65" s="84"/>
      <c r="BG65" s="158"/>
      <c r="BH65" s="158"/>
      <c r="BI65" s="158"/>
      <c r="BJ65" s="158"/>
    </row>
    <row r="66" spans="1:62" s="48" customFormat="1" ht="21" customHeight="1" x14ac:dyDescent="0.15">
      <c r="A66" s="94" t="s">
        <v>65</v>
      </c>
      <c r="B66" s="117">
        <f>SUM(C66:D66)</f>
        <v>0</v>
      </c>
      <c r="C66" s="136"/>
      <c r="D66" s="137"/>
      <c r="X66" s="156"/>
      <c r="BA66" s="84"/>
      <c r="BB66" s="84"/>
      <c r="BC66" s="84"/>
      <c r="BD66" s="84"/>
      <c r="BE66" s="84"/>
      <c r="BF66" s="84"/>
      <c r="BG66" s="157"/>
      <c r="BH66" s="157"/>
      <c r="BI66" s="157"/>
      <c r="BJ66" s="157"/>
    </row>
    <row r="67" spans="1:62" s="48" customFormat="1" ht="10.5" x14ac:dyDescent="0.15">
      <c r="A67" s="81"/>
      <c r="X67" s="156"/>
      <c r="BA67" s="84"/>
      <c r="BB67" s="84"/>
      <c r="BC67" s="84"/>
      <c r="BD67" s="84"/>
      <c r="BE67" s="84"/>
      <c r="BF67" s="84"/>
      <c r="BG67" s="157"/>
      <c r="BH67" s="157"/>
      <c r="BI67" s="157"/>
      <c r="BJ67" s="157"/>
    </row>
    <row r="68" spans="1:62" s="84" customFormat="1" ht="10.5" x14ac:dyDescent="0.15">
      <c r="A68" s="81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85"/>
      <c r="R68" s="85"/>
      <c r="S68" s="85"/>
      <c r="T68" s="85"/>
      <c r="U68" s="85"/>
      <c r="V68" s="85"/>
      <c r="W68" s="85"/>
      <c r="X68" s="182"/>
      <c r="Y68" s="85"/>
      <c r="BG68" s="183"/>
      <c r="BH68" s="183"/>
      <c r="BI68" s="183"/>
      <c r="BJ68" s="183"/>
    </row>
    <row r="69" spans="1:62" s="84" customFormat="1" ht="10.5" x14ac:dyDescent="0.15">
      <c r="A69" s="81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85"/>
      <c r="R69" s="85"/>
      <c r="S69" s="85"/>
      <c r="T69" s="85"/>
      <c r="U69" s="85"/>
      <c r="V69" s="85"/>
      <c r="W69" s="85"/>
      <c r="X69" s="182"/>
      <c r="Y69" s="85"/>
      <c r="BG69" s="183"/>
      <c r="BH69" s="183"/>
      <c r="BI69" s="183"/>
      <c r="BJ69" s="183"/>
    </row>
    <row r="70" spans="1:62" s="84" customFormat="1" ht="10.5" x14ac:dyDescent="0.15">
      <c r="A70" s="81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85"/>
      <c r="R70" s="85"/>
      <c r="S70" s="85"/>
      <c r="T70" s="85"/>
      <c r="U70" s="85"/>
      <c r="V70" s="85"/>
      <c r="W70" s="85"/>
      <c r="X70" s="182"/>
      <c r="Y70" s="85"/>
      <c r="BG70" s="183"/>
      <c r="BH70" s="183"/>
      <c r="BI70" s="183"/>
      <c r="BJ70" s="183"/>
    </row>
    <row r="71" spans="1:62" s="84" customFormat="1" ht="10.5" x14ac:dyDescent="0.15">
      <c r="A71" s="81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85"/>
      <c r="R71" s="85"/>
      <c r="S71" s="85"/>
      <c r="T71" s="85"/>
      <c r="U71" s="85"/>
      <c r="V71" s="85"/>
      <c r="W71" s="85"/>
      <c r="X71" s="182"/>
      <c r="Y71" s="85"/>
      <c r="BG71" s="183"/>
      <c r="BH71" s="183"/>
      <c r="BI71" s="183"/>
      <c r="BJ71" s="183"/>
    </row>
    <row r="72" spans="1:62" s="84" customFormat="1" ht="10.5" x14ac:dyDescent="0.15">
      <c r="A72" s="81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85"/>
      <c r="R72" s="85"/>
      <c r="S72" s="85"/>
      <c r="T72" s="85"/>
      <c r="U72" s="85"/>
      <c r="V72" s="85"/>
      <c r="W72" s="85"/>
      <c r="X72" s="182"/>
      <c r="Y72" s="85"/>
      <c r="BG72" s="183"/>
      <c r="BH72" s="183"/>
      <c r="BI72" s="183"/>
      <c r="BJ72" s="183"/>
    </row>
    <row r="73" spans="1:62" s="84" customFormat="1" ht="10.5" x14ac:dyDescent="0.15">
      <c r="A73" s="81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85"/>
      <c r="R73" s="85"/>
      <c r="S73" s="85"/>
      <c r="T73" s="85"/>
      <c r="U73" s="85"/>
      <c r="V73" s="85"/>
      <c r="W73" s="85"/>
      <c r="X73" s="182"/>
      <c r="Y73" s="85"/>
      <c r="BG73" s="183"/>
      <c r="BH73" s="183"/>
      <c r="BI73" s="183"/>
      <c r="BJ73" s="183"/>
    </row>
    <row r="74" spans="1:62" s="84" customFormat="1" ht="10.5" x14ac:dyDescent="0.15">
      <c r="A74" s="81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85"/>
      <c r="R74" s="85"/>
      <c r="S74" s="85"/>
      <c r="T74" s="85"/>
      <c r="U74" s="85"/>
      <c r="V74" s="85"/>
      <c r="W74" s="85"/>
      <c r="X74" s="182"/>
      <c r="Y74" s="85"/>
      <c r="BG74" s="183"/>
      <c r="BH74" s="183"/>
      <c r="BI74" s="183"/>
      <c r="BJ74" s="183"/>
    </row>
    <row r="75" spans="1:62" s="84" customFormat="1" ht="10.5" x14ac:dyDescent="0.15">
      <c r="A75" s="81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85"/>
      <c r="R75" s="85"/>
      <c r="S75" s="85"/>
      <c r="T75" s="85"/>
      <c r="U75" s="85"/>
      <c r="V75" s="85"/>
      <c r="W75" s="85"/>
      <c r="X75" s="182"/>
      <c r="Y75" s="85"/>
      <c r="BG75" s="183"/>
      <c r="BH75" s="183"/>
      <c r="BI75" s="183"/>
      <c r="BJ75" s="183"/>
    </row>
    <row r="76" spans="1:62" s="84" customFormat="1" ht="10.5" x14ac:dyDescent="0.15">
      <c r="A76" s="81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85"/>
      <c r="R76" s="85"/>
      <c r="S76" s="85"/>
      <c r="T76" s="85"/>
      <c r="U76" s="85"/>
      <c r="V76" s="85"/>
      <c r="W76" s="85"/>
      <c r="X76" s="182"/>
      <c r="Y76" s="85"/>
      <c r="BG76" s="183"/>
      <c r="BH76" s="183"/>
      <c r="BI76" s="183"/>
      <c r="BJ76" s="183"/>
    </row>
    <row r="77" spans="1:62" s="84" customFormat="1" ht="10.5" x14ac:dyDescent="0.15">
      <c r="A77" s="81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85"/>
      <c r="R77" s="85"/>
      <c r="S77" s="85"/>
      <c r="T77" s="85"/>
      <c r="U77" s="85"/>
      <c r="V77" s="85"/>
      <c r="W77" s="85"/>
      <c r="X77" s="182"/>
      <c r="Y77" s="85"/>
      <c r="BG77" s="183"/>
      <c r="BH77" s="183"/>
      <c r="BI77" s="183"/>
      <c r="BJ77" s="183"/>
    </row>
    <row r="78" spans="1:62" s="84" customFormat="1" ht="10.5" x14ac:dyDescent="0.15">
      <c r="A78" s="81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85"/>
      <c r="R78" s="85"/>
      <c r="S78" s="85"/>
      <c r="T78" s="85"/>
      <c r="U78" s="85"/>
      <c r="V78" s="85"/>
      <c r="W78" s="85"/>
      <c r="X78" s="182"/>
      <c r="Y78" s="85"/>
      <c r="BG78" s="183"/>
      <c r="BH78" s="183"/>
      <c r="BI78" s="183"/>
      <c r="BJ78" s="183"/>
    </row>
    <row r="79" spans="1:62" s="84" customFormat="1" ht="10.5" x14ac:dyDescent="0.15">
      <c r="A79" s="81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85"/>
      <c r="R79" s="85"/>
      <c r="S79" s="85"/>
      <c r="T79" s="85"/>
      <c r="U79" s="85"/>
      <c r="V79" s="85"/>
      <c r="W79" s="85"/>
      <c r="X79" s="182"/>
      <c r="Y79" s="85"/>
      <c r="BG79" s="183"/>
      <c r="BH79" s="183"/>
      <c r="BI79" s="183"/>
      <c r="BJ79" s="183"/>
    </row>
    <row r="80" spans="1:62" s="84" customFormat="1" ht="10.5" x14ac:dyDescent="0.15">
      <c r="A80" s="81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85"/>
      <c r="R80" s="85"/>
      <c r="S80" s="85"/>
      <c r="T80" s="85"/>
      <c r="U80" s="85"/>
      <c r="V80" s="85"/>
      <c r="W80" s="85"/>
      <c r="X80" s="182"/>
      <c r="Y80" s="85"/>
      <c r="BG80" s="183"/>
      <c r="BH80" s="183"/>
      <c r="BI80" s="183"/>
      <c r="BJ80" s="183"/>
    </row>
    <row r="81" spans="1:62" s="84" customFormat="1" ht="10.5" x14ac:dyDescent="0.15">
      <c r="A81" s="81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85"/>
      <c r="R81" s="85"/>
      <c r="S81" s="85"/>
      <c r="T81" s="85"/>
      <c r="U81" s="85"/>
      <c r="V81" s="85"/>
      <c r="W81" s="85"/>
      <c r="X81" s="182"/>
      <c r="Y81" s="85"/>
      <c r="BG81" s="183"/>
      <c r="BH81" s="183"/>
      <c r="BI81" s="183"/>
      <c r="BJ81" s="183"/>
    </row>
    <row r="82" spans="1:62" s="84" customFormat="1" ht="10.5" x14ac:dyDescent="0.15">
      <c r="A82" s="81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85"/>
      <c r="R82" s="85"/>
      <c r="S82" s="85"/>
      <c r="T82" s="85"/>
      <c r="U82" s="85"/>
      <c r="V82" s="85"/>
      <c r="W82" s="85"/>
      <c r="X82" s="182"/>
      <c r="Y82" s="85"/>
      <c r="BG82" s="183"/>
      <c r="BH82" s="183"/>
      <c r="BI82" s="183"/>
      <c r="BJ82" s="183"/>
    </row>
    <row r="83" spans="1:62" s="84" customFormat="1" ht="10.5" x14ac:dyDescent="0.15">
      <c r="A83" s="81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85"/>
      <c r="R83" s="85"/>
      <c r="S83" s="85"/>
      <c r="T83" s="85"/>
      <c r="U83" s="85"/>
      <c r="V83" s="85"/>
      <c r="W83" s="85"/>
      <c r="X83" s="182"/>
      <c r="Y83" s="85"/>
      <c r="BG83" s="183"/>
      <c r="BH83" s="183"/>
      <c r="BI83" s="183"/>
      <c r="BJ83" s="183"/>
    </row>
    <row r="84" spans="1:62" s="84" customFormat="1" ht="10.5" x14ac:dyDescent="0.15">
      <c r="A84" s="81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85"/>
      <c r="R84" s="85"/>
      <c r="S84" s="85"/>
      <c r="T84" s="85"/>
      <c r="U84" s="85"/>
      <c r="V84" s="85"/>
      <c r="W84" s="85"/>
      <c r="X84" s="182"/>
      <c r="Y84" s="85"/>
      <c r="BG84" s="183"/>
      <c r="BH84" s="183"/>
      <c r="BI84" s="183"/>
      <c r="BJ84" s="183"/>
    </row>
    <row r="85" spans="1:62" s="84" customFormat="1" ht="10.5" x14ac:dyDescent="0.15">
      <c r="A85" s="81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85"/>
      <c r="R85" s="85"/>
      <c r="S85" s="85"/>
      <c r="T85" s="85"/>
      <c r="U85" s="85"/>
      <c r="V85" s="85"/>
      <c r="W85" s="85"/>
      <c r="X85" s="182"/>
      <c r="Y85" s="85"/>
      <c r="BG85" s="183"/>
      <c r="BH85" s="183"/>
      <c r="BI85" s="183"/>
      <c r="BJ85" s="183"/>
    </row>
    <row r="86" spans="1:62" s="84" customFormat="1" ht="10.5" x14ac:dyDescent="0.15">
      <c r="A86" s="81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85"/>
      <c r="R86" s="85"/>
      <c r="S86" s="85"/>
      <c r="T86" s="85"/>
      <c r="U86" s="85"/>
      <c r="V86" s="85"/>
      <c r="W86" s="85"/>
      <c r="X86" s="182"/>
      <c r="Y86" s="85"/>
      <c r="BG86" s="183"/>
      <c r="BH86" s="183"/>
      <c r="BI86" s="183"/>
      <c r="BJ86" s="183"/>
    </row>
    <row r="87" spans="1:62" s="84" customFormat="1" ht="10.5" x14ac:dyDescent="0.15">
      <c r="A87" s="81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85"/>
      <c r="R87" s="85"/>
      <c r="S87" s="85"/>
      <c r="T87" s="85"/>
      <c r="U87" s="85"/>
      <c r="V87" s="85"/>
      <c r="W87" s="85"/>
      <c r="X87" s="182"/>
      <c r="Y87" s="85"/>
      <c r="BG87" s="183"/>
      <c r="BH87" s="183"/>
      <c r="BI87" s="183"/>
      <c r="BJ87" s="183"/>
    </row>
    <row r="88" spans="1:62" s="84" customFormat="1" ht="10.5" x14ac:dyDescent="0.15">
      <c r="A88" s="81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85"/>
      <c r="R88" s="85"/>
      <c r="S88" s="85"/>
      <c r="T88" s="85"/>
      <c r="U88" s="85"/>
      <c r="V88" s="85"/>
      <c r="W88" s="85"/>
      <c r="X88" s="182"/>
      <c r="Y88" s="85"/>
      <c r="BG88" s="183"/>
      <c r="BH88" s="183"/>
      <c r="BI88" s="183"/>
      <c r="BJ88" s="183"/>
    </row>
    <row r="89" spans="1:62" s="84" customFormat="1" ht="10.5" x14ac:dyDescent="0.15">
      <c r="A89" s="81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85"/>
      <c r="R89" s="85"/>
      <c r="S89" s="85"/>
      <c r="T89" s="85"/>
      <c r="U89" s="85"/>
      <c r="V89" s="85"/>
      <c r="W89" s="85"/>
      <c r="X89" s="182"/>
      <c r="Y89" s="85"/>
      <c r="BG89" s="183"/>
      <c r="BH89" s="183"/>
      <c r="BI89" s="183"/>
      <c r="BJ89" s="183"/>
    </row>
    <row r="90" spans="1:62" s="84" customFormat="1" ht="10.5" x14ac:dyDescent="0.15">
      <c r="A90" s="81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85"/>
      <c r="R90" s="85"/>
      <c r="S90" s="85"/>
      <c r="T90" s="85"/>
      <c r="U90" s="85"/>
      <c r="V90" s="85"/>
      <c r="W90" s="85"/>
      <c r="X90" s="182"/>
      <c r="Y90" s="85"/>
      <c r="BG90" s="183"/>
      <c r="BH90" s="183"/>
      <c r="BI90" s="183"/>
      <c r="BJ90" s="183"/>
    </row>
    <row r="91" spans="1:62" s="84" customFormat="1" ht="10.5" x14ac:dyDescent="0.15">
      <c r="A91" s="81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85"/>
      <c r="R91" s="85"/>
      <c r="S91" s="85"/>
      <c r="T91" s="85"/>
      <c r="U91" s="85"/>
      <c r="V91" s="85"/>
      <c r="W91" s="85"/>
      <c r="X91" s="182"/>
      <c r="Y91" s="85"/>
      <c r="BG91" s="183"/>
      <c r="BH91" s="183"/>
      <c r="BI91" s="183"/>
      <c r="BJ91" s="183"/>
    </row>
    <row r="92" spans="1:62" s="84" customFormat="1" ht="10.5" x14ac:dyDescent="0.15">
      <c r="A92" s="81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85"/>
      <c r="R92" s="85"/>
      <c r="S92" s="85"/>
      <c r="T92" s="85"/>
      <c r="U92" s="85"/>
      <c r="V92" s="85"/>
      <c r="W92" s="85"/>
      <c r="X92" s="182"/>
      <c r="Y92" s="85"/>
      <c r="BG92" s="183"/>
      <c r="BH92" s="183"/>
      <c r="BI92" s="183"/>
      <c r="BJ92" s="183"/>
    </row>
    <row r="93" spans="1:62" s="84" customFormat="1" ht="10.5" x14ac:dyDescent="0.15">
      <c r="A93" s="81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85"/>
      <c r="R93" s="85"/>
      <c r="S93" s="85"/>
      <c r="T93" s="85"/>
      <c r="U93" s="85"/>
      <c r="V93" s="85"/>
      <c r="W93" s="85"/>
      <c r="X93" s="182"/>
      <c r="Y93" s="85"/>
      <c r="BG93" s="183"/>
      <c r="BH93" s="183"/>
      <c r="BI93" s="183"/>
      <c r="BJ93" s="183"/>
    </row>
    <row r="94" spans="1:62" s="84" customFormat="1" ht="10.5" x14ac:dyDescent="0.15">
      <c r="A94" s="81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85"/>
      <c r="R94" s="85"/>
      <c r="S94" s="85"/>
      <c r="T94" s="85"/>
      <c r="U94" s="85"/>
      <c r="V94" s="85"/>
      <c r="W94" s="85"/>
      <c r="X94" s="182"/>
      <c r="Y94" s="85"/>
      <c r="BG94" s="183"/>
      <c r="BH94" s="183"/>
      <c r="BI94" s="183"/>
      <c r="BJ94" s="183"/>
    </row>
    <row r="95" spans="1:62" s="84" customFormat="1" x14ac:dyDescent="0.25">
      <c r="A95" s="81"/>
      <c r="B95" s="48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  <c r="N95" s="48"/>
      <c r="O95" s="48"/>
      <c r="P95" s="48"/>
      <c r="Q95" s="85"/>
      <c r="R95" s="85"/>
      <c r="S95" s="85"/>
      <c r="T95" s="85"/>
      <c r="U95" s="85"/>
      <c r="V95" s="85"/>
      <c r="W95" s="85"/>
      <c r="X95" s="182"/>
      <c r="Y95" s="85"/>
      <c r="BG95" s="183"/>
      <c r="BH95" s="183"/>
      <c r="BI95" s="183"/>
      <c r="BJ95" s="183"/>
    </row>
    <row r="96" spans="1:62" s="84" customFormat="1" ht="10.5" x14ac:dyDescent="0.15">
      <c r="A96" s="82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48"/>
      <c r="O96" s="48"/>
      <c r="P96" s="48"/>
      <c r="Q96" s="85"/>
      <c r="R96" s="85"/>
      <c r="S96" s="85"/>
      <c r="T96" s="85"/>
      <c r="U96" s="85"/>
      <c r="V96" s="85"/>
      <c r="W96" s="85"/>
      <c r="X96" s="182"/>
      <c r="Y96" s="85"/>
      <c r="BG96" s="183"/>
      <c r="BH96" s="183"/>
      <c r="BI96" s="183"/>
      <c r="BJ96" s="183"/>
    </row>
    <row r="97" spans="1:62" s="84" customFormat="1" ht="10.5" x14ac:dyDescent="0.15">
      <c r="A97" s="82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48"/>
      <c r="O97" s="48"/>
      <c r="P97" s="48"/>
      <c r="Q97" s="85"/>
      <c r="R97" s="85"/>
      <c r="S97" s="85"/>
      <c r="T97" s="85"/>
      <c r="U97" s="85"/>
      <c r="V97" s="85"/>
      <c r="W97" s="85"/>
      <c r="X97" s="182"/>
      <c r="Y97" s="85"/>
      <c r="BG97" s="183"/>
      <c r="BH97" s="183"/>
      <c r="BI97" s="183"/>
      <c r="BJ97" s="183"/>
    </row>
    <row r="98" spans="1:62" s="84" customFormat="1" ht="10.5" x14ac:dyDescent="0.15">
      <c r="A98" s="82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48"/>
      <c r="O98" s="48"/>
      <c r="P98" s="48"/>
      <c r="Q98" s="85"/>
      <c r="R98" s="85"/>
      <c r="S98" s="85"/>
      <c r="T98" s="85"/>
      <c r="U98" s="85"/>
      <c r="V98" s="85"/>
      <c r="W98" s="85"/>
      <c r="X98" s="182"/>
      <c r="Y98" s="85"/>
      <c r="BG98" s="183"/>
      <c r="BH98" s="183"/>
      <c r="BI98" s="183"/>
      <c r="BJ98" s="183"/>
    </row>
    <row r="99" spans="1:62" s="84" customFormat="1" ht="10.5" x14ac:dyDescent="0.15">
      <c r="A99" s="82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48"/>
      <c r="O99" s="48"/>
      <c r="P99" s="48"/>
      <c r="Q99" s="85"/>
      <c r="R99" s="85"/>
      <c r="S99" s="85"/>
      <c r="T99" s="85"/>
      <c r="U99" s="85"/>
      <c r="V99" s="85"/>
      <c r="W99" s="85"/>
      <c r="X99" s="182"/>
      <c r="Y99" s="85"/>
      <c r="BG99" s="183"/>
      <c r="BH99" s="183"/>
      <c r="BI99" s="183"/>
      <c r="BJ99" s="183"/>
    </row>
    <row r="100" spans="1:62" s="84" customFormat="1" ht="10.5" x14ac:dyDescent="0.15">
      <c r="A100" s="82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48"/>
      <c r="O100" s="48"/>
      <c r="P100" s="48"/>
      <c r="Q100" s="85"/>
      <c r="R100" s="85"/>
      <c r="S100" s="85"/>
      <c r="T100" s="85"/>
      <c r="U100" s="85"/>
      <c r="V100" s="85"/>
      <c r="W100" s="85"/>
      <c r="X100" s="182"/>
      <c r="Y100" s="85"/>
      <c r="BG100" s="183"/>
      <c r="BH100" s="183"/>
      <c r="BI100" s="183"/>
      <c r="BJ100" s="183"/>
    </row>
    <row r="101" spans="1:62" s="84" customFormat="1" ht="10.5" x14ac:dyDescent="0.15">
      <c r="A101" s="82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48"/>
      <c r="O101" s="48"/>
      <c r="P101" s="48"/>
      <c r="Q101" s="85"/>
      <c r="R101" s="85"/>
      <c r="S101" s="85"/>
      <c r="T101" s="85"/>
      <c r="U101" s="85"/>
      <c r="V101" s="85"/>
      <c r="W101" s="85"/>
      <c r="X101" s="182"/>
      <c r="Y101" s="85"/>
      <c r="BG101" s="183"/>
      <c r="BH101" s="183"/>
      <c r="BI101" s="183"/>
      <c r="BJ101" s="183"/>
    </row>
    <row r="102" spans="1:62" s="84" customFormat="1" ht="10.5" x14ac:dyDescent="0.15">
      <c r="A102" s="82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48"/>
      <c r="O102" s="48"/>
      <c r="P102" s="48"/>
      <c r="Q102" s="85"/>
      <c r="R102" s="85"/>
      <c r="S102" s="85"/>
      <c r="T102" s="85"/>
      <c r="U102" s="85"/>
      <c r="V102" s="85"/>
      <c r="W102" s="85"/>
      <c r="X102" s="182"/>
      <c r="Y102" s="85"/>
      <c r="BG102" s="183"/>
      <c r="BH102" s="183"/>
      <c r="BI102" s="183"/>
      <c r="BJ102" s="183"/>
    </row>
    <row r="103" spans="1:62" s="84" customFormat="1" ht="10.5" x14ac:dyDescent="0.15">
      <c r="A103" s="82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48"/>
      <c r="O103" s="48"/>
      <c r="P103" s="48"/>
      <c r="Q103" s="85"/>
      <c r="R103" s="85"/>
      <c r="S103" s="85"/>
      <c r="T103" s="85"/>
      <c r="U103" s="85"/>
      <c r="V103" s="85"/>
      <c r="W103" s="85"/>
      <c r="X103" s="182"/>
      <c r="Y103" s="85"/>
      <c r="BG103" s="183"/>
      <c r="BH103" s="183"/>
      <c r="BI103" s="183"/>
      <c r="BJ103" s="183"/>
    </row>
    <row r="104" spans="1:62" s="84" customFormat="1" ht="10.5" x14ac:dyDescent="0.15">
      <c r="A104" s="82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48"/>
      <c r="O104" s="48"/>
      <c r="P104" s="48"/>
      <c r="Q104" s="85"/>
      <c r="R104" s="85"/>
      <c r="S104" s="85"/>
      <c r="T104" s="85"/>
      <c r="U104" s="85"/>
      <c r="V104" s="85"/>
      <c r="W104" s="85"/>
      <c r="X104" s="182"/>
      <c r="Y104" s="85"/>
      <c r="BG104" s="183"/>
      <c r="BH104" s="183"/>
      <c r="BI104" s="183"/>
      <c r="BJ104" s="183"/>
    </row>
    <row r="105" spans="1:62" s="84" customFormat="1" ht="10.5" x14ac:dyDescent="0.15">
      <c r="A105" s="82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48"/>
      <c r="O105" s="48"/>
      <c r="P105" s="48"/>
      <c r="Q105" s="85"/>
      <c r="R105" s="85"/>
      <c r="S105" s="85"/>
      <c r="T105" s="85"/>
      <c r="U105" s="85"/>
      <c r="V105" s="85"/>
      <c r="W105" s="85"/>
      <c r="X105" s="182"/>
      <c r="Y105" s="85"/>
      <c r="BG105" s="183"/>
      <c r="BH105" s="183"/>
      <c r="BI105" s="183"/>
      <c r="BJ105" s="183"/>
    </row>
    <row r="106" spans="1:62" s="84" customFormat="1" ht="10.5" x14ac:dyDescent="0.15">
      <c r="A106" s="82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48"/>
      <c r="O106" s="48"/>
      <c r="P106" s="48"/>
      <c r="Q106" s="85"/>
      <c r="R106" s="85"/>
      <c r="S106" s="85"/>
      <c r="T106" s="85"/>
      <c r="U106" s="85"/>
      <c r="V106" s="85"/>
      <c r="W106" s="85"/>
      <c r="X106" s="182"/>
      <c r="Y106" s="85"/>
      <c r="BG106" s="183"/>
      <c r="BH106" s="183"/>
      <c r="BI106" s="183"/>
      <c r="BJ106" s="183"/>
    </row>
    <row r="107" spans="1:62" s="84" customFormat="1" ht="10.5" x14ac:dyDescent="0.15">
      <c r="A107" s="82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48"/>
      <c r="O107" s="48"/>
      <c r="P107" s="48"/>
      <c r="Q107" s="85"/>
      <c r="R107" s="85"/>
      <c r="S107" s="85"/>
      <c r="T107" s="85"/>
      <c r="U107" s="85"/>
      <c r="V107" s="85"/>
      <c r="W107" s="85"/>
      <c r="X107" s="182"/>
      <c r="Y107" s="85"/>
      <c r="BG107" s="183"/>
      <c r="BH107" s="183"/>
      <c r="BI107" s="183"/>
      <c r="BJ107" s="183"/>
    </row>
    <row r="108" spans="1:62" s="84" customFormat="1" ht="10.5" x14ac:dyDescent="0.15">
      <c r="A108" s="82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48"/>
      <c r="O108" s="48"/>
      <c r="P108" s="48"/>
      <c r="Q108" s="85"/>
      <c r="R108" s="85"/>
      <c r="S108" s="85"/>
      <c r="T108" s="85"/>
      <c r="U108" s="85"/>
      <c r="V108" s="85"/>
      <c r="W108" s="85"/>
      <c r="X108" s="182"/>
      <c r="Y108" s="85"/>
      <c r="BG108" s="183"/>
      <c r="BH108" s="183"/>
      <c r="BI108" s="183"/>
      <c r="BJ108" s="183"/>
    </row>
    <row r="109" spans="1:62" s="84" customFormat="1" ht="10.5" x14ac:dyDescent="0.15">
      <c r="A109" s="82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48"/>
      <c r="O109" s="48"/>
      <c r="P109" s="48"/>
      <c r="Q109" s="85"/>
      <c r="R109" s="85"/>
      <c r="S109" s="85"/>
      <c r="T109" s="85"/>
      <c r="U109" s="85"/>
      <c r="V109" s="85"/>
      <c r="W109" s="85"/>
      <c r="X109" s="182"/>
      <c r="Y109" s="85"/>
      <c r="BG109" s="183"/>
      <c r="BH109" s="183"/>
      <c r="BI109" s="183"/>
      <c r="BJ109" s="183"/>
    </row>
    <row r="110" spans="1:62" s="84" customFormat="1" ht="10.5" x14ac:dyDescent="0.15">
      <c r="A110" s="82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48"/>
      <c r="O110" s="48"/>
      <c r="P110" s="48"/>
      <c r="Q110" s="85"/>
      <c r="R110" s="85"/>
      <c r="S110" s="85"/>
      <c r="T110" s="85"/>
      <c r="U110" s="85"/>
      <c r="V110" s="85"/>
      <c r="W110" s="85"/>
      <c r="X110" s="182"/>
      <c r="Y110" s="85"/>
      <c r="BG110" s="183"/>
      <c r="BH110" s="183"/>
      <c r="BI110" s="183"/>
      <c r="BJ110" s="183"/>
    </row>
    <row r="111" spans="1:62" s="84" customFormat="1" ht="10.5" x14ac:dyDescent="0.15">
      <c r="A111" s="82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48"/>
      <c r="O111" s="48"/>
      <c r="P111" s="48"/>
      <c r="Q111" s="85"/>
      <c r="R111" s="85"/>
      <c r="S111" s="85"/>
      <c r="T111" s="85"/>
      <c r="U111" s="85"/>
      <c r="V111" s="85"/>
      <c r="W111" s="85"/>
      <c r="X111" s="182"/>
      <c r="Y111" s="85"/>
      <c r="BG111" s="183"/>
      <c r="BH111" s="183"/>
      <c r="BI111" s="183"/>
      <c r="BJ111" s="183"/>
    </row>
    <row r="112" spans="1:62" s="84" customFormat="1" ht="10.5" x14ac:dyDescent="0.15">
      <c r="A112" s="82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48"/>
      <c r="O112" s="48"/>
      <c r="P112" s="48"/>
      <c r="Q112" s="85"/>
      <c r="R112" s="85"/>
      <c r="S112" s="85"/>
      <c r="T112" s="85"/>
      <c r="U112" s="85"/>
      <c r="V112" s="85"/>
      <c r="W112" s="85"/>
      <c r="X112" s="182"/>
      <c r="Y112" s="85"/>
      <c r="BG112" s="183"/>
      <c r="BH112" s="183"/>
      <c r="BI112" s="183"/>
      <c r="BJ112" s="183"/>
    </row>
    <row r="113" spans="1:62" s="84" customFormat="1" ht="10.5" x14ac:dyDescent="0.15">
      <c r="A113" s="82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48"/>
      <c r="O113" s="48"/>
      <c r="P113" s="48"/>
      <c r="Q113" s="85"/>
      <c r="R113" s="85"/>
      <c r="S113" s="85"/>
      <c r="T113" s="85"/>
      <c r="U113" s="85"/>
      <c r="V113" s="85"/>
      <c r="W113" s="85"/>
      <c r="X113" s="182"/>
      <c r="Y113" s="85"/>
      <c r="BG113" s="183"/>
      <c r="BH113" s="183"/>
      <c r="BI113" s="183"/>
      <c r="BJ113" s="183"/>
    </row>
    <row r="114" spans="1:62" s="84" customFormat="1" ht="10.5" x14ac:dyDescent="0.15">
      <c r="A114" s="82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48"/>
      <c r="O114" s="48"/>
      <c r="P114" s="48"/>
      <c r="Q114" s="85"/>
      <c r="R114" s="85"/>
      <c r="S114" s="85"/>
      <c r="T114" s="85"/>
      <c r="U114" s="85"/>
      <c r="V114" s="85"/>
      <c r="W114" s="85"/>
      <c r="X114" s="182"/>
      <c r="Y114" s="85"/>
      <c r="BG114" s="183"/>
      <c r="BH114" s="183"/>
      <c r="BI114" s="183"/>
      <c r="BJ114" s="183"/>
    </row>
    <row r="115" spans="1:62" s="84" customFormat="1" ht="10.5" x14ac:dyDescent="0.15">
      <c r="A115" s="82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48"/>
      <c r="O115" s="48"/>
      <c r="P115" s="48"/>
      <c r="Q115" s="85"/>
      <c r="R115" s="85"/>
      <c r="S115" s="85"/>
      <c r="T115" s="85"/>
      <c r="U115" s="85"/>
      <c r="V115" s="85"/>
      <c r="W115" s="85"/>
      <c r="X115" s="182"/>
      <c r="Y115" s="85"/>
      <c r="BG115" s="183"/>
      <c r="BH115" s="183"/>
      <c r="BI115" s="183"/>
      <c r="BJ115" s="183"/>
    </row>
    <row r="116" spans="1:62" s="84" customFormat="1" ht="10.5" x14ac:dyDescent="0.15">
      <c r="A116" s="82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48"/>
      <c r="O116" s="48"/>
      <c r="P116" s="48"/>
      <c r="Q116" s="85"/>
      <c r="R116" s="85"/>
      <c r="S116" s="85"/>
      <c r="T116" s="85"/>
      <c r="U116" s="85"/>
      <c r="V116" s="85"/>
      <c r="W116" s="85"/>
      <c r="X116" s="182"/>
      <c r="Y116" s="85"/>
      <c r="BG116" s="183"/>
      <c r="BH116" s="183"/>
      <c r="BI116" s="183"/>
      <c r="BJ116" s="183"/>
    </row>
    <row r="117" spans="1:62" s="84" customFormat="1" ht="10.5" x14ac:dyDescent="0.15">
      <c r="A117" s="82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48"/>
      <c r="O117" s="48"/>
      <c r="P117" s="48"/>
      <c r="Q117" s="85"/>
      <c r="R117" s="85"/>
      <c r="S117" s="85"/>
      <c r="T117" s="85"/>
      <c r="U117" s="85"/>
      <c r="V117" s="85"/>
      <c r="W117" s="85"/>
      <c r="X117" s="182"/>
      <c r="Y117" s="85"/>
      <c r="BG117" s="183"/>
      <c r="BH117" s="183"/>
      <c r="BI117" s="183"/>
      <c r="BJ117" s="183"/>
    </row>
    <row r="118" spans="1:62" s="84" customFormat="1" ht="10.5" x14ac:dyDescent="0.15">
      <c r="A118" s="82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48"/>
      <c r="O118" s="48"/>
      <c r="P118" s="48"/>
      <c r="Q118" s="85"/>
      <c r="R118" s="85"/>
      <c r="S118" s="85"/>
      <c r="T118" s="85"/>
      <c r="U118" s="85"/>
      <c r="V118" s="85"/>
      <c r="W118" s="85"/>
      <c r="X118" s="182"/>
      <c r="Y118" s="85"/>
      <c r="BG118" s="183"/>
      <c r="BH118" s="183"/>
      <c r="BI118" s="183"/>
      <c r="BJ118" s="183"/>
    </row>
    <row r="119" spans="1:62" s="84" customFormat="1" ht="10.5" x14ac:dyDescent="0.15">
      <c r="A119" s="82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48"/>
      <c r="O119" s="48"/>
      <c r="P119" s="48"/>
      <c r="Q119" s="85"/>
      <c r="R119" s="85"/>
      <c r="S119" s="85"/>
      <c r="T119" s="85"/>
      <c r="U119" s="85"/>
      <c r="V119" s="85"/>
      <c r="W119" s="85"/>
      <c r="X119" s="182"/>
      <c r="Y119" s="85"/>
      <c r="BG119" s="183"/>
      <c r="BH119" s="183"/>
      <c r="BI119" s="183"/>
      <c r="BJ119" s="183"/>
    </row>
    <row r="120" spans="1:62" s="84" customFormat="1" ht="10.5" x14ac:dyDescent="0.15">
      <c r="A120" s="82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48"/>
      <c r="O120" s="48"/>
      <c r="P120" s="48"/>
      <c r="Q120" s="85"/>
      <c r="R120" s="85"/>
      <c r="S120" s="85"/>
      <c r="T120" s="85"/>
      <c r="U120" s="85"/>
      <c r="V120" s="85"/>
      <c r="W120" s="85"/>
      <c r="X120" s="182"/>
      <c r="Y120" s="85"/>
      <c r="BG120" s="183"/>
      <c r="BH120" s="183"/>
      <c r="BI120" s="183"/>
      <c r="BJ120" s="183"/>
    </row>
    <row r="121" spans="1:62" s="84" customFormat="1" ht="10.5" x14ac:dyDescent="0.15">
      <c r="A121" s="82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48"/>
      <c r="O121" s="48"/>
      <c r="P121" s="48"/>
      <c r="Q121" s="85"/>
      <c r="R121" s="85"/>
      <c r="S121" s="85"/>
      <c r="T121" s="85"/>
      <c r="U121" s="85"/>
      <c r="V121" s="85"/>
      <c r="W121" s="85"/>
      <c r="X121" s="182"/>
      <c r="Y121" s="85"/>
      <c r="BG121" s="183"/>
      <c r="BH121" s="183"/>
      <c r="BI121" s="183"/>
      <c r="BJ121" s="183"/>
    </row>
    <row r="122" spans="1:62" s="84" customFormat="1" ht="10.5" x14ac:dyDescent="0.15">
      <c r="A122" s="82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48"/>
      <c r="O122" s="48"/>
      <c r="P122" s="48"/>
      <c r="Q122" s="85"/>
      <c r="R122" s="85"/>
      <c r="S122" s="85"/>
      <c r="T122" s="85"/>
      <c r="U122" s="85"/>
      <c r="V122" s="85"/>
      <c r="W122" s="85"/>
      <c r="X122" s="182"/>
      <c r="Y122" s="85"/>
      <c r="BG122" s="183"/>
      <c r="BH122" s="183"/>
      <c r="BI122" s="183"/>
      <c r="BJ122" s="183"/>
    </row>
    <row r="123" spans="1:62" s="84" customFormat="1" ht="10.5" x14ac:dyDescent="0.15">
      <c r="A123" s="82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48"/>
      <c r="O123" s="48"/>
      <c r="P123" s="48"/>
      <c r="Q123" s="85"/>
      <c r="R123" s="85"/>
      <c r="S123" s="85"/>
      <c r="T123" s="85"/>
      <c r="U123" s="85"/>
      <c r="V123" s="85"/>
      <c r="W123" s="85"/>
      <c r="X123" s="182"/>
      <c r="Y123" s="85"/>
      <c r="BG123" s="183"/>
      <c r="BH123" s="183"/>
      <c r="BI123" s="183"/>
      <c r="BJ123" s="183"/>
    </row>
    <row r="124" spans="1:62" s="84" customFormat="1" ht="10.5" x14ac:dyDescent="0.15">
      <c r="A124" s="82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48"/>
      <c r="O124" s="48"/>
      <c r="P124" s="48"/>
      <c r="Q124" s="85"/>
      <c r="R124" s="85"/>
      <c r="S124" s="85"/>
      <c r="T124" s="85"/>
      <c r="U124" s="85"/>
      <c r="V124" s="85"/>
      <c r="W124" s="85"/>
      <c r="X124" s="182"/>
      <c r="Y124" s="85"/>
      <c r="BG124" s="183"/>
      <c r="BH124" s="183"/>
      <c r="BI124" s="183"/>
      <c r="BJ124" s="183"/>
    </row>
    <row r="125" spans="1:62" s="84" customFormat="1" ht="10.5" x14ac:dyDescent="0.15">
      <c r="A125" s="82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48"/>
      <c r="O125" s="48"/>
      <c r="P125" s="48"/>
      <c r="Q125" s="85"/>
      <c r="R125" s="85"/>
      <c r="S125" s="85"/>
      <c r="T125" s="85"/>
      <c r="U125" s="85"/>
      <c r="V125" s="85"/>
      <c r="W125" s="85"/>
      <c r="X125" s="182"/>
      <c r="Y125" s="85"/>
      <c r="BG125" s="183"/>
      <c r="BH125" s="183"/>
      <c r="BI125" s="183"/>
      <c r="BJ125" s="183"/>
    </row>
    <row r="126" spans="1:62" s="84" customFormat="1" ht="10.5" x14ac:dyDescent="0.15">
      <c r="A126" s="82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48"/>
      <c r="O126" s="48"/>
      <c r="P126" s="48"/>
      <c r="Q126" s="85"/>
      <c r="R126" s="85"/>
      <c r="S126" s="85"/>
      <c r="T126" s="85"/>
      <c r="U126" s="85"/>
      <c r="V126" s="85"/>
      <c r="W126" s="85"/>
      <c r="X126" s="182"/>
      <c r="Y126" s="85"/>
      <c r="BG126" s="183"/>
      <c r="BH126" s="183"/>
      <c r="BI126" s="183"/>
      <c r="BJ126" s="183"/>
    </row>
    <row r="127" spans="1:62" s="84" customFormat="1" ht="10.5" x14ac:dyDescent="0.15">
      <c r="A127" s="82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48"/>
      <c r="O127" s="48"/>
      <c r="P127" s="48"/>
      <c r="Q127" s="85"/>
      <c r="R127" s="85"/>
      <c r="S127" s="85"/>
      <c r="T127" s="85"/>
      <c r="U127" s="85"/>
      <c r="V127" s="85"/>
      <c r="W127" s="85"/>
      <c r="X127" s="182"/>
      <c r="Y127" s="85"/>
      <c r="BG127" s="183"/>
      <c r="BH127" s="183"/>
      <c r="BI127" s="183"/>
      <c r="BJ127" s="183"/>
    </row>
    <row r="128" spans="1:62" s="84" customFormat="1" ht="10.5" x14ac:dyDescent="0.15">
      <c r="A128" s="82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48"/>
      <c r="O128" s="48"/>
      <c r="P128" s="48"/>
      <c r="Q128" s="85"/>
      <c r="R128" s="85"/>
      <c r="S128" s="85"/>
      <c r="T128" s="85"/>
      <c r="U128" s="85"/>
      <c r="V128" s="85"/>
      <c r="W128" s="85"/>
      <c r="X128" s="182"/>
      <c r="Y128" s="85"/>
      <c r="BG128" s="183"/>
      <c r="BH128" s="183"/>
      <c r="BI128" s="183"/>
      <c r="BJ128" s="183"/>
    </row>
    <row r="129" spans="1:62" s="84" customFormat="1" ht="10.5" x14ac:dyDescent="0.15">
      <c r="A129" s="82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48"/>
      <c r="O129" s="48"/>
      <c r="P129" s="48"/>
      <c r="Q129" s="85"/>
      <c r="R129" s="85"/>
      <c r="S129" s="85"/>
      <c r="T129" s="85"/>
      <c r="U129" s="85"/>
      <c r="V129" s="85"/>
      <c r="W129" s="85"/>
      <c r="X129" s="182"/>
      <c r="Y129" s="85"/>
      <c r="BG129" s="183"/>
      <c r="BH129" s="183"/>
      <c r="BI129" s="183"/>
      <c r="BJ129" s="183"/>
    </row>
    <row r="198" spans="1:56" x14ac:dyDescent="0.25">
      <c r="A198" s="2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</row>
    <row r="199" spans="1:56" x14ac:dyDescent="0.25">
      <c r="A199" s="2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</row>
    <row r="201" spans="1:56" x14ac:dyDescent="0.25">
      <c r="A201" s="37">
        <v>0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38">
        <v>0</v>
      </c>
    </row>
    <row r="202" spans="1:56" x14ac:dyDescent="0.25">
      <c r="A202" s="2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</row>
    <row r="203" spans="1:56" x14ac:dyDescent="0.25">
      <c r="A203" s="2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</row>
    <row r="204" spans="1:56" x14ac:dyDescent="0.25">
      <c r="A204" s="2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</row>
    <row r="205" spans="1:56" x14ac:dyDescent="0.25">
      <c r="A205" s="2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</row>
    <row r="206" spans="1:56" x14ac:dyDescent="0.25">
      <c r="A206" s="2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</row>
    <row r="207" spans="1:56" x14ac:dyDescent="0.25">
      <c r="A207" s="2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</row>
    <row r="208" spans="1:56" x14ac:dyDescent="0.25">
      <c r="A208" s="2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</row>
    <row r="209" spans="1:56" x14ac:dyDescent="0.25">
      <c r="A209" s="2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5"/>
      <c r="AA209" s="36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</row>
    <row r="210" spans="1:56" x14ac:dyDescent="0.25">
      <c r="A210" s="2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spans="1:56" x14ac:dyDescent="0.25">
      <c r="A211" s="2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spans="1:56" x14ac:dyDescent="0.25">
      <c r="A212" s="2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spans="1:56" x14ac:dyDescent="0.25">
      <c r="A213" s="26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8"/>
      <c r="O213" s="28"/>
      <c r="P213" s="28"/>
      <c r="Q213" s="1"/>
      <c r="R213" s="1"/>
      <c r="S213" s="1"/>
      <c r="T213" s="1"/>
      <c r="U213" s="1"/>
      <c r="V213" s="1"/>
      <c r="W213" s="1"/>
      <c r="X213" s="1"/>
      <c r="Y213" s="1"/>
    </row>
  </sheetData>
  <mergeCells count="27">
    <mergeCell ref="A6:M6"/>
    <mergeCell ref="A8:A9"/>
    <mergeCell ref="B8:B9"/>
    <mergeCell ref="C8:J8"/>
    <mergeCell ref="K8:L8"/>
    <mergeCell ref="M8:M9"/>
    <mergeCell ref="U24:V24"/>
    <mergeCell ref="W24:W25"/>
    <mergeCell ref="A41:A42"/>
    <mergeCell ref="B41:B42"/>
    <mergeCell ref="C41:F41"/>
    <mergeCell ref="G41:J41"/>
    <mergeCell ref="L41:R41"/>
    <mergeCell ref="A24:A25"/>
    <mergeCell ref="B24:B25"/>
    <mergeCell ref="C24:T24"/>
    <mergeCell ref="W46:W47"/>
    <mergeCell ref="A55:A56"/>
    <mergeCell ref="B55:C55"/>
    <mergeCell ref="D55:E55"/>
    <mergeCell ref="F55:G55"/>
    <mergeCell ref="A46:A47"/>
    <mergeCell ref="A64:A65"/>
    <mergeCell ref="B64:B65"/>
    <mergeCell ref="B46:B47"/>
    <mergeCell ref="C46:T46"/>
    <mergeCell ref="U46:V46"/>
  </mergeCells>
  <pageMargins left="0.70866141732283472" right="0.70866141732283472" top="0.74803149606299213" bottom="0.74803149606299213" header="0.31496062992125984" footer="0.31496062992125984"/>
  <pageSetup paperSize="7" scale="1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16"/>
  <sheetViews>
    <sheetView workbookViewId="0">
      <selection sqref="A1:XFD1048576"/>
    </sheetView>
  </sheetViews>
  <sheetFormatPr baseColWidth="10" defaultColWidth="10.28515625" defaultRowHeight="10.5" x14ac:dyDescent="0.15"/>
  <cols>
    <col min="1" max="1" width="48.42578125" style="82" customWidth="1"/>
    <col min="2" max="2" width="13.140625" style="57" customWidth="1"/>
    <col min="3" max="3" width="12.42578125" style="57" customWidth="1"/>
    <col min="4" max="4" width="12.28515625" style="57" customWidth="1"/>
    <col min="5" max="5" width="11.5703125" style="57" customWidth="1"/>
    <col min="6" max="6" width="12.5703125" style="57" customWidth="1"/>
    <col min="7" max="8" width="10.42578125" style="57" customWidth="1"/>
    <col min="9" max="9" width="10.28515625" style="57" customWidth="1"/>
    <col min="10" max="10" width="10.7109375" style="57" customWidth="1"/>
    <col min="11" max="11" width="9.85546875" style="57" customWidth="1"/>
    <col min="12" max="12" width="10.5703125" style="57" customWidth="1"/>
    <col min="13" max="13" width="10.140625" style="57" customWidth="1"/>
    <col min="14" max="14" width="10.28515625" style="48" customWidth="1"/>
    <col min="15" max="15" width="9.85546875" style="48" customWidth="1"/>
    <col min="16" max="16" width="9.7109375" style="48" customWidth="1"/>
    <col min="17" max="17" width="9.42578125" style="85" customWidth="1"/>
    <col min="18" max="18" width="9.85546875" style="85" customWidth="1"/>
    <col min="19" max="19" width="9.140625" style="85" customWidth="1"/>
    <col min="20" max="20" width="9.5703125" style="85" customWidth="1"/>
    <col min="21" max="21" width="9" style="85" customWidth="1"/>
    <col min="22" max="23" width="10.85546875" style="85" customWidth="1"/>
    <col min="24" max="24" width="96.5703125" style="182" customWidth="1"/>
    <col min="25" max="25" width="10.85546875" style="85" customWidth="1"/>
    <col min="26" max="32" width="10.85546875" style="84" customWidth="1"/>
    <col min="33" max="33" width="24.42578125" style="84" customWidth="1"/>
    <col min="34" max="45" width="10.85546875" style="84" customWidth="1"/>
    <col min="46" max="48" width="13.7109375" style="84" customWidth="1"/>
    <col min="49" max="58" width="13.7109375" style="84" hidden="1" customWidth="1"/>
    <col min="59" max="62" width="13.7109375" style="183" hidden="1" customWidth="1"/>
    <col min="63" max="82" width="13.7109375" style="84" hidden="1" customWidth="1"/>
    <col min="83" max="89" width="12.140625" style="84" hidden="1" customWidth="1"/>
    <col min="90" max="91" width="10.85546875" style="84" hidden="1" customWidth="1"/>
    <col min="92" max="102" width="0" style="84" hidden="1" customWidth="1"/>
    <col min="103" max="256" width="10.28515625" style="84"/>
    <col min="257" max="257" width="48.42578125" style="84" customWidth="1"/>
    <col min="258" max="258" width="13.140625" style="84" customWidth="1"/>
    <col min="259" max="259" width="12.42578125" style="84" customWidth="1"/>
    <col min="260" max="260" width="12.28515625" style="84" customWidth="1"/>
    <col min="261" max="261" width="11.5703125" style="84" customWidth="1"/>
    <col min="262" max="262" width="12.5703125" style="84" customWidth="1"/>
    <col min="263" max="264" width="10.42578125" style="84" customWidth="1"/>
    <col min="265" max="265" width="10.28515625" style="84" customWidth="1"/>
    <col min="266" max="266" width="10.7109375" style="84" customWidth="1"/>
    <col min="267" max="267" width="9.85546875" style="84" customWidth="1"/>
    <col min="268" max="268" width="10.5703125" style="84" customWidth="1"/>
    <col min="269" max="269" width="10.140625" style="84" customWidth="1"/>
    <col min="270" max="270" width="10.28515625" style="84" customWidth="1"/>
    <col min="271" max="271" width="9.85546875" style="84" customWidth="1"/>
    <col min="272" max="272" width="9.7109375" style="84" customWidth="1"/>
    <col min="273" max="273" width="9.42578125" style="84" customWidth="1"/>
    <col min="274" max="274" width="9.85546875" style="84" customWidth="1"/>
    <col min="275" max="275" width="9.140625" style="84" customWidth="1"/>
    <col min="276" max="276" width="9.5703125" style="84" customWidth="1"/>
    <col min="277" max="277" width="9" style="84" customWidth="1"/>
    <col min="278" max="279" width="10.85546875" style="84" customWidth="1"/>
    <col min="280" max="280" width="96.5703125" style="84" customWidth="1"/>
    <col min="281" max="288" width="10.85546875" style="84" customWidth="1"/>
    <col min="289" max="289" width="24.42578125" style="84" customWidth="1"/>
    <col min="290" max="301" width="10.85546875" style="84" customWidth="1"/>
    <col min="302" max="304" width="13.7109375" style="84" customWidth="1"/>
    <col min="305" max="358" width="0" style="84" hidden="1" customWidth="1"/>
    <col min="359" max="512" width="10.28515625" style="84"/>
    <col min="513" max="513" width="48.42578125" style="84" customWidth="1"/>
    <col min="514" max="514" width="13.140625" style="84" customWidth="1"/>
    <col min="515" max="515" width="12.42578125" style="84" customWidth="1"/>
    <col min="516" max="516" width="12.28515625" style="84" customWidth="1"/>
    <col min="517" max="517" width="11.5703125" style="84" customWidth="1"/>
    <col min="518" max="518" width="12.5703125" style="84" customWidth="1"/>
    <col min="519" max="520" width="10.42578125" style="84" customWidth="1"/>
    <col min="521" max="521" width="10.28515625" style="84" customWidth="1"/>
    <col min="522" max="522" width="10.7109375" style="84" customWidth="1"/>
    <col min="523" max="523" width="9.85546875" style="84" customWidth="1"/>
    <col min="524" max="524" width="10.5703125" style="84" customWidth="1"/>
    <col min="525" max="525" width="10.140625" style="84" customWidth="1"/>
    <col min="526" max="526" width="10.28515625" style="84" customWidth="1"/>
    <col min="527" max="527" width="9.85546875" style="84" customWidth="1"/>
    <col min="528" max="528" width="9.7109375" style="84" customWidth="1"/>
    <col min="529" max="529" width="9.42578125" style="84" customWidth="1"/>
    <col min="530" max="530" width="9.85546875" style="84" customWidth="1"/>
    <col min="531" max="531" width="9.140625" style="84" customWidth="1"/>
    <col min="532" max="532" width="9.5703125" style="84" customWidth="1"/>
    <col min="533" max="533" width="9" style="84" customWidth="1"/>
    <col min="534" max="535" width="10.85546875" style="84" customWidth="1"/>
    <col min="536" max="536" width="96.5703125" style="84" customWidth="1"/>
    <col min="537" max="544" width="10.85546875" style="84" customWidth="1"/>
    <col min="545" max="545" width="24.42578125" style="84" customWidth="1"/>
    <col min="546" max="557" width="10.85546875" style="84" customWidth="1"/>
    <col min="558" max="560" width="13.7109375" style="84" customWidth="1"/>
    <col min="561" max="614" width="0" style="84" hidden="1" customWidth="1"/>
    <col min="615" max="768" width="10.28515625" style="84"/>
    <col min="769" max="769" width="48.42578125" style="84" customWidth="1"/>
    <col min="770" max="770" width="13.140625" style="84" customWidth="1"/>
    <col min="771" max="771" width="12.42578125" style="84" customWidth="1"/>
    <col min="772" max="772" width="12.28515625" style="84" customWidth="1"/>
    <col min="773" max="773" width="11.5703125" style="84" customWidth="1"/>
    <col min="774" max="774" width="12.5703125" style="84" customWidth="1"/>
    <col min="775" max="776" width="10.42578125" style="84" customWidth="1"/>
    <col min="777" max="777" width="10.28515625" style="84" customWidth="1"/>
    <col min="778" max="778" width="10.7109375" style="84" customWidth="1"/>
    <col min="779" max="779" width="9.85546875" style="84" customWidth="1"/>
    <col min="780" max="780" width="10.5703125" style="84" customWidth="1"/>
    <col min="781" max="781" width="10.140625" style="84" customWidth="1"/>
    <col min="782" max="782" width="10.28515625" style="84" customWidth="1"/>
    <col min="783" max="783" width="9.85546875" style="84" customWidth="1"/>
    <col min="784" max="784" width="9.7109375" style="84" customWidth="1"/>
    <col min="785" max="785" width="9.42578125" style="84" customWidth="1"/>
    <col min="786" max="786" width="9.85546875" style="84" customWidth="1"/>
    <col min="787" max="787" width="9.140625" style="84" customWidth="1"/>
    <col min="788" max="788" width="9.5703125" style="84" customWidth="1"/>
    <col min="789" max="789" width="9" style="84" customWidth="1"/>
    <col min="790" max="791" width="10.85546875" style="84" customWidth="1"/>
    <col min="792" max="792" width="96.5703125" style="84" customWidth="1"/>
    <col min="793" max="800" width="10.85546875" style="84" customWidth="1"/>
    <col min="801" max="801" width="24.42578125" style="84" customWidth="1"/>
    <col min="802" max="813" width="10.85546875" style="84" customWidth="1"/>
    <col min="814" max="816" width="13.7109375" style="84" customWidth="1"/>
    <col min="817" max="870" width="0" style="84" hidden="1" customWidth="1"/>
    <col min="871" max="1024" width="10.28515625" style="84"/>
    <col min="1025" max="1025" width="48.42578125" style="84" customWidth="1"/>
    <col min="1026" max="1026" width="13.140625" style="84" customWidth="1"/>
    <col min="1027" max="1027" width="12.42578125" style="84" customWidth="1"/>
    <col min="1028" max="1028" width="12.28515625" style="84" customWidth="1"/>
    <col min="1029" max="1029" width="11.5703125" style="84" customWidth="1"/>
    <col min="1030" max="1030" width="12.5703125" style="84" customWidth="1"/>
    <col min="1031" max="1032" width="10.42578125" style="84" customWidth="1"/>
    <col min="1033" max="1033" width="10.28515625" style="84" customWidth="1"/>
    <col min="1034" max="1034" width="10.7109375" style="84" customWidth="1"/>
    <col min="1035" max="1035" width="9.85546875" style="84" customWidth="1"/>
    <col min="1036" max="1036" width="10.5703125" style="84" customWidth="1"/>
    <col min="1037" max="1037" width="10.140625" style="84" customWidth="1"/>
    <col min="1038" max="1038" width="10.28515625" style="84" customWidth="1"/>
    <col min="1039" max="1039" width="9.85546875" style="84" customWidth="1"/>
    <col min="1040" max="1040" width="9.7109375" style="84" customWidth="1"/>
    <col min="1041" max="1041" width="9.42578125" style="84" customWidth="1"/>
    <col min="1042" max="1042" width="9.85546875" style="84" customWidth="1"/>
    <col min="1043" max="1043" width="9.140625" style="84" customWidth="1"/>
    <col min="1044" max="1044" width="9.5703125" style="84" customWidth="1"/>
    <col min="1045" max="1045" width="9" style="84" customWidth="1"/>
    <col min="1046" max="1047" width="10.85546875" style="84" customWidth="1"/>
    <col min="1048" max="1048" width="96.5703125" style="84" customWidth="1"/>
    <col min="1049" max="1056" width="10.85546875" style="84" customWidth="1"/>
    <col min="1057" max="1057" width="24.42578125" style="84" customWidth="1"/>
    <col min="1058" max="1069" width="10.85546875" style="84" customWidth="1"/>
    <col min="1070" max="1072" width="13.7109375" style="84" customWidth="1"/>
    <col min="1073" max="1126" width="0" style="84" hidden="1" customWidth="1"/>
    <col min="1127" max="1280" width="10.28515625" style="84"/>
    <col min="1281" max="1281" width="48.42578125" style="84" customWidth="1"/>
    <col min="1282" max="1282" width="13.140625" style="84" customWidth="1"/>
    <col min="1283" max="1283" width="12.42578125" style="84" customWidth="1"/>
    <col min="1284" max="1284" width="12.28515625" style="84" customWidth="1"/>
    <col min="1285" max="1285" width="11.5703125" style="84" customWidth="1"/>
    <col min="1286" max="1286" width="12.5703125" style="84" customWidth="1"/>
    <col min="1287" max="1288" width="10.42578125" style="84" customWidth="1"/>
    <col min="1289" max="1289" width="10.28515625" style="84" customWidth="1"/>
    <col min="1290" max="1290" width="10.7109375" style="84" customWidth="1"/>
    <col min="1291" max="1291" width="9.85546875" style="84" customWidth="1"/>
    <col min="1292" max="1292" width="10.5703125" style="84" customWidth="1"/>
    <col min="1293" max="1293" width="10.140625" style="84" customWidth="1"/>
    <col min="1294" max="1294" width="10.28515625" style="84" customWidth="1"/>
    <col min="1295" max="1295" width="9.85546875" style="84" customWidth="1"/>
    <col min="1296" max="1296" width="9.7109375" style="84" customWidth="1"/>
    <col min="1297" max="1297" width="9.42578125" style="84" customWidth="1"/>
    <col min="1298" max="1298" width="9.85546875" style="84" customWidth="1"/>
    <col min="1299" max="1299" width="9.140625" style="84" customWidth="1"/>
    <col min="1300" max="1300" width="9.5703125" style="84" customWidth="1"/>
    <col min="1301" max="1301" width="9" style="84" customWidth="1"/>
    <col min="1302" max="1303" width="10.85546875" style="84" customWidth="1"/>
    <col min="1304" max="1304" width="96.5703125" style="84" customWidth="1"/>
    <col min="1305" max="1312" width="10.85546875" style="84" customWidth="1"/>
    <col min="1313" max="1313" width="24.42578125" style="84" customWidth="1"/>
    <col min="1314" max="1325" width="10.85546875" style="84" customWidth="1"/>
    <col min="1326" max="1328" width="13.7109375" style="84" customWidth="1"/>
    <col min="1329" max="1382" width="0" style="84" hidden="1" customWidth="1"/>
    <col min="1383" max="1536" width="10.28515625" style="84"/>
    <col min="1537" max="1537" width="48.42578125" style="84" customWidth="1"/>
    <col min="1538" max="1538" width="13.140625" style="84" customWidth="1"/>
    <col min="1539" max="1539" width="12.42578125" style="84" customWidth="1"/>
    <col min="1540" max="1540" width="12.28515625" style="84" customWidth="1"/>
    <col min="1541" max="1541" width="11.5703125" style="84" customWidth="1"/>
    <col min="1542" max="1542" width="12.5703125" style="84" customWidth="1"/>
    <col min="1543" max="1544" width="10.42578125" style="84" customWidth="1"/>
    <col min="1545" max="1545" width="10.28515625" style="84" customWidth="1"/>
    <col min="1546" max="1546" width="10.7109375" style="84" customWidth="1"/>
    <col min="1547" max="1547" width="9.85546875" style="84" customWidth="1"/>
    <col min="1548" max="1548" width="10.5703125" style="84" customWidth="1"/>
    <col min="1549" max="1549" width="10.140625" style="84" customWidth="1"/>
    <col min="1550" max="1550" width="10.28515625" style="84" customWidth="1"/>
    <col min="1551" max="1551" width="9.85546875" style="84" customWidth="1"/>
    <col min="1552" max="1552" width="9.7109375" style="84" customWidth="1"/>
    <col min="1553" max="1553" width="9.42578125" style="84" customWidth="1"/>
    <col min="1554" max="1554" width="9.85546875" style="84" customWidth="1"/>
    <col min="1555" max="1555" width="9.140625" style="84" customWidth="1"/>
    <col min="1556" max="1556" width="9.5703125" style="84" customWidth="1"/>
    <col min="1557" max="1557" width="9" style="84" customWidth="1"/>
    <col min="1558" max="1559" width="10.85546875" style="84" customWidth="1"/>
    <col min="1560" max="1560" width="96.5703125" style="84" customWidth="1"/>
    <col min="1561" max="1568" width="10.85546875" style="84" customWidth="1"/>
    <col min="1569" max="1569" width="24.42578125" style="84" customWidth="1"/>
    <col min="1570" max="1581" width="10.85546875" style="84" customWidth="1"/>
    <col min="1582" max="1584" width="13.7109375" style="84" customWidth="1"/>
    <col min="1585" max="1638" width="0" style="84" hidden="1" customWidth="1"/>
    <col min="1639" max="1792" width="10.28515625" style="84"/>
    <col min="1793" max="1793" width="48.42578125" style="84" customWidth="1"/>
    <col min="1794" max="1794" width="13.140625" style="84" customWidth="1"/>
    <col min="1795" max="1795" width="12.42578125" style="84" customWidth="1"/>
    <col min="1796" max="1796" width="12.28515625" style="84" customWidth="1"/>
    <col min="1797" max="1797" width="11.5703125" style="84" customWidth="1"/>
    <col min="1798" max="1798" width="12.5703125" style="84" customWidth="1"/>
    <col min="1799" max="1800" width="10.42578125" style="84" customWidth="1"/>
    <col min="1801" max="1801" width="10.28515625" style="84" customWidth="1"/>
    <col min="1802" max="1802" width="10.7109375" style="84" customWidth="1"/>
    <col min="1803" max="1803" width="9.85546875" style="84" customWidth="1"/>
    <col min="1804" max="1804" width="10.5703125" style="84" customWidth="1"/>
    <col min="1805" max="1805" width="10.140625" style="84" customWidth="1"/>
    <col min="1806" max="1806" width="10.28515625" style="84" customWidth="1"/>
    <col min="1807" max="1807" width="9.85546875" style="84" customWidth="1"/>
    <col min="1808" max="1808" width="9.7109375" style="84" customWidth="1"/>
    <col min="1809" max="1809" width="9.42578125" style="84" customWidth="1"/>
    <col min="1810" max="1810" width="9.85546875" style="84" customWidth="1"/>
    <col min="1811" max="1811" width="9.140625" style="84" customWidth="1"/>
    <col min="1812" max="1812" width="9.5703125" style="84" customWidth="1"/>
    <col min="1813" max="1813" width="9" style="84" customWidth="1"/>
    <col min="1814" max="1815" width="10.85546875" style="84" customWidth="1"/>
    <col min="1816" max="1816" width="96.5703125" style="84" customWidth="1"/>
    <col min="1817" max="1824" width="10.85546875" style="84" customWidth="1"/>
    <col min="1825" max="1825" width="24.42578125" style="84" customWidth="1"/>
    <col min="1826" max="1837" width="10.85546875" style="84" customWidth="1"/>
    <col min="1838" max="1840" width="13.7109375" style="84" customWidth="1"/>
    <col min="1841" max="1894" width="0" style="84" hidden="1" customWidth="1"/>
    <col min="1895" max="2048" width="10.28515625" style="84"/>
    <col min="2049" max="2049" width="48.42578125" style="84" customWidth="1"/>
    <col min="2050" max="2050" width="13.140625" style="84" customWidth="1"/>
    <col min="2051" max="2051" width="12.42578125" style="84" customWidth="1"/>
    <col min="2052" max="2052" width="12.28515625" style="84" customWidth="1"/>
    <col min="2053" max="2053" width="11.5703125" style="84" customWidth="1"/>
    <col min="2054" max="2054" width="12.5703125" style="84" customWidth="1"/>
    <col min="2055" max="2056" width="10.42578125" style="84" customWidth="1"/>
    <col min="2057" max="2057" width="10.28515625" style="84" customWidth="1"/>
    <col min="2058" max="2058" width="10.7109375" style="84" customWidth="1"/>
    <col min="2059" max="2059" width="9.85546875" style="84" customWidth="1"/>
    <col min="2060" max="2060" width="10.5703125" style="84" customWidth="1"/>
    <col min="2061" max="2061" width="10.140625" style="84" customWidth="1"/>
    <col min="2062" max="2062" width="10.28515625" style="84" customWidth="1"/>
    <col min="2063" max="2063" width="9.85546875" style="84" customWidth="1"/>
    <col min="2064" max="2064" width="9.7109375" style="84" customWidth="1"/>
    <col min="2065" max="2065" width="9.42578125" style="84" customWidth="1"/>
    <col min="2066" max="2066" width="9.85546875" style="84" customWidth="1"/>
    <col min="2067" max="2067" width="9.140625" style="84" customWidth="1"/>
    <col min="2068" max="2068" width="9.5703125" style="84" customWidth="1"/>
    <col min="2069" max="2069" width="9" style="84" customWidth="1"/>
    <col min="2070" max="2071" width="10.85546875" style="84" customWidth="1"/>
    <col min="2072" max="2072" width="96.5703125" style="84" customWidth="1"/>
    <col min="2073" max="2080" width="10.85546875" style="84" customWidth="1"/>
    <col min="2081" max="2081" width="24.42578125" style="84" customWidth="1"/>
    <col min="2082" max="2093" width="10.85546875" style="84" customWidth="1"/>
    <col min="2094" max="2096" width="13.7109375" style="84" customWidth="1"/>
    <col min="2097" max="2150" width="0" style="84" hidden="1" customWidth="1"/>
    <col min="2151" max="2304" width="10.28515625" style="84"/>
    <col min="2305" max="2305" width="48.42578125" style="84" customWidth="1"/>
    <col min="2306" max="2306" width="13.140625" style="84" customWidth="1"/>
    <col min="2307" max="2307" width="12.42578125" style="84" customWidth="1"/>
    <col min="2308" max="2308" width="12.28515625" style="84" customWidth="1"/>
    <col min="2309" max="2309" width="11.5703125" style="84" customWidth="1"/>
    <col min="2310" max="2310" width="12.5703125" style="84" customWidth="1"/>
    <col min="2311" max="2312" width="10.42578125" style="84" customWidth="1"/>
    <col min="2313" max="2313" width="10.28515625" style="84" customWidth="1"/>
    <col min="2314" max="2314" width="10.7109375" style="84" customWidth="1"/>
    <col min="2315" max="2315" width="9.85546875" style="84" customWidth="1"/>
    <col min="2316" max="2316" width="10.5703125" style="84" customWidth="1"/>
    <col min="2317" max="2317" width="10.140625" style="84" customWidth="1"/>
    <col min="2318" max="2318" width="10.28515625" style="84" customWidth="1"/>
    <col min="2319" max="2319" width="9.85546875" style="84" customWidth="1"/>
    <col min="2320" max="2320" width="9.7109375" style="84" customWidth="1"/>
    <col min="2321" max="2321" width="9.42578125" style="84" customWidth="1"/>
    <col min="2322" max="2322" width="9.85546875" style="84" customWidth="1"/>
    <col min="2323" max="2323" width="9.140625" style="84" customWidth="1"/>
    <col min="2324" max="2324" width="9.5703125" style="84" customWidth="1"/>
    <col min="2325" max="2325" width="9" style="84" customWidth="1"/>
    <col min="2326" max="2327" width="10.85546875" style="84" customWidth="1"/>
    <col min="2328" max="2328" width="96.5703125" style="84" customWidth="1"/>
    <col min="2329" max="2336" width="10.85546875" style="84" customWidth="1"/>
    <col min="2337" max="2337" width="24.42578125" style="84" customWidth="1"/>
    <col min="2338" max="2349" width="10.85546875" style="84" customWidth="1"/>
    <col min="2350" max="2352" width="13.7109375" style="84" customWidth="1"/>
    <col min="2353" max="2406" width="0" style="84" hidden="1" customWidth="1"/>
    <col min="2407" max="2560" width="10.28515625" style="84"/>
    <col min="2561" max="2561" width="48.42578125" style="84" customWidth="1"/>
    <col min="2562" max="2562" width="13.140625" style="84" customWidth="1"/>
    <col min="2563" max="2563" width="12.42578125" style="84" customWidth="1"/>
    <col min="2564" max="2564" width="12.28515625" style="84" customWidth="1"/>
    <col min="2565" max="2565" width="11.5703125" style="84" customWidth="1"/>
    <col min="2566" max="2566" width="12.5703125" style="84" customWidth="1"/>
    <col min="2567" max="2568" width="10.42578125" style="84" customWidth="1"/>
    <col min="2569" max="2569" width="10.28515625" style="84" customWidth="1"/>
    <col min="2570" max="2570" width="10.7109375" style="84" customWidth="1"/>
    <col min="2571" max="2571" width="9.85546875" style="84" customWidth="1"/>
    <col min="2572" max="2572" width="10.5703125" style="84" customWidth="1"/>
    <col min="2573" max="2573" width="10.140625" style="84" customWidth="1"/>
    <col min="2574" max="2574" width="10.28515625" style="84" customWidth="1"/>
    <col min="2575" max="2575" width="9.85546875" style="84" customWidth="1"/>
    <col min="2576" max="2576" width="9.7109375" style="84" customWidth="1"/>
    <col min="2577" max="2577" width="9.42578125" style="84" customWidth="1"/>
    <col min="2578" max="2578" width="9.85546875" style="84" customWidth="1"/>
    <col min="2579" max="2579" width="9.140625" style="84" customWidth="1"/>
    <col min="2580" max="2580" width="9.5703125" style="84" customWidth="1"/>
    <col min="2581" max="2581" width="9" style="84" customWidth="1"/>
    <col min="2582" max="2583" width="10.85546875" style="84" customWidth="1"/>
    <col min="2584" max="2584" width="96.5703125" style="84" customWidth="1"/>
    <col min="2585" max="2592" width="10.85546875" style="84" customWidth="1"/>
    <col min="2593" max="2593" width="24.42578125" style="84" customWidth="1"/>
    <col min="2594" max="2605" width="10.85546875" style="84" customWidth="1"/>
    <col min="2606" max="2608" width="13.7109375" style="84" customWidth="1"/>
    <col min="2609" max="2662" width="0" style="84" hidden="1" customWidth="1"/>
    <col min="2663" max="2816" width="10.28515625" style="84"/>
    <col min="2817" max="2817" width="48.42578125" style="84" customWidth="1"/>
    <col min="2818" max="2818" width="13.140625" style="84" customWidth="1"/>
    <col min="2819" max="2819" width="12.42578125" style="84" customWidth="1"/>
    <col min="2820" max="2820" width="12.28515625" style="84" customWidth="1"/>
    <col min="2821" max="2821" width="11.5703125" style="84" customWidth="1"/>
    <col min="2822" max="2822" width="12.5703125" style="84" customWidth="1"/>
    <col min="2823" max="2824" width="10.42578125" style="84" customWidth="1"/>
    <col min="2825" max="2825" width="10.28515625" style="84" customWidth="1"/>
    <col min="2826" max="2826" width="10.7109375" style="84" customWidth="1"/>
    <col min="2827" max="2827" width="9.85546875" style="84" customWidth="1"/>
    <col min="2828" max="2828" width="10.5703125" style="84" customWidth="1"/>
    <col min="2829" max="2829" width="10.140625" style="84" customWidth="1"/>
    <col min="2830" max="2830" width="10.28515625" style="84" customWidth="1"/>
    <col min="2831" max="2831" width="9.85546875" style="84" customWidth="1"/>
    <col min="2832" max="2832" width="9.7109375" style="84" customWidth="1"/>
    <col min="2833" max="2833" width="9.42578125" style="84" customWidth="1"/>
    <col min="2834" max="2834" width="9.85546875" style="84" customWidth="1"/>
    <col min="2835" max="2835" width="9.140625" style="84" customWidth="1"/>
    <col min="2836" max="2836" width="9.5703125" style="84" customWidth="1"/>
    <col min="2837" max="2837" width="9" style="84" customWidth="1"/>
    <col min="2838" max="2839" width="10.85546875" style="84" customWidth="1"/>
    <col min="2840" max="2840" width="96.5703125" style="84" customWidth="1"/>
    <col min="2841" max="2848" width="10.85546875" style="84" customWidth="1"/>
    <col min="2849" max="2849" width="24.42578125" style="84" customWidth="1"/>
    <col min="2850" max="2861" width="10.85546875" style="84" customWidth="1"/>
    <col min="2862" max="2864" width="13.7109375" style="84" customWidth="1"/>
    <col min="2865" max="2918" width="0" style="84" hidden="1" customWidth="1"/>
    <col min="2919" max="3072" width="10.28515625" style="84"/>
    <col min="3073" max="3073" width="48.42578125" style="84" customWidth="1"/>
    <col min="3074" max="3074" width="13.140625" style="84" customWidth="1"/>
    <col min="3075" max="3075" width="12.42578125" style="84" customWidth="1"/>
    <col min="3076" max="3076" width="12.28515625" style="84" customWidth="1"/>
    <col min="3077" max="3077" width="11.5703125" style="84" customWidth="1"/>
    <col min="3078" max="3078" width="12.5703125" style="84" customWidth="1"/>
    <col min="3079" max="3080" width="10.42578125" style="84" customWidth="1"/>
    <col min="3081" max="3081" width="10.28515625" style="84" customWidth="1"/>
    <col min="3082" max="3082" width="10.7109375" style="84" customWidth="1"/>
    <col min="3083" max="3083" width="9.85546875" style="84" customWidth="1"/>
    <col min="3084" max="3084" width="10.5703125" style="84" customWidth="1"/>
    <col min="3085" max="3085" width="10.140625" style="84" customWidth="1"/>
    <col min="3086" max="3086" width="10.28515625" style="84" customWidth="1"/>
    <col min="3087" max="3087" width="9.85546875" style="84" customWidth="1"/>
    <col min="3088" max="3088" width="9.7109375" style="84" customWidth="1"/>
    <col min="3089" max="3089" width="9.42578125" style="84" customWidth="1"/>
    <col min="3090" max="3090" width="9.85546875" style="84" customWidth="1"/>
    <col min="3091" max="3091" width="9.140625" style="84" customWidth="1"/>
    <col min="3092" max="3092" width="9.5703125" style="84" customWidth="1"/>
    <col min="3093" max="3093" width="9" style="84" customWidth="1"/>
    <col min="3094" max="3095" width="10.85546875" style="84" customWidth="1"/>
    <col min="3096" max="3096" width="96.5703125" style="84" customWidth="1"/>
    <col min="3097" max="3104" width="10.85546875" style="84" customWidth="1"/>
    <col min="3105" max="3105" width="24.42578125" style="84" customWidth="1"/>
    <col min="3106" max="3117" width="10.85546875" style="84" customWidth="1"/>
    <col min="3118" max="3120" width="13.7109375" style="84" customWidth="1"/>
    <col min="3121" max="3174" width="0" style="84" hidden="1" customWidth="1"/>
    <col min="3175" max="3328" width="10.28515625" style="84"/>
    <col min="3329" max="3329" width="48.42578125" style="84" customWidth="1"/>
    <col min="3330" max="3330" width="13.140625" style="84" customWidth="1"/>
    <col min="3331" max="3331" width="12.42578125" style="84" customWidth="1"/>
    <col min="3332" max="3332" width="12.28515625" style="84" customWidth="1"/>
    <col min="3333" max="3333" width="11.5703125" style="84" customWidth="1"/>
    <col min="3334" max="3334" width="12.5703125" style="84" customWidth="1"/>
    <col min="3335" max="3336" width="10.42578125" style="84" customWidth="1"/>
    <col min="3337" max="3337" width="10.28515625" style="84" customWidth="1"/>
    <col min="3338" max="3338" width="10.7109375" style="84" customWidth="1"/>
    <col min="3339" max="3339" width="9.85546875" style="84" customWidth="1"/>
    <col min="3340" max="3340" width="10.5703125" style="84" customWidth="1"/>
    <col min="3341" max="3341" width="10.140625" style="84" customWidth="1"/>
    <col min="3342" max="3342" width="10.28515625" style="84" customWidth="1"/>
    <col min="3343" max="3343" width="9.85546875" style="84" customWidth="1"/>
    <col min="3344" max="3344" width="9.7109375" style="84" customWidth="1"/>
    <col min="3345" max="3345" width="9.42578125" style="84" customWidth="1"/>
    <col min="3346" max="3346" width="9.85546875" style="84" customWidth="1"/>
    <col min="3347" max="3347" width="9.140625" style="84" customWidth="1"/>
    <col min="3348" max="3348" width="9.5703125" style="84" customWidth="1"/>
    <col min="3349" max="3349" width="9" style="84" customWidth="1"/>
    <col min="3350" max="3351" width="10.85546875" style="84" customWidth="1"/>
    <col min="3352" max="3352" width="96.5703125" style="84" customWidth="1"/>
    <col min="3353" max="3360" width="10.85546875" style="84" customWidth="1"/>
    <col min="3361" max="3361" width="24.42578125" style="84" customWidth="1"/>
    <col min="3362" max="3373" width="10.85546875" style="84" customWidth="1"/>
    <col min="3374" max="3376" width="13.7109375" style="84" customWidth="1"/>
    <col min="3377" max="3430" width="0" style="84" hidden="1" customWidth="1"/>
    <col min="3431" max="3584" width="10.28515625" style="84"/>
    <col min="3585" max="3585" width="48.42578125" style="84" customWidth="1"/>
    <col min="3586" max="3586" width="13.140625" style="84" customWidth="1"/>
    <col min="3587" max="3587" width="12.42578125" style="84" customWidth="1"/>
    <col min="3588" max="3588" width="12.28515625" style="84" customWidth="1"/>
    <col min="3589" max="3589" width="11.5703125" style="84" customWidth="1"/>
    <col min="3590" max="3590" width="12.5703125" style="84" customWidth="1"/>
    <col min="3591" max="3592" width="10.42578125" style="84" customWidth="1"/>
    <col min="3593" max="3593" width="10.28515625" style="84" customWidth="1"/>
    <col min="3594" max="3594" width="10.7109375" style="84" customWidth="1"/>
    <col min="3595" max="3595" width="9.85546875" style="84" customWidth="1"/>
    <col min="3596" max="3596" width="10.5703125" style="84" customWidth="1"/>
    <col min="3597" max="3597" width="10.140625" style="84" customWidth="1"/>
    <col min="3598" max="3598" width="10.28515625" style="84" customWidth="1"/>
    <col min="3599" max="3599" width="9.85546875" style="84" customWidth="1"/>
    <col min="3600" max="3600" width="9.7109375" style="84" customWidth="1"/>
    <col min="3601" max="3601" width="9.42578125" style="84" customWidth="1"/>
    <col min="3602" max="3602" width="9.85546875" style="84" customWidth="1"/>
    <col min="3603" max="3603" width="9.140625" style="84" customWidth="1"/>
    <col min="3604" max="3604" width="9.5703125" style="84" customWidth="1"/>
    <col min="3605" max="3605" width="9" style="84" customWidth="1"/>
    <col min="3606" max="3607" width="10.85546875" style="84" customWidth="1"/>
    <col min="3608" max="3608" width="96.5703125" style="84" customWidth="1"/>
    <col min="3609" max="3616" width="10.85546875" style="84" customWidth="1"/>
    <col min="3617" max="3617" width="24.42578125" style="84" customWidth="1"/>
    <col min="3618" max="3629" width="10.85546875" style="84" customWidth="1"/>
    <col min="3630" max="3632" width="13.7109375" style="84" customWidth="1"/>
    <col min="3633" max="3686" width="0" style="84" hidden="1" customWidth="1"/>
    <col min="3687" max="3840" width="10.28515625" style="84"/>
    <col min="3841" max="3841" width="48.42578125" style="84" customWidth="1"/>
    <col min="3842" max="3842" width="13.140625" style="84" customWidth="1"/>
    <col min="3843" max="3843" width="12.42578125" style="84" customWidth="1"/>
    <col min="3844" max="3844" width="12.28515625" style="84" customWidth="1"/>
    <col min="3845" max="3845" width="11.5703125" style="84" customWidth="1"/>
    <col min="3846" max="3846" width="12.5703125" style="84" customWidth="1"/>
    <col min="3847" max="3848" width="10.42578125" style="84" customWidth="1"/>
    <col min="3849" max="3849" width="10.28515625" style="84" customWidth="1"/>
    <col min="3850" max="3850" width="10.7109375" style="84" customWidth="1"/>
    <col min="3851" max="3851" width="9.85546875" style="84" customWidth="1"/>
    <col min="3852" max="3852" width="10.5703125" style="84" customWidth="1"/>
    <col min="3853" max="3853" width="10.140625" style="84" customWidth="1"/>
    <col min="3854" max="3854" width="10.28515625" style="84" customWidth="1"/>
    <col min="3855" max="3855" width="9.85546875" style="84" customWidth="1"/>
    <col min="3856" max="3856" width="9.7109375" style="84" customWidth="1"/>
    <col min="3857" max="3857" width="9.42578125" style="84" customWidth="1"/>
    <col min="3858" max="3858" width="9.85546875" style="84" customWidth="1"/>
    <col min="3859" max="3859" width="9.140625" style="84" customWidth="1"/>
    <col min="3860" max="3860" width="9.5703125" style="84" customWidth="1"/>
    <col min="3861" max="3861" width="9" style="84" customWidth="1"/>
    <col min="3862" max="3863" width="10.85546875" style="84" customWidth="1"/>
    <col min="3864" max="3864" width="96.5703125" style="84" customWidth="1"/>
    <col min="3865" max="3872" width="10.85546875" style="84" customWidth="1"/>
    <col min="3873" max="3873" width="24.42578125" style="84" customWidth="1"/>
    <col min="3874" max="3885" width="10.85546875" style="84" customWidth="1"/>
    <col min="3886" max="3888" width="13.7109375" style="84" customWidth="1"/>
    <col min="3889" max="3942" width="0" style="84" hidden="1" customWidth="1"/>
    <col min="3943" max="4096" width="10.28515625" style="84"/>
    <col min="4097" max="4097" width="48.42578125" style="84" customWidth="1"/>
    <col min="4098" max="4098" width="13.140625" style="84" customWidth="1"/>
    <col min="4099" max="4099" width="12.42578125" style="84" customWidth="1"/>
    <col min="4100" max="4100" width="12.28515625" style="84" customWidth="1"/>
    <col min="4101" max="4101" width="11.5703125" style="84" customWidth="1"/>
    <col min="4102" max="4102" width="12.5703125" style="84" customWidth="1"/>
    <col min="4103" max="4104" width="10.42578125" style="84" customWidth="1"/>
    <col min="4105" max="4105" width="10.28515625" style="84" customWidth="1"/>
    <col min="4106" max="4106" width="10.7109375" style="84" customWidth="1"/>
    <col min="4107" max="4107" width="9.85546875" style="84" customWidth="1"/>
    <col min="4108" max="4108" width="10.5703125" style="84" customWidth="1"/>
    <col min="4109" max="4109" width="10.140625" style="84" customWidth="1"/>
    <col min="4110" max="4110" width="10.28515625" style="84" customWidth="1"/>
    <col min="4111" max="4111" width="9.85546875" style="84" customWidth="1"/>
    <col min="4112" max="4112" width="9.7109375" style="84" customWidth="1"/>
    <col min="4113" max="4113" width="9.42578125" style="84" customWidth="1"/>
    <col min="4114" max="4114" width="9.85546875" style="84" customWidth="1"/>
    <col min="4115" max="4115" width="9.140625" style="84" customWidth="1"/>
    <col min="4116" max="4116" width="9.5703125" style="84" customWidth="1"/>
    <col min="4117" max="4117" width="9" style="84" customWidth="1"/>
    <col min="4118" max="4119" width="10.85546875" style="84" customWidth="1"/>
    <col min="4120" max="4120" width="96.5703125" style="84" customWidth="1"/>
    <col min="4121" max="4128" width="10.85546875" style="84" customWidth="1"/>
    <col min="4129" max="4129" width="24.42578125" style="84" customWidth="1"/>
    <col min="4130" max="4141" width="10.85546875" style="84" customWidth="1"/>
    <col min="4142" max="4144" width="13.7109375" style="84" customWidth="1"/>
    <col min="4145" max="4198" width="0" style="84" hidden="1" customWidth="1"/>
    <col min="4199" max="4352" width="10.28515625" style="84"/>
    <col min="4353" max="4353" width="48.42578125" style="84" customWidth="1"/>
    <col min="4354" max="4354" width="13.140625" style="84" customWidth="1"/>
    <col min="4355" max="4355" width="12.42578125" style="84" customWidth="1"/>
    <col min="4356" max="4356" width="12.28515625" style="84" customWidth="1"/>
    <col min="4357" max="4357" width="11.5703125" style="84" customWidth="1"/>
    <col min="4358" max="4358" width="12.5703125" style="84" customWidth="1"/>
    <col min="4359" max="4360" width="10.42578125" style="84" customWidth="1"/>
    <col min="4361" max="4361" width="10.28515625" style="84" customWidth="1"/>
    <col min="4362" max="4362" width="10.7109375" style="84" customWidth="1"/>
    <col min="4363" max="4363" width="9.85546875" style="84" customWidth="1"/>
    <col min="4364" max="4364" width="10.5703125" style="84" customWidth="1"/>
    <col min="4365" max="4365" width="10.140625" style="84" customWidth="1"/>
    <col min="4366" max="4366" width="10.28515625" style="84" customWidth="1"/>
    <col min="4367" max="4367" width="9.85546875" style="84" customWidth="1"/>
    <col min="4368" max="4368" width="9.7109375" style="84" customWidth="1"/>
    <col min="4369" max="4369" width="9.42578125" style="84" customWidth="1"/>
    <col min="4370" max="4370" width="9.85546875" style="84" customWidth="1"/>
    <col min="4371" max="4371" width="9.140625" style="84" customWidth="1"/>
    <col min="4372" max="4372" width="9.5703125" style="84" customWidth="1"/>
    <col min="4373" max="4373" width="9" style="84" customWidth="1"/>
    <col min="4374" max="4375" width="10.85546875" style="84" customWidth="1"/>
    <col min="4376" max="4376" width="96.5703125" style="84" customWidth="1"/>
    <col min="4377" max="4384" width="10.85546875" style="84" customWidth="1"/>
    <col min="4385" max="4385" width="24.42578125" style="84" customWidth="1"/>
    <col min="4386" max="4397" width="10.85546875" style="84" customWidth="1"/>
    <col min="4398" max="4400" width="13.7109375" style="84" customWidth="1"/>
    <col min="4401" max="4454" width="0" style="84" hidden="1" customWidth="1"/>
    <col min="4455" max="4608" width="10.28515625" style="84"/>
    <col min="4609" max="4609" width="48.42578125" style="84" customWidth="1"/>
    <col min="4610" max="4610" width="13.140625" style="84" customWidth="1"/>
    <col min="4611" max="4611" width="12.42578125" style="84" customWidth="1"/>
    <col min="4612" max="4612" width="12.28515625" style="84" customWidth="1"/>
    <col min="4613" max="4613" width="11.5703125" style="84" customWidth="1"/>
    <col min="4614" max="4614" width="12.5703125" style="84" customWidth="1"/>
    <col min="4615" max="4616" width="10.42578125" style="84" customWidth="1"/>
    <col min="4617" max="4617" width="10.28515625" style="84" customWidth="1"/>
    <col min="4618" max="4618" width="10.7109375" style="84" customWidth="1"/>
    <col min="4619" max="4619" width="9.85546875" style="84" customWidth="1"/>
    <col min="4620" max="4620" width="10.5703125" style="84" customWidth="1"/>
    <col min="4621" max="4621" width="10.140625" style="84" customWidth="1"/>
    <col min="4622" max="4622" width="10.28515625" style="84" customWidth="1"/>
    <col min="4623" max="4623" width="9.85546875" style="84" customWidth="1"/>
    <col min="4624" max="4624" width="9.7109375" style="84" customWidth="1"/>
    <col min="4625" max="4625" width="9.42578125" style="84" customWidth="1"/>
    <col min="4626" max="4626" width="9.85546875" style="84" customWidth="1"/>
    <col min="4627" max="4627" width="9.140625" style="84" customWidth="1"/>
    <col min="4628" max="4628" width="9.5703125" style="84" customWidth="1"/>
    <col min="4629" max="4629" width="9" style="84" customWidth="1"/>
    <col min="4630" max="4631" width="10.85546875" style="84" customWidth="1"/>
    <col min="4632" max="4632" width="96.5703125" style="84" customWidth="1"/>
    <col min="4633" max="4640" width="10.85546875" style="84" customWidth="1"/>
    <col min="4641" max="4641" width="24.42578125" style="84" customWidth="1"/>
    <col min="4642" max="4653" width="10.85546875" style="84" customWidth="1"/>
    <col min="4654" max="4656" width="13.7109375" style="84" customWidth="1"/>
    <col min="4657" max="4710" width="0" style="84" hidden="1" customWidth="1"/>
    <col min="4711" max="4864" width="10.28515625" style="84"/>
    <col min="4865" max="4865" width="48.42578125" style="84" customWidth="1"/>
    <col min="4866" max="4866" width="13.140625" style="84" customWidth="1"/>
    <col min="4867" max="4867" width="12.42578125" style="84" customWidth="1"/>
    <col min="4868" max="4868" width="12.28515625" style="84" customWidth="1"/>
    <col min="4869" max="4869" width="11.5703125" style="84" customWidth="1"/>
    <col min="4870" max="4870" width="12.5703125" style="84" customWidth="1"/>
    <col min="4871" max="4872" width="10.42578125" style="84" customWidth="1"/>
    <col min="4873" max="4873" width="10.28515625" style="84" customWidth="1"/>
    <col min="4874" max="4874" width="10.7109375" style="84" customWidth="1"/>
    <col min="4875" max="4875" width="9.85546875" style="84" customWidth="1"/>
    <col min="4876" max="4876" width="10.5703125" style="84" customWidth="1"/>
    <col min="4877" max="4877" width="10.140625" style="84" customWidth="1"/>
    <col min="4878" max="4878" width="10.28515625" style="84" customWidth="1"/>
    <col min="4879" max="4879" width="9.85546875" style="84" customWidth="1"/>
    <col min="4880" max="4880" width="9.7109375" style="84" customWidth="1"/>
    <col min="4881" max="4881" width="9.42578125" style="84" customWidth="1"/>
    <col min="4882" max="4882" width="9.85546875" style="84" customWidth="1"/>
    <col min="4883" max="4883" width="9.140625" style="84" customWidth="1"/>
    <col min="4884" max="4884" width="9.5703125" style="84" customWidth="1"/>
    <col min="4885" max="4885" width="9" style="84" customWidth="1"/>
    <col min="4886" max="4887" width="10.85546875" style="84" customWidth="1"/>
    <col min="4888" max="4888" width="96.5703125" style="84" customWidth="1"/>
    <col min="4889" max="4896" width="10.85546875" style="84" customWidth="1"/>
    <col min="4897" max="4897" width="24.42578125" style="84" customWidth="1"/>
    <col min="4898" max="4909" width="10.85546875" style="84" customWidth="1"/>
    <col min="4910" max="4912" width="13.7109375" style="84" customWidth="1"/>
    <col min="4913" max="4966" width="0" style="84" hidden="1" customWidth="1"/>
    <col min="4967" max="5120" width="10.28515625" style="84"/>
    <col min="5121" max="5121" width="48.42578125" style="84" customWidth="1"/>
    <col min="5122" max="5122" width="13.140625" style="84" customWidth="1"/>
    <col min="5123" max="5123" width="12.42578125" style="84" customWidth="1"/>
    <col min="5124" max="5124" width="12.28515625" style="84" customWidth="1"/>
    <col min="5125" max="5125" width="11.5703125" style="84" customWidth="1"/>
    <col min="5126" max="5126" width="12.5703125" style="84" customWidth="1"/>
    <col min="5127" max="5128" width="10.42578125" style="84" customWidth="1"/>
    <col min="5129" max="5129" width="10.28515625" style="84" customWidth="1"/>
    <col min="5130" max="5130" width="10.7109375" style="84" customWidth="1"/>
    <col min="5131" max="5131" width="9.85546875" style="84" customWidth="1"/>
    <col min="5132" max="5132" width="10.5703125" style="84" customWidth="1"/>
    <col min="5133" max="5133" width="10.140625" style="84" customWidth="1"/>
    <col min="5134" max="5134" width="10.28515625" style="84" customWidth="1"/>
    <col min="5135" max="5135" width="9.85546875" style="84" customWidth="1"/>
    <col min="5136" max="5136" width="9.7109375" style="84" customWidth="1"/>
    <col min="5137" max="5137" width="9.42578125" style="84" customWidth="1"/>
    <col min="5138" max="5138" width="9.85546875" style="84" customWidth="1"/>
    <col min="5139" max="5139" width="9.140625" style="84" customWidth="1"/>
    <col min="5140" max="5140" width="9.5703125" style="84" customWidth="1"/>
    <col min="5141" max="5141" width="9" style="84" customWidth="1"/>
    <col min="5142" max="5143" width="10.85546875" style="84" customWidth="1"/>
    <col min="5144" max="5144" width="96.5703125" style="84" customWidth="1"/>
    <col min="5145" max="5152" width="10.85546875" style="84" customWidth="1"/>
    <col min="5153" max="5153" width="24.42578125" style="84" customWidth="1"/>
    <col min="5154" max="5165" width="10.85546875" style="84" customWidth="1"/>
    <col min="5166" max="5168" width="13.7109375" style="84" customWidth="1"/>
    <col min="5169" max="5222" width="0" style="84" hidden="1" customWidth="1"/>
    <col min="5223" max="5376" width="10.28515625" style="84"/>
    <col min="5377" max="5377" width="48.42578125" style="84" customWidth="1"/>
    <col min="5378" max="5378" width="13.140625" style="84" customWidth="1"/>
    <col min="5379" max="5379" width="12.42578125" style="84" customWidth="1"/>
    <col min="5380" max="5380" width="12.28515625" style="84" customWidth="1"/>
    <col min="5381" max="5381" width="11.5703125" style="84" customWidth="1"/>
    <col min="5382" max="5382" width="12.5703125" style="84" customWidth="1"/>
    <col min="5383" max="5384" width="10.42578125" style="84" customWidth="1"/>
    <col min="5385" max="5385" width="10.28515625" style="84" customWidth="1"/>
    <col min="5386" max="5386" width="10.7109375" style="84" customWidth="1"/>
    <col min="5387" max="5387" width="9.85546875" style="84" customWidth="1"/>
    <col min="5388" max="5388" width="10.5703125" style="84" customWidth="1"/>
    <col min="5389" max="5389" width="10.140625" style="84" customWidth="1"/>
    <col min="5390" max="5390" width="10.28515625" style="84" customWidth="1"/>
    <col min="5391" max="5391" width="9.85546875" style="84" customWidth="1"/>
    <col min="5392" max="5392" width="9.7109375" style="84" customWidth="1"/>
    <col min="5393" max="5393" width="9.42578125" style="84" customWidth="1"/>
    <col min="5394" max="5394" width="9.85546875" style="84" customWidth="1"/>
    <col min="5395" max="5395" width="9.140625" style="84" customWidth="1"/>
    <col min="5396" max="5396" width="9.5703125" style="84" customWidth="1"/>
    <col min="5397" max="5397" width="9" style="84" customWidth="1"/>
    <col min="5398" max="5399" width="10.85546875" style="84" customWidth="1"/>
    <col min="5400" max="5400" width="96.5703125" style="84" customWidth="1"/>
    <col min="5401" max="5408" width="10.85546875" style="84" customWidth="1"/>
    <col min="5409" max="5409" width="24.42578125" style="84" customWidth="1"/>
    <col min="5410" max="5421" width="10.85546875" style="84" customWidth="1"/>
    <col min="5422" max="5424" width="13.7109375" style="84" customWidth="1"/>
    <col min="5425" max="5478" width="0" style="84" hidden="1" customWidth="1"/>
    <col min="5479" max="5632" width="10.28515625" style="84"/>
    <col min="5633" max="5633" width="48.42578125" style="84" customWidth="1"/>
    <col min="5634" max="5634" width="13.140625" style="84" customWidth="1"/>
    <col min="5635" max="5635" width="12.42578125" style="84" customWidth="1"/>
    <col min="5636" max="5636" width="12.28515625" style="84" customWidth="1"/>
    <col min="5637" max="5637" width="11.5703125" style="84" customWidth="1"/>
    <col min="5638" max="5638" width="12.5703125" style="84" customWidth="1"/>
    <col min="5639" max="5640" width="10.42578125" style="84" customWidth="1"/>
    <col min="5641" max="5641" width="10.28515625" style="84" customWidth="1"/>
    <col min="5642" max="5642" width="10.7109375" style="84" customWidth="1"/>
    <col min="5643" max="5643" width="9.85546875" style="84" customWidth="1"/>
    <col min="5644" max="5644" width="10.5703125" style="84" customWidth="1"/>
    <col min="5645" max="5645" width="10.140625" style="84" customWidth="1"/>
    <col min="5646" max="5646" width="10.28515625" style="84" customWidth="1"/>
    <col min="5647" max="5647" width="9.85546875" style="84" customWidth="1"/>
    <col min="5648" max="5648" width="9.7109375" style="84" customWidth="1"/>
    <col min="5649" max="5649" width="9.42578125" style="84" customWidth="1"/>
    <col min="5650" max="5650" width="9.85546875" style="84" customWidth="1"/>
    <col min="5651" max="5651" width="9.140625" style="84" customWidth="1"/>
    <col min="5652" max="5652" width="9.5703125" style="84" customWidth="1"/>
    <col min="5653" max="5653" width="9" style="84" customWidth="1"/>
    <col min="5654" max="5655" width="10.85546875" style="84" customWidth="1"/>
    <col min="5656" max="5656" width="96.5703125" style="84" customWidth="1"/>
    <col min="5657" max="5664" width="10.85546875" style="84" customWidth="1"/>
    <col min="5665" max="5665" width="24.42578125" style="84" customWidth="1"/>
    <col min="5666" max="5677" width="10.85546875" style="84" customWidth="1"/>
    <col min="5678" max="5680" width="13.7109375" style="84" customWidth="1"/>
    <col min="5681" max="5734" width="0" style="84" hidden="1" customWidth="1"/>
    <col min="5735" max="5888" width="10.28515625" style="84"/>
    <col min="5889" max="5889" width="48.42578125" style="84" customWidth="1"/>
    <col min="5890" max="5890" width="13.140625" style="84" customWidth="1"/>
    <col min="5891" max="5891" width="12.42578125" style="84" customWidth="1"/>
    <col min="5892" max="5892" width="12.28515625" style="84" customWidth="1"/>
    <col min="5893" max="5893" width="11.5703125" style="84" customWidth="1"/>
    <col min="5894" max="5894" width="12.5703125" style="84" customWidth="1"/>
    <col min="5895" max="5896" width="10.42578125" style="84" customWidth="1"/>
    <col min="5897" max="5897" width="10.28515625" style="84" customWidth="1"/>
    <col min="5898" max="5898" width="10.7109375" style="84" customWidth="1"/>
    <col min="5899" max="5899" width="9.85546875" style="84" customWidth="1"/>
    <col min="5900" max="5900" width="10.5703125" style="84" customWidth="1"/>
    <col min="5901" max="5901" width="10.140625" style="84" customWidth="1"/>
    <col min="5902" max="5902" width="10.28515625" style="84" customWidth="1"/>
    <col min="5903" max="5903" width="9.85546875" style="84" customWidth="1"/>
    <col min="5904" max="5904" width="9.7109375" style="84" customWidth="1"/>
    <col min="5905" max="5905" width="9.42578125" style="84" customWidth="1"/>
    <col min="5906" max="5906" width="9.85546875" style="84" customWidth="1"/>
    <col min="5907" max="5907" width="9.140625" style="84" customWidth="1"/>
    <col min="5908" max="5908" width="9.5703125" style="84" customWidth="1"/>
    <col min="5909" max="5909" width="9" style="84" customWidth="1"/>
    <col min="5910" max="5911" width="10.85546875" style="84" customWidth="1"/>
    <col min="5912" max="5912" width="96.5703125" style="84" customWidth="1"/>
    <col min="5913" max="5920" width="10.85546875" style="84" customWidth="1"/>
    <col min="5921" max="5921" width="24.42578125" style="84" customWidth="1"/>
    <col min="5922" max="5933" width="10.85546875" style="84" customWidth="1"/>
    <col min="5934" max="5936" width="13.7109375" style="84" customWidth="1"/>
    <col min="5937" max="5990" width="0" style="84" hidden="1" customWidth="1"/>
    <col min="5991" max="6144" width="10.28515625" style="84"/>
    <col min="6145" max="6145" width="48.42578125" style="84" customWidth="1"/>
    <col min="6146" max="6146" width="13.140625" style="84" customWidth="1"/>
    <col min="6147" max="6147" width="12.42578125" style="84" customWidth="1"/>
    <col min="6148" max="6148" width="12.28515625" style="84" customWidth="1"/>
    <col min="6149" max="6149" width="11.5703125" style="84" customWidth="1"/>
    <col min="6150" max="6150" width="12.5703125" style="84" customWidth="1"/>
    <col min="6151" max="6152" width="10.42578125" style="84" customWidth="1"/>
    <col min="6153" max="6153" width="10.28515625" style="84" customWidth="1"/>
    <col min="6154" max="6154" width="10.7109375" style="84" customWidth="1"/>
    <col min="6155" max="6155" width="9.85546875" style="84" customWidth="1"/>
    <col min="6156" max="6156" width="10.5703125" style="84" customWidth="1"/>
    <col min="6157" max="6157" width="10.140625" style="84" customWidth="1"/>
    <col min="6158" max="6158" width="10.28515625" style="84" customWidth="1"/>
    <col min="6159" max="6159" width="9.85546875" style="84" customWidth="1"/>
    <col min="6160" max="6160" width="9.7109375" style="84" customWidth="1"/>
    <col min="6161" max="6161" width="9.42578125" style="84" customWidth="1"/>
    <col min="6162" max="6162" width="9.85546875" style="84" customWidth="1"/>
    <col min="6163" max="6163" width="9.140625" style="84" customWidth="1"/>
    <col min="6164" max="6164" width="9.5703125" style="84" customWidth="1"/>
    <col min="6165" max="6165" width="9" style="84" customWidth="1"/>
    <col min="6166" max="6167" width="10.85546875" style="84" customWidth="1"/>
    <col min="6168" max="6168" width="96.5703125" style="84" customWidth="1"/>
    <col min="6169" max="6176" width="10.85546875" style="84" customWidth="1"/>
    <col min="6177" max="6177" width="24.42578125" style="84" customWidth="1"/>
    <col min="6178" max="6189" width="10.85546875" style="84" customWidth="1"/>
    <col min="6190" max="6192" width="13.7109375" style="84" customWidth="1"/>
    <col min="6193" max="6246" width="0" style="84" hidden="1" customWidth="1"/>
    <col min="6247" max="6400" width="10.28515625" style="84"/>
    <col min="6401" max="6401" width="48.42578125" style="84" customWidth="1"/>
    <col min="6402" max="6402" width="13.140625" style="84" customWidth="1"/>
    <col min="6403" max="6403" width="12.42578125" style="84" customWidth="1"/>
    <col min="6404" max="6404" width="12.28515625" style="84" customWidth="1"/>
    <col min="6405" max="6405" width="11.5703125" style="84" customWidth="1"/>
    <col min="6406" max="6406" width="12.5703125" style="84" customWidth="1"/>
    <col min="6407" max="6408" width="10.42578125" style="84" customWidth="1"/>
    <col min="6409" max="6409" width="10.28515625" style="84" customWidth="1"/>
    <col min="6410" max="6410" width="10.7109375" style="84" customWidth="1"/>
    <col min="6411" max="6411" width="9.85546875" style="84" customWidth="1"/>
    <col min="6412" max="6412" width="10.5703125" style="84" customWidth="1"/>
    <col min="6413" max="6413" width="10.140625" style="84" customWidth="1"/>
    <col min="6414" max="6414" width="10.28515625" style="84" customWidth="1"/>
    <col min="6415" max="6415" width="9.85546875" style="84" customWidth="1"/>
    <col min="6416" max="6416" width="9.7109375" style="84" customWidth="1"/>
    <col min="6417" max="6417" width="9.42578125" style="84" customWidth="1"/>
    <col min="6418" max="6418" width="9.85546875" style="84" customWidth="1"/>
    <col min="6419" max="6419" width="9.140625" style="84" customWidth="1"/>
    <col min="6420" max="6420" width="9.5703125" style="84" customWidth="1"/>
    <col min="6421" max="6421" width="9" style="84" customWidth="1"/>
    <col min="6422" max="6423" width="10.85546875" style="84" customWidth="1"/>
    <col min="6424" max="6424" width="96.5703125" style="84" customWidth="1"/>
    <col min="6425" max="6432" width="10.85546875" style="84" customWidth="1"/>
    <col min="6433" max="6433" width="24.42578125" style="84" customWidth="1"/>
    <col min="6434" max="6445" width="10.85546875" style="84" customWidth="1"/>
    <col min="6446" max="6448" width="13.7109375" style="84" customWidth="1"/>
    <col min="6449" max="6502" width="0" style="84" hidden="1" customWidth="1"/>
    <col min="6503" max="6656" width="10.28515625" style="84"/>
    <col min="6657" max="6657" width="48.42578125" style="84" customWidth="1"/>
    <col min="6658" max="6658" width="13.140625" style="84" customWidth="1"/>
    <col min="6659" max="6659" width="12.42578125" style="84" customWidth="1"/>
    <col min="6660" max="6660" width="12.28515625" style="84" customWidth="1"/>
    <col min="6661" max="6661" width="11.5703125" style="84" customWidth="1"/>
    <col min="6662" max="6662" width="12.5703125" style="84" customWidth="1"/>
    <col min="6663" max="6664" width="10.42578125" style="84" customWidth="1"/>
    <col min="6665" max="6665" width="10.28515625" style="84" customWidth="1"/>
    <col min="6666" max="6666" width="10.7109375" style="84" customWidth="1"/>
    <col min="6667" max="6667" width="9.85546875" style="84" customWidth="1"/>
    <col min="6668" max="6668" width="10.5703125" style="84" customWidth="1"/>
    <col min="6669" max="6669" width="10.140625" style="84" customWidth="1"/>
    <col min="6670" max="6670" width="10.28515625" style="84" customWidth="1"/>
    <col min="6671" max="6671" width="9.85546875" style="84" customWidth="1"/>
    <col min="6672" max="6672" width="9.7109375" style="84" customWidth="1"/>
    <col min="6673" max="6673" width="9.42578125" style="84" customWidth="1"/>
    <col min="6674" max="6674" width="9.85546875" style="84" customWidth="1"/>
    <col min="6675" max="6675" width="9.140625" style="84" customWidth="1"/>
    <col min="6676" max="6676" width="9.5703125" style="84" customWidth="1"/>
    <col min="6677" max="6677" width="9" style="84" customWidth="1"/>
    <col min="6678" max="6679" width="10.85546875" style="84" customWidth="1"/>
    <col min="6680" max="6680" width="96.5703125" style="84" customWidth="1"/>
    <col min="6681" max="6688" width="10.85546875" style="84" customWidth="1"/>
    <col min="6689" max="6689" width="24.42578125" style="84" customWidth="1"/>
    <col min="6690" max="6701" width="10.85546875" style="84" customWidth="1"/>
    <col min="6702" max="6704" width="13.7109375" style="84" customWidth="1"/>
    <col min="6705" max="6758" width="0" style="84" hidden="1" customWidth="1"/>
    <col min="6759" max="6912" width="10.28515625" style="84"/>
    <col min="6913" max="6913" width="48.42578125" style="84" customWidth="1"/>
    <col min="6914" max="6914" width="13.140625" style="84" customWidth="1"/>
    <col min="6915" max="6915" width="12.42578125" style="84" customWidth="1"/>
    <col min="6916" max="6916" width="12.28515625" style="84" customWidth="1"/>
    <col min="6917" max="6917" width="11.5703125" style="84" customWidth="1"/>
    <col min="6918" max="6918" width="12.5703125" style="84" customWidth="1"/>
    <col min="6919" max="6920" width="10.42578125" style="84" customWidth="1"/>
    <col min="6921" max="6921" width="10.28515625" style="84" customWidth="1"/>
    <col min="6922" max="6922" width="10.7109375" style="84" customWidth="1"/>
    <col min="6923" max="6923" width="9.85546875" style="84" customWidth="1"/>
    <col min="6924" max="6924" width="10.5703125" style="84" customWidth="1"/>
    <col min="6925" max="6925" width="10.140625" style="84" customWidth="1"/>
    <col min="6926" max="6926" width="10.28515625" style="84" customWidth="1"/>
    <col min="6927" max="6927" width="9.85546875" style="84" customWidth="1"/>
    <col min="6928" max="6928" width="9.7109375" style="84" customWidth="1"/>
    <col min="6929" max="6929" width="9.42578125" style="84" customWidth="1"/>
    <col min="6930" max="6930" width="9.85546875" style="84" customWidth="1"/>
    <col min="6931" max="6931" width="9.140625" style="84" customWidth="1"/>
    <col min="6932" max="6932" width="9.5703125" style="84" customWidth="1"/>
    <col min="6933" max="6933" width="9" style="84" customWidth="1"/>
    <col min="6934" max="6935" width="10.85546875" style="84" customWidth="1"/>
    <col min="6936" max="6936" width="96.5703125" style="84" customWidth="1"/>
    <col min="6937" max="6944" width="10.85546875" style="84" customWidth="1"/>
    <col min="6945" max="6945" width="24.42578125" style="84" customWidth="1"/>
    <col min="6946" max="6957" width="10.85546875" style="84" customWidth="1"/>
    <col min="6958" max="6960" width="13.7109375" style="84" customWidth="1"/>
    <col min="6961" max="7014" width="0" style="84" hidden="1" customWidth="1"/>
    <col min="7015" max="7168" width="10.28515625" style="84"/>
    <col min="7169" max="7169" width="48.42578125" style="84" customWidth="1"/>
    <col min="7170" max="7170" width="13.140625" style="84" customWidth="1"/>
    <col min="7171" max="7171" width="12.42578125" style="84" customWidth="1"/>
    <col min="7172" max="7172" width="12.28515625" style="84" customWidth="1"/>
    <col min="7173" max="7173" width="11.5703125" style="84" customWidth="1"/>
    <col min="7174" max="7174" width="12.5703125" style="84" customWidth="1"/>
    <col min="7175" max="7176" width="10.42578125" style="84" customWidth="1"/>
    <col min="7177" max="7177" width="10.28515625" style="84" customWidth="1"/>
    <col min="7178" max="7178" width="10.7109375" style="84" customWidth="1"/>
    <col min="7179" max="7179" width="9.85546875" style="84" customWidth="1"/>
    <col min="7180" max="7180" width="10.5703125" style="84" customWidth="1"/>
    <col min="7181" max="7181" width="10.140625" style="84" customWidth="1"/>
    <col min="7182" max="7182" width="10.28515625" style="84" customWidth="1"/>
    <col min="7183" max="7183" width="9.85546875" style="84" customWidth="1"/>
    <col min="7184" max="7184" width="9.7109375" style="84" customWidth="1"/>
    <col min="7185" max="7185" width="9.42578125" style="84" customWidth="1"/>
    <col min="7186" max="7186" width="9.85546875" style="84" customWidth="1"/>
    <col min="7187" max="7187" width="9.140625" style="84" customWidth="1"/>
    <col min="7188" max="7188" width="9.5703125" style="84" customWidth="1"/>
    <col min="7189" max="7189" width="9" style="84" customWidth="1"/>
    <col min="7190" max="7191" width="10.85546875" style="84" customWidth="1"/>
    <col min="7192" max="7192" width="96.5703125" style="84" customWidth="1"/>
    <col min="7193" max="7200" width="10.85546875" style="84" customWidth="1"/>
    <col min="7201" max="7201" width="24.42578125" style="84" customWidth="1"/>
    <col min="7202" max="7213" width="10.85546875" style="84" customWidth="1"/>
    <col min="7214" max="7216" width="13.7109375" style="84" customWidth="1"/>
    <col min="7217" max="7270" width="0" style="84" hidden="1" customWidth="1"/>
    <col min="7271" max="7424" width="10.28515625" style="84"/>
    <col min="7425" max="7425" width="48.42578125" style="84" customWidth="1"/>
    <col min="7426" max="7426" width="13.140625" style="84" customWidth="1"/>
    <col min="7427" max="7427" width="12.42578125" style="84" customWidth="1"/>
    <col min="7428" max="7428" width="12.28515625" style="84" customWidth="1"/>
    <col min="7429" max="7429" width="11.5703125" style="84" customWidth="1"/>
    <col min="7430" max="7430" width="12.5703125" style="84" customWidth="1"/>
    <col min="7431" max="7432" width="10.42578125" style="84" customWidth="1"/>
    <col min="7433" max="7433" width="10.28515625" style="84" customWidth="1"/>
    <col min="7434" max="7434" width="10.7109375" style="84" customWidth="1"/>
    <col min="7435" max="7435" width="9.85546875" style="84" customWidth="1"/>
    <col min="7436" max="7436" width="10.5703125" style="84" customWidth="1"/>
    <col min="7437" max="7437" width="10.140625" style="84" customWidth="1"/>
    <col min="7438" max="7438" width="10.28515625" style="84" customWidth="1"/>
    <col min="7439" max="7439" width="9.85546875" style="84" customWidth="1"/>
    <col min="7440" max="7440" width="9.7109375" style="84" customWidth="1"/>
    <col min="7441" max="7441" width="9.42578125" style="84" customWidth="1"/>
    <col min="7442" max="7442" width="9.85546875" style="84" customWidth="1"/>
    <col min="7443" max="7443" width="9.140625" style="84" customWidth="1"/>
    <col min="7444" max="7444" width="9.5703125" style="84" customWidth="1"/>
    <col min="7445" max="7445" width="9" style="84" customWidth="1"/>
    <col min="7446" max="7447" width="10.85546875" style="84" customWidth="1"/>
    <col min="7448" max="7448" width="96.5703125" style="84" customWidth="1"/>
    <col min="7449" max="7456" width="10.85546875" style="84" customWidth="1"/>
    <col min="7457" max="7457" width="24.42578125" style="84" customWidth="1"/>
    <col min="7458" max="7469" width="10.85546875" style="84" customWidth="1"/>
    <col min="7470" max="7472" width="13.7109375" style="84" customWidth="1"/>
    <col min="7473" max="7526" width="0" style="84" hidden="1" customWidth="1"/>
    <col min="7527" max="7680" width="10.28515625" style="84"/>
    <col min="7681" max="7681" width="48.42578125" style="84" customWidth="1"/>
    <col min="7682" max="7682" width="13.140625" style="84" customWidth="1"/>
    <col min="7683" max="7683" width="12.42578125" style="84" customWidth="1"/>
    <col min="7684" max="7684" width="12.28515625" style="84" customWidth="1"/>
    <col min="7685" max="7685" width="11.5703125" style="84" customWidth="1"/>
    <col min="7686" max="7686" width="12.5703125" style="84" customWidth="1"/>
    <col min="7687" max="7688" width="10.42578125" style="84" customWidth="1"/>
    <col min="7689" max="7689" width="10.28515625" style="84" customWidth="1"/>
    <col min="7690" max="7690" width="10.7109375" style="84" customWidth="1"/>
    <col min="7691" max="7691" width="9.85546875" style="84" customWidth="1"/>
    <col min="7692" max="7692" width="10.5703125" style="84" customWidth="1"/>
    <col min="7693" max="7693" width="10.140625" style="84" customWidth="1"/>
    <col min="7694" max="7694" width="10.28515625" style="84" customWidth="1"/>
    <col min="7695" max="7695" width="9.85546875" style="84" customWidth="1"/>
    <col min="7696" max="7696" width="9.7109375" style="84" customWidth="1"/>
    <col min="7697" max="7697" width="9.42578125" style="84" customWidth="1"/>
    <col min="7698" max="7698" width="9.85546875" style="84" customWidth="1"/>
    <col min="7699" max="7699" width="9.140625" style="84" customWidth="1"/>
    <col min="7700" max="7700" width="9.5703125" style="84" customWidth="1"/>
    <col min="7701" max="7701" width="9" style="84" customWidth="1"/>
    <col min="7702" max="7703" width="10.85546875" style="84" customWidth="1"/>
    <col min="7704" max="7704" width="96.5703125" style="84" customWidth="1"/>
    <col min="7705" max="7712" width="10.85546875" style="84" customWidth="1"/>
    <col min="7713" max="7713" width="24.42578125" style="84" customWidth="1"/>
    <col min="7714" max="7725" width="10.85546875" style="84" customWidth="1"/>
    <col min="7726" max="7728" width="13.7109375" style="84" customWidth="1"/>
    <col min="7729" max="7782" width="0" style="84" hidden="1" customWidth="1"/>
    <col min="7783" max="7936" width="10.28515625" style="84"/>
    <col min="7937" max="7937" width="48.42578125" style="84" customWidth="1"/>
    <col min="7938" max="7938" width="13.140625" style="84" customWidth="1"/>
    <col min="7939" max="7939" width="12.42578125" style="84" customWidth="1"/>
    <col min="7940" max="7940" width="12.28515625" style="84" customWidth="1"/>
    <col min="7941" max="7941" width="11.5703125" style="84" customWidth="1"/>
    <col min="7942" max="7942" width="12.5703125" style="84" customWidth="1"/>
    <col min="7943" max="7944" width="10.42578125" style="84" customWidth="1"/>
    <col min="7945" max="7945" width="10.28515625" style="84" customWidth="1"/>
    <col min="7946" max="7946" width="10.7109375" style="84" customWidth="1"/>
    <col min="7947" max="7947" width="9.85546875" style="84" customWidth="1"/>
    <col min="7948" max="7948" width="10.5703125" style="84" customWidth="1"/>
    <col min="7949" max="7949" width="10.140625" style="84" customWidth="1"/>
    <col min="7950" max="7950" width="10.28515625" style="84" customWidth="1"/>
    <col min="7951" max="7951" width="9.85546875" style="84" customWidth="1"/>
    <col min="7952" max="7952" width="9.7109375" style="84" customWidth="1"/>
    <col min="7953" max="7953" width="9.42578125" style="84" customWidth="1"/>
    <col min="7954" max="7954" width="9.85546875" style="84" customWidth="1"/>
    <col min="7955" max="7955" width="9.140625" style="84" customWidth="1"/>
    <col min="7956" max="7956" width="9.5703125" style="84" customWidth="1"/>
    <col min="7957" max="7957" width="9" style="84" customWidth="1"/>
    <col min="7958" max="7959" width="10.85546875" style="84" customWidth="1"/>
    <col min="7960" max="7960" width="96.5703125" style="84" customWidth="1"/>
    <col min="7961" max="7968" width="10.85546875" style="84" customWidth="1"/>
    <col min="7969" max="7969" width="24.42578125" style="84" customWidth="1"/>
    <col min="7970" max="7981" width="10.85546875" style="84" customWidth="1"/>
    <col min="7982" max="7984" width="13.7109375" style="84" customWidth="1"/>
    <col min="7985" max="8038" width="0" style="84" hidden="1" customWidth="1"/>
    <col min="8039" max="8192" width="10.28515625" style="84"/>
    <col min="8193" max="8193" width="48.42578125" style="84" customWidth="1"/>
    <col min="8194" max="8194" width="13.140625" style="84" customWidth="1"/>
    <col min="8195" max="8195" width="12.42578125" style="84" customWidth="1"/>
    <col min="8196" max="8196" width="12.28515625" style="84" customWidth="1"/>
    <col min="8197" max="8197" width="11.5703125" style="84" customWidth="1"/>
    <col min="8198" max="8198" width="12.5703125" style="84" customWidth="1"/>
    <col min="8199" max="8200" width="10.42578125" style="84" customWidth="1"/>
    <col min="8201" max="8201" width="10.28515625" style="84" customWidth="1"/>
    <col min="8202" max="8202" width="10.7109375" style="84" customWidth="1"/>
    <col min="8203" max="8203" width="9.85546875" style="84" customWidth="1"/>
    <col min="8204" max="8204" width="10.5703125" style="84" customWidth="1"/>
    <col min="8205" max="8205" width="10.140625" style="84" customWidth="1"/>
    <col min="8206" max="8206" width="10.28515625" style="84" customWidth="1"/>
    <col min="8207" max="8207" width="9.85546875" style="84" customWidth="1"/>
    <col min="8208" max="8208" width="9.7109375" style="84" customWidth="1"/>
    <col min="8209" max="8209" width="9.42578125" style="84" customWidth="1"/>
    <col min="8210" max="8210" width="9.85546875" style="84" customWidth="1"/>
    <col min="8211" max="8211" width="9.140625" style="84" customWidth="1"/>
    <col min="8212" max="8212" width="9.5703125" style="84" customWidth="1"/>
    <col min="8213" max="8213" width="9" style="84" customWidth="1"/>
    <col min="8214" max="8215" width="10.85546875" style="84" customWidth="1"/>
    <col min="8216" max="8216" width="96.5703125" style="84" customWidth="1"/>
    <col min="8217" max="8224" width="10.85546875" style="84" customWidth="1"/>
    <col min="8225" max="8225" width="24.42578125" style="84" customWidth="1"/>
    <col min="8226" max="8237" width="10.85546875" style="84" customWidth="1"/>
    <col min="8238" max="8240" width="13.7109375" style="84" customWidth="1"/>
    <col min="8241" max="8294" width="0" style="84" hidden="1" customWidth="1"/>
    <col min="8295" max="8448" width="10.28515625" style="84"/>
    <col min="8449" max="8449" width="48.42578125" style="84" customWidth="1"/>
    <col min="8450" max="8450" width="13.140625" style="84" customWidth="1"/>
    <col min="8451" max="8451" width="12.42578125" style="84" customWidth="1"/>
    <col min="8452" max="8452" width="12.28515625" style="84" customWidth="1"/>
    <col min="8453" max="8453" width="11.5703125" style="84" customWidth="1"/>
    <col min="8454" max="8454" width="12.5703125" style="84" customWidth="1"/>
    <col min="8455" max="8456" width="10.42578125" style="84" customWidth="1"/>
    <col min="8457" max="8457" width="10.28515625" style="84" customWidth="1"/>
    <col min="8458" max="8458" width="10.7109375" style="84" customWidth="1"/>
    <col min="8459" max="8459" width="9.85546875" style="84" customWidth="1"/>
    <col min="8460" max="8460" width="10.5703125" style="84" customWidth="1"/>
    <col min="8461" max="8461" width="10.140625" style="84" customWidth="1"/>
    <col min="8462" max="8462" width="10.28515625" style="84" customWidth="1"/>
    <col min="8463" max="8463" width="9.85546875" style="84" customWidth="1"/>
    <col min="8464" max="8464" width="9.7109375" style="84" customWidth="1"/>
    <col min="8465" max="8465" width="9.42578125" style="84" customWidth="1"/>
    <col min="8466" max="8466" width="9.85546875" style="84" customWidth="1"/>
    <col min="8467" max="8467" width="9.140625" style="84" customWidth="1"/>
    <col min="8468" max="8468" width="9.5703125" style="84" customWidth="1"/>
    <col min="8469" max="8469" width="9" style="84" customWidth="1"/>
    <col min="8470" max="8471" width="10.85546875" style="84" customWidth="1"/>
    <col min="8472" max="8472" width="96.5703125" style="84" customWidth="1"/>
    <col min="8473" max="8480" width="10.85546875" style="84" customWidth="1"/>
    <col min="8481" max="8481" width="24.42578125" style="84" customWidth="1"/>
    <col min="8482" max="8493" width="10.85546875" style="84" customWidth="1"/>
    <col min="8494" max="8496" width="13.7109375" style="84" customWidth="1"/>
    <col min="8497" max="8550" width="0" style="84" hidden="1" customWidth="1"/>
    <col min="8551" max="8704" width="10.28515625" style="84"/>
    <col min="8705" max="8705" width="48.42578125" style="84" customWidth="1"/>
    <col min="8706" max="8706" width="13.140625" style="84" customWidth="1"/>
    <col min="8707" max="8707" width="12.42578125" style="84" customWidth="1"/>
    <col min="8708" max="8708" width="12.28515625" style="84" customWidth="1"/>
    <col min="8709" max="8709" width="11.5703125" style="84" customWidth="1"/>
    <col min="8710" max="8710" width="12.5703125" style="84" customWidth="1"/>
    <col min="8711" max="8712" width="10.42578125" style="84" customWidth="1"/>
    <col min="8713" max="8713" width="10.28515625" style="84" customWidth="1"/>
    <col min="8714" max="8714" width="10.7109375" style="84" customWidth="1"/>
    <col min="8715" max="8715" width="9.85546875" style="84" customWidth="1"/>
    <col min="8716" max="8716" width="10.5703125" style="84" customWidth="1"/>
    <col min="8717" max="8717" width="10.140625" style="84" customWidth="1"/>
    <col min="8718" max="8718" width="10.28515625" style="84" customWidth="1"/>
    <col min="8719" max="8719" width="9.85546875" style="84" customWidth="1"/>
    <col min="8720" max="8720" width="9.7109375" style="84" customWidth="1"/>
    <col min="8721" max="8721" width="9.42578125" style="84" customWidth="1"/>
    <col min="8722" max="8722" width="9.85546875" style="84" customWidth="1"/>
    <col min="8723" max="8723" width="9.140625" style="84" customWidth="1"/>
    <col min="8724" max="8724" width="9.5703125" style="84" customWidth="1"/>
    <col min="8725" max="8725" width="9" style="84" customWidth="1"/>
    <col min="8726" max="8727" width="10.85546875" style="84" customWidth="1"/>
    <col min="8728" max="8728" width="96.5703125" style="84" customWidth="1"/>
    <col min="8729" max="8736" width="10.85546875" style="84" customWidth="1"/>
    <col min="8737" max="8737" width="24.42578125" style="84" customWidth="1"/>
    <col min="8738" max="8749" width="10.85546875" style="84" customWidth="1"/>
    <col min="8750" max="8752" width="13.7109375" style="84" customWidth="1"/>
    <col min="8753" max="8806" width="0" style="84" hidden="1" customWidth="1"/>
    <col min="8807" max="8960" width="10.28515625" style="84"/>
    <col min="8961" max="8961" width="48.42578125" style="84" customWidth="1"/>
    <col min="8962" max="8962" width="13.140625" style="84" customWidth="1"/>
    <col min="8963" max="8963" width="12.42578125" style="84" customWidth="1"/>
    <col min="8964" max="8964" width="12.28515625" style="84" customWidth="1"/>
    <col min="8965" max="8965" width="11.5703125" style="84" customWidth="1"/>
    <col min="8966" max="8966" width="12.5703125" style="84" customWidth="1"/>
    <col min="8967" max="8968" width="10.42578125" style="84" customWidth="1"/>
    <col min="8969" max="8969" width="10.28515625" style="84" customWidth="1"/>
    <col min="8970" max="8970" width="10.7109375" style="84" customWidth="1"/>
    <col min="8971" max="8971" width="9.85546875" style="84" customWidth="1"/>
    <col min="8972" max="8972" width="10.5703125" style="84" customWidth="1"/>
    <col min="8973" max="8973" width="10.140625" style="84" customWidth="1"/>
    <col min="8974" max="8974" width="10.28515625" style="84" customWidth="1"/>
    <col min="8975" max="8975" width="9.85546875" style="84" customWidth="1"/>
    <col min="8976" max="8976" width="9.7109375" style="84" customWidth="1"/>
    <col min="8977" max="8977" width="9.42578125" style="84" customWidth="1"/>
    <col min="8978" max="8978" width="9.85546875" style="84" customWidth="1"/>
    <col min="8979" max="8979" width="9.140625" style="84" customWidth="1"/>
    <col min="8980" max="8980" width="9.5703125" style="84" customWidth="1"/>
    <col min="8981" max="8981" width="9" style="84" customWidth="1"/>
    <col min="8982" max="8983" width="10.85546875" style="84" customWidth="1"/>
    <col min="8984" max="8984" width="96.5703125" style="84" customWidth="1"/>
    <col min="8985" max="8992" width="10.85546875" style="84" customWidth="1"/>
    <col min="8993" max="8993" width="24.42578125" style="84" customWidth="1"/>
    <col min="8994" max="9005" width="10.85546875" style="84" customWidth="1"/>
    <col min="9006" max="9008" width="13.7109375" style="84" customWidth="1"/>
    <col min="9009" max="9062" width="0" style="84" hidden="1" customWidth="1"/>
    <col min="9063" max="9216" width="10.28515625" style="84"/>
    <col min="9217" max="9217" width="48.42578125" style="84" customWidth="1"/>
    <col min="9218" max="9218" width="13.140625" style="84" customWidth="1"/>
    <col min="9219" max="9219" width="12.42578125" style="84" customWidth="1"/>
    <col min="9220" max="9220" width="12.28515625" style="84" customWidth="1"/>
    <col min="9221" max="9221" width="11.5703125" style="84" customWidth="1"/>
    <col min="9222" max="9222" width="12.5703125" style="84" customWidth="1"/>
    <col min="9223" max="9224" width="10.42578125" style="84" customWidth="1"/>
    <col min="9225" max="9225" width="10.28515625" style="84" customWidth="1"/>
    <col min="9226" max="9226" width="10.7109375" style="84" customWidth="1"/>
    <col min="9227" max="9227" width="9.85546875" style="84" customWidth="1"/>
    <col min="9228" max="9228" width="10.5703125" style="84" customWidth="1"/>
    <col min="9229" max="9229" width="10.140625" style="84" customWidth="1"/>
    <col min="9230" max="9230" width="10.28515625" style="84" customWidth="1"/>
    <col min="9231" max="9231" width="9.85546875" style="84" customWidth="1"/>
    <col min="9232" max="9232" width="9.7109375" style="84" customWidth="1"/>
    <col min="9233" max="9233" width="9.42578125" style="84" customWidth="1"/>
    <col min="9234" max="9234" width="9.85546875" style="84" customWidth="1"/>
    <col min="9235" max="9235" width="9.140625" style="84" customWidth="1"/>
    <col min="9236" max="9236" width="9.5703125" style="84" customWidth="1"/>
    <col min="9237" max="9237" width="9" style="84" customWidth="1"/>
    <col min="9238" max="9239" width="10.85546875" style="84" customWidth="1"/>
    <col min="9240" max="9240" width="96.5703125" style="84" customWidth="1"/>
    <col min="9241" max="9248" width="10.85546875" style="84" customWidth="1"/>
    <col min="9249" max="9249" width="24.42578125" style="84" customWidth="1"/>
    <col min="9250" max="9261" width="10.85546875" style="84" customWidth="1"/>
    <col min="9262" max="9264" width="13.7109375" style="84" customWidth="1"/>
    <col min="9265" max="9318" width="0" style="84" hidden="1" customWidth="1"/>
    <col min="9319" max="9472" width="10.28515625" style="84"/>
    <col min="9473" max="9473" width="48.42578125" style="84" customWidth="1"/>
    <col min="9474" max="9474" width="13.140625" style="84" customWidth="1"/>
    <col min="9475" max="9475" width="12.42578125" style="84" customWidth="1"/>
    <col min="9476" max="9476" width="12.28515625" style="84" customWidth="1"/>
    <col min="9477" max="9477" width="11.5703125" style="84" customWidth="1"/>
    <col min="9478" max="9478" width="12.5703125" style="84" customWidth="1"/>
    <col min="9479" max="9480" width="10.42578125" style="84" customWidth="1"/>
    <col min="9481" max="9481" width="10.28515625" style="84" customWidth="1"/>
    <col min="9482" max="9482" width="10.7109375" style="84" customWidth="1"/>
    <col min="9483" max="9483" width="9.85546875" style="84" customWidth="1"/>
    <col min="9484" max="9484" width="10.5703125" style="84" customWidth="1"/>
    <col min="9485" max="9485" width="10.140625" style="84" customWidth="1"/>
    <col min="9486" max="9486" width="10.28515625" style="84" customWidth="1"/>
    <col min="9487" max="9487" width="9.85546875" style="84" customWidth="1"/>
    <col min="9488" max="9488" width="9.7109375" style="84" customWidth="1"/>
    <col min="9489" max="9489" width="9.42578125" style="84" customWidth="1"/>
    <col min="9490" max="9490" width="9.85546875" style="84" customWidth="1"/>
    <col min="9491" max="9491" width="9.140625" style="84" customWidth="1"/>
    <col min="9492" max="9492" width="9.5703125" style="84" customWidth="1"/>
    <col min="9493" max="9493" width="9" style="84" customWidth="1"/>
    <col min="9494" max="9495" width="10.85546875" style="84" customWidth="1"/>
    <col min="9496" max="9496" width="96.5703125" style="84" customWidth="1"/>
    <col min="9497" max="9504" width="10.85546875" style="84" customWidth="1"/>
    <col min="9505" max="9505" width="24.42578125" style="84" customWidth="1"/>
    <col min="9506" max="9517" width="10.85546875" style="84" customWidth="1"/>
    <col min="9518" max="9520" width="13.7109375" style="84" customWidth="1"/>
    <col min="9521" max="9574" width="0" style="84" hidden="1" customWidth="1"/>
    <col min="9575" max="9728" width="10.28515625" style="84"/>
    <col min="9729" max="9729" width="48.42578125" style="84" customWidth="1"/>
    <col min="9730" max="9730" width="13.140625" style="84" customWidth="1"/>
    <col min="9731" max="9731" width="12.42578125" style="84" customWidth="1"/>
    <col min="9732" max="9732" width="12.28515625" style="84" customWidth="1"/>
    <col min="9733" max="9733" width="11.5703125" style="84" customWidth="1"/>
    <col min="9734" max="9734" width="12.5703125" style="84" customWidth="1"/>
    <col min="9735" max="9736" width="10.42578125" style="84" customWidth="1"/>
    <col min="9737" max="9737" width="10.28515625" style="84" customWidth="1"/>
    <col min="9738" max="9738" width="10.7109375" style="84" customWidth="1"/>
    <col min="9739" max="9739" width="9.85546875" style="84" customWidth="1"/>
    <col min="9740" max="9740" width="10.5703125" style="84" customWidth="1"/>
    <col min="9741" max="9741" width="10.140625" style="84" customWidth="1"/>
    <col min="9742" max="9742" width="10.28515625" style="84" customWidth="1"/>
    <col min="9743" max="9743" width="9.85546875" style="84" customWidth="1"/>
    <col min="9744" max="9744" width="9.7109375" style="84" customWidth="1"/>
    <col min="9745" max="9745" width="9.42578125" style="84" customWidth="1"/>
    <col min="9746" max="9746" width="9.85546875" style="84" customWidth="1"/>
    <col min="9747" max="9747" width="9.140625" style="84" customWidth="1"/>
    <col min="9748" max="9748" width="9.5703125" style="84" customWidth="1"/>
    <col min="9749" max="9749" width="9" style="84" customWidth="1"/>
    <col min="9750" max="9751" width="10.85546875" style="84" customWidth="1"/>
    <col min="9752" max="9752" width="96.5703125" style="84" customWidth="1"/>
    <col min="9753" max="9760" width="10.85546875" style="84" customWidth="1"/>
    <col min="9761" max="9761" width="24.42578125" style="84" customWidth="1"/>
    <col min="9762" max="9773" width="10.85546875" style="84" customWidth="1"/>
    <col min="9774" max="9776" width="13.7109375" style="84" customWidth="1"/>
    <col min="9777" max="9830" width="0" style="84" hidden="1" customWidth="1"/>
    <col min="9831" max="9984" width="10.28515625" style="84"/>
    <col min="9985" max="9985" width="48.42578125" style="84" customWidth="1"/>
    <col min="9986" max="9986" width="13.140625" style="84" customWidth="1"/>
    <col min="9987" max="9987" width="12.42578125" style="84" customWidth="1"/>
    <col min="9988" max="9988" width="12.28515625" style="84" customWidth="1"/>
    <col min="9989" max="9989" width="11.5703125" style="84" customWidth="1"/>
    <col min="9990" max="9990" width="12.5703125" style="84" customWidth="1"/>
    <col min="9991" max="9992" width="10.42578125" style="84" customWidth="1"/>
    <col min="9993" max="9993" width="10.28515625" style="84" customWidth="1"/>
    <col min="9994" max="9994" width="10.7109375" style="84" customWidth="1"/>
    <col min="9995" max="9995" width="9.85546875" style="84" customWidth="1"/>
    <col min="9996" max="9996" width="10.5703125" style="84" customWidth="1"/>
    <col min="9997" max="9997" width="10.140625" style="84" customWidth="1"/>
    <col min="9998" max="9998" width="10.28515625" style="84" customWidth="1"/>
    <col min="9999" max="9999" width="9.85546875" style="84" customWidth="1"/>
    <col min="10000" max="10000" width="9.7109375" style="84" customWidth="1"/>
    <col min="10001" max="10001" width="9.42578125" style="84" customWidth="1"/>
    <col min="10002" max="10002" width="9.85546875" style="84" customWidth="1"/>
    <col min="10003" max="10003" width="9.140625" style="84" customWidth="1"/>
    <col min="10004" max="10004" width="9.5703125" style="84" customWidth="1"/>
    <col min="10005" max="10005" width="9" style="84" customWidth="1"/>
    <col min="10006" max="10007" width="10.85546875" style="84" customWidth="1"/>
    <col min="10008" max="10008" width="96.5703125" style="84" customWidth="1"/>
    <col min="10009" max="10016" width="10.85546875" style="84" customWidth="1"/>
    <col min="10017" max="10017" width="24.42578125" style="84" customWidth="1"/>
    <col min="10018" max="10029" width="10.85546875" style="84" customWidth="1"/>
    <col min="10030" max="10032" width="13.7109375" style="84" customWidth="1"/>
    <col min="10033" max="10086" width="0" style="84" hidden="1" customWidth="1"/>
    <col min="10087" max="10240" width="10.28515625" style="84"/>
    <col min="10241" max="10241" width="48.42578125" style="84" customWidth="1"/>
    <col min="10242" max="10242" width="13.140625" style="84" customWidth="1"/>
    <col min="10243" max="10243" width="12.42578125" style="84" customWidth="1"/>
    <col min="10244" max="10244" width="12.28515625" style="84" customWidth="1"/>
    <col min="10245" max="10245" width="11.5703125" style="84" customWidth="1"/>
    <col min="10246" max="10246" width="12.5703125" style="84" customWidth="1"/>
    <col min="10247" max="10248" width="10.42578125" style="84" customWidth="1"/>
    <col min="10249" max="10249" width="10.28515625" style="84" customWidth="1"/>
    <col min="10250" max="10250" width="10.7109375" style="84" customWidth="1"/>
    <col min="10251" max="10251" width="9.85546875" style="84" customWidth="1"/>
    <col min="10252" max="10252" width="10.5703125" style="84" customWidth="1"/>
    <col min="10253" max="10253" width="10.140625" style="84" customWidth="1"/>
    <col min="10254" max="10254" width="10.28515625" style="84" customWidth="1"/>
    <col min="10255" max="10255" width="9.85546875" style="84" customWidth="1"/>
    <col min="10256" max="10256" width="9.7109375" style="84" customWidth="1"/>
    <col min="10257" max="10257" width="9.42578125" style="84" customWidth="1"/>
    <col min="10258" max="10258" width="9.85546875" style="84" customWidth="1"/>
    <col min="10259" max="10259" width="9.140625" style="84" customWidth="1"/>
    <col min="10260" max="10260" width="9.5703125" style="84" customWidth="1"/>
    <col min="10261" max="10261" width="9" style="84" customWidth="1"/>
    <col min="10262" max="10263" width="10.85546875" style="84" customWidth="1"/>
    <col min="10264" max="10264" width="96.5703125" style="84" customWidth="1"/>
    <col min="10265" max="10272" width="10.85546875" style="84" customWidth="1"/>
    <col min="10273" max="10273" width="24.42578125" style="84" customWidth="1"/>
    <col min="10274" max="10285" width="10.85546875" style="84" customWidth="1"/>
    <col min="10286" max="10288" width="13.7109375" style="84" customWidth="1"/>
    <col min="10289" max="10342" width="0" style="84" hidden="1" customWidth="1"/>
    <col min="10343" max="10496" width="10.28515625" style="84"/>
    <col min="10497" max="10497" width="48.42578125" style="84" customWidth="1"/>
    <col min="10498" max="10498" width="13.140625" style="84" customWidth="1"/>
    <col min="10499" max="10499" width="12.42578125" style="84" customWidth="1"/>
    <col min="10500" max="10500" width="12.28515625" style="84" customWidth="1"/>
    <col min="10501" max="10501" width="11.5703125" style="84" customWidth="1"/>
    <col min="10502" max="10502" width="12.5703125" style="84" customWidth="1"/>
    <col min="10503" max="10504" width="10.42578125" style="84" customWidth="1"/>
    <col min="10505" max="10505" width="10.28515625" style="84" customWidth="1"/>
    <col min="10506" max="10506" width="10.7109375" style="84" customWidth="1"/>
    <col min="10507" max="10507" width="9.85546875" style="84" customWidth="1"/>
    <col min="10508" max="10508" width="10.5703125" style="84" customWidth="1"/>
    <col min="10509" max="10509" width="10.140625" style="84" customWidth="1"/>
    <col min="10510" max="10510" width="10.28515625" style="84" customWidth="1"/>
    <col min="10511" max="10511" width="9.85546875" style="84" customWidth="1"/>
    <col min="10512" max="10512" width="9.7109375" style="84" customWidth="1"/>
    <col min="10513" max="10513" width="9.42578125" style="84" customWidth="1"/>
    <col min="10514" max="10514" width="9.85546875" style="84" customWidth="1"/>
    <col min="10515" max="10515" width="9.140625" style="84" customWidth="1"/>
    <col min="10516" max="10516" width="9.5703125" style="84" customWidth="1"/>
    <col min="10517" max="10517" width="9" style="84" customWidth="1"/>
    <col min="10518" max="10519" width="10.85546875" style="84" customWidth="1"/>
    <col min="10520" max="10520" width="96.5703125" style="84" customWidth="1"/>
    <col min="10521" max="10528" width="10.85546875" style="84" customWidth="1"/>
    <col min="10529" max="10529" width="24.42578125" style="84" customWidth="1"/>
    <col min="10530" max="10541" width="10.85546875" style="84" customWidth="1"/>
    <col min="10542" max="10544" width="13.7109375" style="84" customWidth="1"/>
    <col min="10545" max="10598" width="0" style="84" hidden="1" customWidth="1"/>
    <col min="10599" max="10752" width="10.28515625" style="84"/>
    <col min="10753" max="10753" width="48.42578125" style="84" customWidth="1"/>
    <col min="10754" max="10754" width="13.140625" style="84" customWidth="1"/>
    <col min="10755" max="10755" width="12.42578125" style="84" customWidth="1"/>
    <col min="10756" max="10756" width="12.28515625" style="84" customWidth="1"/>
    <col min="10757" max="10757" width="11.5703125" style="84" customWidth="1"/>
    <col min="10758" max="10758" width="12.5703125" style="84" customWidth="1"/>
    <col min="10759" max="10760" width="10.42578125" style="84" customWidth="1"/>
    <col min="10761" max="10761" width="10.28515625" style="84" customWidth="1"/>
    <col min="10762" max="10762" width="10.7109375" style="84" customWidth="1"/>
    <col min="10763" max="10763" width="9.85546875" style="84" customWidth="1"/>
    <col min="10764" max="10764" width="10.5703125" style="84" customWidth="1"/>
    <col min="10765" max="10765" width="10.140625" style="84" customWidth="1"/>
    <col min="10766" max="10766" width="10.28515625" style="84" customWidth="1"/>
    <col min="10767" max="10767" width="9.85546875" style="84" customWidth="1"/>
    <col min="10768" max="10768" width="9.7109375" style="84" customWidth="1"/>
    <col min="10769" max="10769" width="9.42578125" style="84" customWidth="1"/>
    <col min="10770" max="10770" width="9.85546875" style="84" customWidth="1"/>
    <col min="10771" max="10771" width="9.140625" style="84" customWidth="1"/>
    <col min="10772" max="10772" width="9.5703125" style="84" customWidth="1"/>
    <col min="10773" max="10773" width="9" style="84" customWidth="1"/>
    <col min="10774" max="10775" width="10.85546875" style="84" customWidth="1"/>
    <col min="10776" max="10776" width="96.5703125" style="84" customWidth="1"/>
    <col min="10777" max="10784" width="10.85546875" style="84" customWidth="1"/>
    <col min="10785" max="10785" width="24.42578125" style="84" customWidth="1"/>
    <col min="10786" max="10797" width="10.85546875" style="84" customWidth="1"/>
    <col min="10798" max="10800" width="13.7109375" style="84" customWidth="1"/>
    <col min="10801" max="10854" width="0" style="84" hidden="1" customWidth="1"/>
    <col min="10855" max="11008" width="10.28515625" style="84"/>
    <col min="11009" max="11009" width="48.42578125" style="84" customWidth="1"/>
    <col min="11010" max="11010" width="13.140625" style="84" customWidth="1"/>
    <col min="11011" max="11011" width="12.42578125" style="84" customWidth="1"/>
    <col min="11012" max="11012" width="12.28515625" style="84" customWidth="1"/>
    <col min="11013" max="11013" width="11.5703125" style="84" customWidth="1"/>
    <col min="11014" max="11014" width="12.5703125" style="84" customWidth="1"/>
    <col min="11015" max="11016" width="10.42578125" style="84" customWidth="1"/>
    <col min="11017" max="11017" width="10.28515625" style="84" customWidth="1"/>
    <col min="11018" max="11018" width="10.7109375" style="84" customWidth="1"/>
    <col min="11019" max="11019" width="9.85546875" style="84" customWidth="1"/>
    <col min="11020" max="11020" width="10.5703125" style="84" customWidth="1"/>
    <col min="11021" max="11021" width="10.140625" style="84" customWidth="1"/>
    <col min="11022" max="11022" width="10.28515625" style="84" customWidth="1"/>
    <col min="11023" max="11023" width="9.85546875" style="84" customWidth="1"/>
    <col min="11024" max="11024" width="9.7109375" style="84" customWidth="1"/>
    <col min="11025" max="11025" width="9.42578125" style="84" customWidth="1"/>
    <col min="11026" max="11026" width="9.85546875" style="84" customWidth="1"/>
    <col min="11027" max="11027" width="9.140625" style="84" customWidth="1"/>
    <col min="11028" max="11028" width="9.5703125" style="84" customWidth="1"/>
    <col min="11029" max="11029" width="9" style="84" customWidth="1"/>
    <col min="11030" max="11031" width="10.85546875" style="84" customWidth="1"/>
    <col min="11032" max="11032" width="96.5703125" style="84" customWidth="1"/>
    <col min="11033" max="11040" width="10.85546875" style="84" customWidth="1"/>
    <col min="11041" max="11041" width="24.42578125" style="84" customWidth="1"/>
    <col min="11042" max="11053" width="10.85546875" style="84" customWidth="1"/>
    <col min="11054" max="11056" width="13.7109375" style="84" customWidth="1"/>
    <col min="11057" max="11110" width="0" style="84" hidden="1" customWidth="1"/>
    <col min="11111" max="11264" width="10.28515625" style="84"/>
    <col min="11265" max="11265" width="48.42578125" style="84" customWidth="1"/>
    <col min="11266" max="11266" width="13.140625" style="84" customWidth="1"/>
    <col min="11267" max="11267" width="12.42578125" style="84" customWidth="1"/>
    <col min="11268" max="11268" width="12.28515625" style="84" customWidth="1"/>
    <col min="11269" max="11269" width="11.5703125" style="84" customWidth="1"/>
    <col min="11270" max="11270" width="12.5703125" style="84" customWidth="1"/>
    <col min="11271" max="11272" width="10.42578125" style="84" customWidth="1"/>
    <col min="11273" max="11273" width="10.28515625" style="84" customWidth="1"/>
    <col min="11274" max="11274" width="10.7109375" style="84" customWidth="1"/>
    <col min="11275" max="11275" width="9.85546875" style="84" customWidth="1"/>
    <col min="11276" max="11276" width="10.5703125" style="84" customWidth="1"/>
    <col min="11277" max="11277" width="10.140625" style="84" customWidth="1"/>
    <col min="11278" max="11278" width="10.28515625" style="84" customWidth="1"/>
    <col min="11279" max="11279" width="9.85546875" style="84" customWidth="1"/>
    <col min="11280" max="11280" width="9.7109375" style="84" customWidth="1"/>
    <col min="11281" max="11281" width="9.42578125" style="84" customWidth="1"/>
    <col min="11282" max="11282" width="9.85546875" style="84" customWidth="1"/>
    <col min="11283" max="11283" width="9.140625" style="84" customWidth="1"/>
    <col min="11284" max="11284" width="9.5703125" style="84" customWidth="1"/>
    <col min="11285" max="11285" width="9" style="84" customWidth="1"/>
    <col min="11286" max="11287" width="10.85546875" style="84" customWidth="1"/>
    <col min="11288" max="11288" width="96.5703125" style="84" customWidth="1"/>
    <col min="11289" max="11296" width="10.85546875" style="84" customWidth="1"/>
    <col min="11297" max="11297" width="24.42578125" style="84" customWidth="1"/>
    <col min="11298" max="11309" width="10.85546875" style="84" customWidth="1"/>
    <col min="11310" max="11312" width="13.7109375" style="84" customWidth="1"/>
    <col min="11313" max="11366" width="0" style="84" hidden="1" customWidth="1"/>
    <col min="11367" max="11520" width="10.28515625" style="84"/>
    <col min="11521" max="11521" width="48.42578125" style="84" customWidth="1"/>
    <col min="11522" max="11522" width="13.140625" style="84" customWidth="1"/>
    <col min="11523" max="11523" width="12.42578125" style="84" customWidth="1"/>
    <col min="11524" max="11524" width="12.28515625" style="84" customWidth="1"/>
    <col min="11525" max="11525" width="11.5703125" style="84" customWidth="1"/>
    <col min="11526" max="11526" width="12.5703125" style="84" customWidth="1"/>
    <col min="11527" max="11528" width="10.42578125" style="84" customWidth="1"/>
    <col min="11529" max="11529" width="10.28515625" style="84" customWidth="1"/>
    <col min="11530" max="11530" width="10.7109375" style="84" customWidth="1"/>
    <col min="11531" max="11531" width="9.85546875" style="84" customWidth="1"/>
    <col min="11532" max="11532" width="10.5703125" style="84" customWidth="1"/>
    <col min="11533" max="11533" width="10.140625" style="84" customWidth="1"/>
    <col min="11534" max="11534" width="10.28515625" style="84" customWidth="1"/>
    <col min="11535" max="11535" width="9.85546875" style="84" customWidth="1"/>
    <col min="11536" max="11536" width="9.7109375" style="84" customWidth="1"/>
    <col min="11537" max="11537" width="9.42578125" style="84" customWidth="1"/>
    <col min="11538" max="11538" width="9.85546875" style="84" customWidth="1"/>
    <col min="11539" max="11539" width="9.140625" style="84" customWidth="1"/>
    <col min="11540" max="11540" width="9.5703125" style="84" customWidth="1"/>
    <col min="11541" max="11541" width="9" style="84" customWidth="1"/>
    <col min="11542" max="11543" width="10.85546875" style="84" customWidth="1"/>
    <col min="11544" max="11544" width="96.5703125" style="84" customWidth="1"/>
    <col min="11545" max="11552" width="10.85546875" style="84" customWidth="1"/>
    <col min="11553" max="11553" width="24.42578125" style="84" customWidth="1"/>
    <col min="11554" max="11565" width="10.85546875" style="84" customWidth="1"/>
    <col min="11566" max="11568" width="13.7109375" style="84" customWidth="1"/>
    <col min="11569" max="11622" width="0" style="84" hidden="1" customWidth="1"/>
    <col min="11623" max="11776" width="10.28515625" style="84"/>
    <col min="11777" max="11777" width="48.42578125" style="84" customWidth="1"/>
    <col min="11778" max="11778" width="13.140625" style="84" customWidth="1"/>
    <col min="11779" max="11779" width="12.42578125" style="84" customWidth="1"/>
    <col min="11780" max="11780" width="12.28515625" style="84" customWidth="1"/>
    <col min="11781" max="11781" width="11.5703125" style="84" customWidth="1"/>
    <col min="11782" max="11782" width="12.5703125" style="84" customWidth="1"/>
    <col min="11783" max="11784" width="10.42578125" style="84" customWidth="1"/>
    <col min="11785" max="11785" width="10.28515625" style="84" customWidth="1"/>
    <col min="11786" max="11786" width="10.7109375" style="84" customWidth="1"/>
    <col min="11787" max="11787" width="9.85546875" style="84" customWidth="1"/>
    <col min="11788" max="11788" width="10.5703125" style="84" customWidth="1"/>
    <col min="11789" max="11789" width="10.140625" style="84" customWidth="1"/>
    <col min="11790" max="11790" width="10.28515625" style="84" customWidth="1"/>
    <col min="11791" max="11791" width="9.85546875" style="84" customWidth="1"/>
    <col min="11792" max="11792" width="9.7109375" style="84" customWidth="1"/>
    <col min="11793" max="11793" width="9.42578125" style="84" customWidth="1"/>
    <col min="11794" max="11794" width="9.85546875" style="84" customWidth="1"/>
    <col min="11795" max="11795" width="9.140625" style="84" customWidth="1"/>
    <col min="11796" max="11796" width="9.5703125" style="84" customWidth="1"/>
    <col min="11797" max="11797" width="9" style="84" customWidth="1"/>
    <col min="11798" max="11799" width="10.85546875" style="84" customWidth="1"/>
    <col min="11800" max="11800" width="96.5703125" style="84" customWidth="1"/>
    <col min="11801" max="11808" width="10.85546875" style="84" customWidth="1"/>
    <col min="11809" max="11809" width="24.42578125" style="84" customWidth="1"/>
    <col min="11810" max="11821" width="10.85546875" style="84" customWidth="1"/>
    <col min="11822" max="11824" width="13.7109375" style="84" customWidth="1"/>
    <col min="11825" max="11878" width="0" style="84" hidden="1" customWidth="1"/>
    <col min="11879" max="12032" width="10.28515625" style="84"/>
    <col min="12033" max="12033" width="48.42578125" style="84" customWidth="1"/>
    <col min="12034" max="12034" width="13.140625" style="84" customWidth="1"/>
    <col min="12035" max="12035" width="12.42578125" style="84" customWidth="1"/>
    <col min="12036" max="12036" width="12.28515625" style="84" customWidth="1"/>
    <col min="12037" max="12037" width="11.5703125" style="84" customWidth="1"/>
    <col min="12038" max="12038" width="12.5703125" style="84" customWidth="1"/>
    <col min="12039" max="12040" width="10.42578125" style="84" customWidth="1"/>
    <col min="12041" max="12041" width="10.28515625" style="84" customWidth="1"/>
    <col min="12042" max="12042" width="10.7109375" style="84" customWidth="1"/>
    <col min="12043" max="12043" width="9.85546875" style="84" customWidth="1"/>
    <col min="12044" max="12044" width="10.5703125" style="84" customWidth="1"/>
    <col min="12045" max="12045" width="10.140625" style="84" customWidth="1"/>
    <col min="12046" max="12046" width="10.28515625" style="84" customWidth="1"/>
    <col min="12047" max="12047" width="9.85546875" style="84" customWidth="1"/>
    <col min="12048" max="12048" width="9.7109375" style="84" customWidth="1"/>
    <col min="12049" max="12049" width="9.42578125" style="84" customWidth="1"/>
    <col min="12050" max="12050" width="9.85546875" style="84" customWidth="1"/>
    <col min="12051" max="12051" width="9.140625" style="84" customWidth="1"/>
    <col min="12052" max="12052" width="9.5703125" style="84" customWidth="1"/>
    <col min="12053" max="12053" width="9" style="84" customWidth="1"/>
    <col min="12054" max="12055" width="10.85546875" style="84" customWidth="1"/>
    <col min="12056" max="12056" width="96.5703125" style="84" customWidth="1"/>
    <col min="12057" max="12064" width="10.85546875" style="84" customWidth="1"/>
    <col min="12065" max="12065" width="24.42578125" style="84" customWidth="1"/>
    <col min="12066" max="12077" width="10.85546875" style="84" customWidth="1"/>
    <col min="12078" max="12080" width="13.7109375" style="84" customWidth="1"/>
    <col min="12081" max="12134" width="0" style="84" hidden="1" customWidth="1"/>
    <col min="12135" max="12288" width="10.28515625" style="84"/>
    <col min="12289" max="12289" width="48.42578125" style="84" customWidth="1"/>
    <col min="12290" max="12290" width="13.140625" style="84" customWidth="1"/>
    <col min="12291" max="12291" width="12.42578125" style="84" customWidth="1"/>
    <col min="12292" max="12292" width="12.28515625" style="84" customWidth="1"/>
    <col min="12293" max="12293" width="11.5703125" style="84" customWidth="1"/>
    <col min="12294" max="12294" width="12.5703125" style="84" customWidth="1"/>
    <col min="12295" max="12296" width="10.42578125" style="84" customWidth="1"/>
    <col min="12297" max="12297" width="10.28515625" style="84" customWidth="1"/>
    <col min="12298" max="12298" width="10.7109375" style="84" customWidth="1"/>
    <col min="12299" max="12299" width="9.85546875" style="84" customWidth="1"/>
    <col min="12300" max="12300" width="10.5703125" style="84" customWidth="1"/>
    <col min="12301" max="12301" width="10.140625" style="84" customWidth="1"/>
    <col min="12302" max="12302" width="10.28515625" style="84" customWidth="1"/>
    <col min="12303" max="12303" width="9.85546875" style="84" customWidth="1"/>
    <col min="12304" max="12304" width="9.7109375" style="84" customWidth="1"/>
    <col min="12305" max="12305" width="9.42578125" style="84" customWidth="1"/>
    <col min="12306" max="12306" width="9.85546875" style="84" customWidth="1"/>
    <col min="12307" max="12307" width="9.140625" style="84" customWidth="1"/>
    <col min="12308" max="12308" width="9.5703125" style="84" customWidth="1"/>
    <col min="12309" max="12309" width="9" style="84" customWidth="1"/>
    <col min="12310" max="12311" width="10.85546875" style="84" customWidth="1"/>
    <col min="12312" max="12312" width="96.5703125" style="84" customWidth="1"/>
    <col min="12313" max="12320" width="10.85546875" style="84" customWidth="1"/>
    <col min="12321" max="12321" width="24.42578125" style="84" customWidth="1"/>
    <col min="12322" max="12333" width="10.85546875" style="84" customWidth="1"/>
    <col min="12334" max="12336" width="13.7109375" style="84" customWidth="1"/>
    <col min="12337" max="12390" width="0" style="84" hidden="1" customWidth="1"/>
    <col min="12391" max="12544" width="10.28515625" style="84"/>
    <col min="12545" max="12545" width="48.42578125" style="84" customWidth="1"/>
    <col min="12546" max="12546" width="13.140625" style="84" customWidth="1"/>
    <col min="12547" max="12547" width="12.42578125" style="84" customWidth="1"/>
    <col min="12548" max="12548" width="12.28515625" style="84" customWidth="1"/>
    <col min="12549" max="12549" width="11.5703125" style="84" customWidth="1"/>
    <col min="12550" max="12550" width="12.5703125" style="84" customWidth="1"/>
    <col min="12551" max="12552" width="10.42578125" style="84" customWidth="1"/>
    <col min="12553" max="12553" width="10.28515625" style="84" customWidth="1"/>
    <col min="12554" max="12554" width="10.7109375" style="84" customWidth="1"/>
    <col min="12555" max="12555" width="9.85546875" style="84" customWidth="1"/>
    <col min="12556" max="12556" width="10.5703125" style="84" customWidth="1"/>
    <col min="12557" max="12557" width="10.140625" style="84" customWidth="1"/>
    <col min="12558" max="12558" width="10.28515625" style="84" customWidth="1"/>
    <col min="12559" max="12559" width="9.85546875" style="84" customWidth="1"/>
    <col min="12560" max="12560" width="9.7109375" style="84" customWidth="1"/>
    <col min="12561" max="12561" width="9.42578125" style="84" customWidth="1"/>
    <col min="12562" max="12562" width="9.85546875" style="84" customWidth="1"/>
    <col min="12563" max="12563" width="9.140625" style="84" customWidth="1"/>
    <col min="12564" max="12564" width="9.5703125" style="84" customWidth="1"/>
    <col min="12565" max="12565" width="9" style="84" customWidth="1"/>
    <col min="12566" max="12567" width="10.85546875" style="84" customWidth="1"/>
    <col min="12568" max="12568" width="96.5703125" style="84" customWidth="1"/>
    <col min="12569" max="12576" width="10.85546875" style="84" customWidth="1"/>
    <col min="12577" max="12577" width="24.42578125" style="84" customWidth="1"/>
    <col min="12578" max="12589" width="10.85546875" style="84" customWidth="1"/>
    <col min="12590" max="12592" width="13.7109375" style="84" customWidth="1"/>
    <col min="12593" max="12646" width="0" style="84" hidden="1" customWidth="1"/>
    <col min="12647" max="12800" width="10.28515625" style="84"/>
    <col min="12801" max="12801" width="48.42578125" style="84" customWidth="1"/>
    <col min="12802" max="12802" width="13.140625" style="84" customWidth="1"/>
    <col min="12803" max="12803" width="12.42578125" style="84" customWidth="1"/>
    <col min="12804" max="12804" width="12.28515625" style="84" customWidth="1"/>
    <col min="12805" max="12805" width="11.5703125" style="84" customWidth="1"/>
    <col min="12806" max="12806" width="12.5703125" style="84" customWidth="1"/>
    <col min="12807" max="12808" width="10.42578125" style="84" customWidth="1"/>
    <col min="12809" max="12809" width="10.28515625" style="84" customWidth="1"/>
    <col min="12810" max="12810" width="10.7109375" style="84" customWidth="1"/>
    <col min="12811" max="12811" width="9.85546875" style="84" customWidth="1"/>
    <col min="12812" max="12812" width="10.5703125" style="84" customWidth="1"/>
    <col min="12813" max="12813" width="10.140625" style="84" customWidth="1"/>
    <col min="12814" max="12814" width="10.28515625" style="84" customWidth="1"/>
    <col min="12815" max="12815" width="9.85546875" style="84" customWidth="1"/>
    <col min="12816" max="12816" width="9.7109375" style="84" customWidth="1"/>
    <col min="12817" max="12817" width="9.42578125" style="84" customWidth="1"/>
    <col min="12818" max="12818" width="9.85546875" style="84" customWidth="1"/>
    <col min="12819" max="12819" width="9.140625" style="84" customWidth="1"/>
    <col min="12820" max="12820" width="9.5703125" style="84" customWidth="1"/>
    <col min="12821" max="12821" width="9" style="84" customWidth="1"/>
    <col min="12822" max="12823" width="10.85546875" style="84" customWidth="1"/>
    <col min="12824" max="12824" width="96.5703125" style="84" customWidth="1"/>
    <col min="12825" max="12832" width="10.85546875" style="84" customWidth="1"/>
    <col min="12833" max="12833" width="24.42578125" style="84" customWidth="1"/>
    <col min="12834" max="12845" width="10.85546875" style="84" customWidth="1"/>
    <col min="12846" max="12848" width="13.7109375" style="84" customWidth="1"/>
    <col min="12849" max="12902" width="0" style="84" hidden="1" customWidth="1"/>
    <col min="12903" max="13056" width="10.28515625" style="84"/>
    <col min="13057" max="13057" width="48.42578125" style="84" customWidth="1"/>
    <col min="13058" max="13058" width="13.140625" style="84" customWidth="1"/>
    <col min="13059" max="13059" width="12.42578125" style="84" customWidth="1"/>
    <col min="13060" max="13060" width="12.28515625" style="84" customWidth="1"/>
    <col min="13061" max="13061" width="11.5703125" style="84" customWidth="1"/>
    <col min="13062" max="13062" width="12.5703125" style="84" customWidth="1"/>
    <col min="13063" max="13064" width="10.42578125" style="84" customWidth="1"/>
    <col min="13065" max="13065" width="10.28515625" style="84" customWidth="1"/>
    <col min="13066" max="13066" width="10.7109375" style="84" customWidth="1"/>
    <col min="13067" max="13067" width="9.85546875" style="84" customWidth="1"/>
    <col min="13068" max="13068" width="10.5703125" style="84" customWidth="1"/>
    <col min="13069" max="13069" width="10.140625" style="84" customWidth="1"/>
    <col min="13070" max="13070" width="10.28515625" style="84" customWidth="1"/>
    <col min="13071" max="13071" width="9.85546875" style="84" customWidth="1"/>
    <col min="13072" max="13072" width="9.7109375" style="84" customWidth="1"/>
    <col min="13073" max="13073" width="9.42578125" style="84" customWidth="1"/>
    <col min="13074" max="13074" width="9.85546875" style="84" customWidth="1"/>
    <col min="13075" max="13075" width="9.140625" style="84" customWidth="1"/>
    <col min="13076" max="13076" width="9.5703125" style="84" customWidth="1"/>
    <col min="13077" max="13077" width="9" style="84" customWidth="1"/>
    <col min="13078" max="13079" width="10.85546875" style="84" customWidth="1"/>
    <col min="13080" max="13080" width="96.5703125" style="84" customWidth="1"/>
    <col min="13081" max="13088" width="10.85546875" style="84" customWidth="1"/>
    <col min="13089" max="13089" width="24.42578125" style="84" customWidth="1"/>
    <col min="13090" max="13101" width="10.85546875" style="84" customWidth="1"/>
    <col min="13102" max="13104" width="13.7109375" style="84" customWidth="1"/>
    <col min="13105" max="13158" width="0" style="84" hidden="1" customWidth="1"/>
    <col min="13159" max="13312" width="10.28515625" style="84"/>
    <col min="13313" max="13313" width="48.42578125" style="84" customWidth="1"/>
    <col min="13314" max="13314" width="13.140625" style="84" customWidth="1"/>
    <col min="13315" max="13315" width="12.42578125" style="84" customWidth="1"/>
    <col min="13316" max="13316" width="12.28515625" style="84" customWidth="1"/>
    <col min="13317" max="13317" width="11.5703125" style="84" customWidth="1"/>
    <col min="13318" max="13318" width="12.5703125" style="84" customWidth="1"/>
    <col min="13319" max="13320" width="10.42578125" style="84" customWidth="1"/>
    <col min="13321" max="13321" width="10.28515625" style="84" customWidth="1"/>
    <col min="13322" max="13322" width="10.7109375" style="84" customWidth="1"/>
    <col min="13323" max="13323" width="9.85546875" style="84" customWidth="1"/>
    <col min="13324" max="13324" width="10.5703125" style="84" customWidth="1"/>
    <col min="13325" max="13325" width="10.140625" style="84" customWidth="1"/>
    <col min="13326" max="13326" width="10.28515625" style="84" customWidth="1"/>
    <col min="13327" max="13327" width="9.85546875" style="84" customWidth="1"/>
    <col min="13328" max="13328" width="9.7109375" style="84" customWidth="1"/>
    <col min="13329" max="13329" width="9.42578125" style="84" customWidth="1"/>
    <col min="13330" max="13330" width="9.85546875" style="84" customWidth="1"/>
    <col min="13331" max="13331" width="9.140625" style="84" customWidth="1"/>
    <col min="13332" max="13332" width="9.5703125" style="84" customWidth="1"/>
    <col min="13333" max="13333" width="9" style="84" customWidth="1"/>
    <col min="13334" max="13335" width="10.85546875" style="84" customWidth="1"/>
    <col min="13336" max="13336" width="96.5703125" style="84" customWidth="1"/>
    <col min="13337" max="13344" width="10.85546875" style="84" customWidth="1"/>
    <col min="13345" max="13345" width="24.42578125" style="84" customWidth="1"/>
    <col min="13346" max="13357" width="10.85546875" style="84" customWidth="1"/>
    <col min="13358" max="13360" width="13.7109375" style="84" customWidth="1"/>
    <col min="13361" max="13414" width="0" style="84" hidden="1" customWidth="1"/>
    <col min="13415" max="13568" width="10.28515625" style="84"/>
    <col min="13569" max="13569" width="48.42578125" style="84" customWidth="1"/>
    <col min="13570" max="13570" width="13.140625" style="84" customWidth="1"/>
    <col min="13571" max="13571" width="12.42578125" style="84" customWidth="1"/>
    <col min="13572" max="13572" width="12.28515625" style="84" customWidth="1"/>
    <col min="13573" max="13573" width="11.5703125" style="84" customWidth="1"/>
    <col min="13574" max="13574" width="12.5703125" style="84" customWidth="1"/>
    <col min="13575" max="13576" width="10.42578125" style="84" customWidth="1"/>
    <col min="13577" max="13577" width="10.28515625" style="84" customWidth="1"/>
    <col min="13578" max="13578" width="10.7109375" style="84" customWidth="1"/>
    <col min="13579" max="13579" width="9.85546875" style="84" customWidth="1"/>
    <col min="13580" max="13580" width="10.5703125" style="84" customWidth="1"/>
    <col min="13581" max="13581" width="10.140625" style="84" customWidth="1"/>
    <col min="13582" max="13582" width="10.28515625" style="84" customWidth="1"/>
    <col min="13583" max="13583" width="9.85546875" style="84" customWidth="1"/>
    <col min="13584" max="13584" width="9.7109375" style="84" customWidth="1"/>
    <col min="13585" max="13585" width="9.42578125" style="84" customWidth="1"/>
    <col min="13586" max="13586" width="9.85546875" style="84" customWidth="1"/>
    <col min="13587" max="13587" width="9.140625" style="84" customWidth="1"/>
    <col min="13588" max="13588" width="9.5703125" style="84" customWidth="1"/>
    <col min="13589" max="13589" width="9" style="84" customWidth="1"/>
    <col min="13590" max="13591" width="10.85546875" style="84" customWidth="1"/>
    <col min="13592" max="13592" width="96.5703125" style="84" customWidth="1"/>
    <col min="13593" max="13600" width="10.85546875" style="84" customWidth="1"/>
    <col min="13601" max="13601" width="24.42578125" style="84" customWidth="1"/>
    <col min="13602" max="13613" width="10.85546875" style="84" customWidth="1"/>
    <col min="13614" max="13616" width="13.7109375" style="84" customWidth="1"/>
    <col min="13617" max="13670" width="0" style="84" hidden="1" customWidth="1"/>
    <col min="13671" max="13824" width="10.28515625" style="84"/>
    <col min="13825" max="13825" width="48.42578125" style="84" customWidth="1"/>
    <col min="13826" max="13826" width="13.140625" style="84" customWidth="1"/>
    <col min="13827" max="13827" width="12.42578125" style="84" customWidth="1"/>
    <col min="13828" max="13828" width="12.28515625" style="84" customWidth="1"/>
    <col min="13829" max="13829" width="11.5703125" style="84" customWidth="1"/>
    <col min="13830" max="13830" width="12.5703125" style="84" customWidth="1"/>
    <col min="13831" max="13832" width="10.42578125" style="84" customWidth="1"/>
    <col min="13833" max="13833" width="10.28515625" style="84" customWidth="1"/>
    <col min="13834" max="13834" width="10.7109375" style="84" customWidth="1"/>
    <col min="13835" max="13835" width="9.85546875" style="84" customWidth="1"/>
    <col min="13836" max="13836" width="10.5703125" style="84" customWidth="1"/>
    <col min="13837" max="13837" width="10.140625" style="84" customWidth="1"/>
    <col min="13838" max="13838" width="10.28515625" style="84" customWidth="1"/>
    <col min="13839" max="13839" width="9.85546875" style="84" customWidth="1"/>
    <col min="13840" max="13840" width="9.7109375" style="84" customWidth="1"/>
    <col min="13841" max="13841" width="9.42578125" style="84" customWidth="1"/>
    <col min="13842" max="13842" width="9.85546875" style="84" customWidth="1"/>
    <col min="13843" max="13843" width="9.140625" style="84" customWidth="1"/>
    <col min="13844" max="13844" width="9.5703125" style="84" customWidth="1"/>
    <col min="13845" max="13845" width="9" style="84" customWidth="1"/>
    <col min="13846" max="13847" width="10.85546875" style="84" customWidth="1"/>
    <col min="13848" max="13848" width="96.5703125" style="84" customWidth="1"/>
    <col min="13849" max="13856" width="10.85546875" style="84" customWidth="1"/>
    <col min="13857" max="13857" width="24.42578125" style="84" customWidth="1"/>
    <col min="13858" max="13869" width="10.85546875" style="84" customWidth="1"/>
    <col min="13870" max="13872" width="13.7109375" style="84" customWidth="1"/>
    <col min="13873" max="13926" width="0" style="84" hidden="1" customWidth="1"/>
    <col min="13927" max="14080" width="10.28515625" style="84"/>
    <col min="14081" max="14081" width="48.42578125" style="84" customWidth="1"/>
    <col min="14082" max="14082" width="13.140625" style="84" customWidth="1"/>
    <col min="14083" max="14083" width="12.42578125" style="84" customWidth="1"/>
    <col min="14084" max="14084" width="12.28515625" style="84" customWidth="1"/>
    <col min="14085" max="14085" width="11.5703125" style="84" customWidth="1"/>
    <col min="14086" max="14086" width="12.5703125" style="84" customWidth="1"/>
    <col min="14087" max="14088" width="10.42578125" style="84" customWidth="1"/>
    <col min="14089" max="14089" width="10.28515625" style="84" customWidth="1"/>
    <col min="14090" max="14090" width="10.7109375" style="84" customWidth="1"/>
    <col min="14091" max="14091" width="9.85546875" style="84" customWidth="1"/>
    <col min="14092" max="14092" width="10.5703125" style="84" customWidth="1"/>
    <col min="14093" max="14093" width="10.140625" style="84" customWidth="1"/>
    <col min="14094" max="14094" width="10.28515625" style="84" customWidth="1"/>
    <col min="14095" max="14095" width="9.85546875" style="84" customWidth="1"/>
    <col min="14096" max="14096" width="9.7109375" style="84" customWidth="1"/>
    <col min="14097" max="14097" width="9.42578125" style="84" customWidth="1"/>
    <col min="14098" max="14098" width="9.85546875" style="84" customWidth="1"/>
    <col min="14099" max="14099" width="9.140625" style="84" customWidth="1"/>
    <col min="14100" max="14100" width="9.5703125" style="84" customWidth="1"/>
    <col min="14101" max="14101" width="9" style="84" customWidth="1"/>
    <col min="14102" max="14103" width="10.85546875" style="84" customWidth="1"/>
    <col min="14104" max="14104" width="96.5703125" style="84" customWidth="1"/>
    <col min="14105" max="14112" width="10.85546875" style="84" customWidth="1"/>
    <col min="14113" max="14113" width="24.42578125" style="84" customWidth="1"/>
    <col min="14114" max="14125" width="10.85546875" style="84" customWidth="1"/>
    <col min="14126" max="14128" width="13.7109375" style="84" customWidth="1"/>
    <col min="14129" max="14182" width="0" style="84" hidden="1" customWidth="1"/>
    <col min="14183" max="14336" width="10.28515625" style="84"/>
    <col min="14337" max="14337" width="48.42578125" style="84" customWidth="1"/>
    <col min="14338" max="14338" width="13.140625" style="84" customWidth="1"/>
    <col min="14339" max="14339" width="12.42578125" style="84" customWidth="1"/>
    <col min="14340" max="14340" width="12.28515625" style="84" customWidth="1"/>
    <col min="14341" max="14341" width="11.5703125" style="84" customWidth="1"/>
    <col min="14342" max="14342" width="12.5703125" style="84" customWidth="1"/>
    <col min="14343" max="14344" width="10.42578125" style="84" customWidth="1"/>
    <col min="14345" max="14345" width="10.28515625" style="84" customWidth="1"/>
    <col min="14346" max="14346" width="10.7109375" style="84" customWidth="1"/>
    <col min="14347" max="14347" width="9.85546875" style="84" customWidth="1"/>
    <col min="14348" max="14348" width="10.5703125" style="84" customWidth="1"/>
    <col min="14349" max="14349" width="10.140625" style="84" customWidth="1"/>
    <col min="14350" max="14350" width="10.28515625" style="84" customWidth="1"/>
    <col min="14351" max="14351" width="9.85546875" style="84" customWidth="1"/>
    <col min="14352" max="14352" width="9.7109375" style="84" customWidth="1"/>
    <col min="14353" max="14353" width="9.42578125" style="84" customWidth="1"/>
    <col min="14354" max="14354" width="9.85546875" style="84" customWidth="1"/>
    <col min="14355" max="14355" width="9.140625" style="84" customWidth="1"/>
    <col min="14356" max="14356" width="9.5703125" style="84" customWidth="1"/>
    <col min="14357" max="14357" width="9" style="84" customWidth="1"/>
    <col min="14358" max="14359" width="10.85546875" style="84" customWidth="1"/>
    <col min="14360" max="14360" width="96.5703125" style="84" customWidth="1"/>
    <col min="14361" max="14368" width="10.85546875" style="84" customWidth="1"/>
    <col min="14369" max="14369" width="24.42578125" style="84" customWidth="1"/>
    <col min="14370" max="14381" width="10.85546875" style="84" customWidth="1"/>
    <col min="14382" max="14384" width="13.7109375" style="84" customWidth="1"/>
    <col min="14385" max="14438" width="0" style="84" hidden="1" customWidth="1"/>
    <col min="14439" max="14592" width="10.28515625" style="84"/>
    <col min="14593" max="14593" width="48.42578125" style="84" customWidth="1"/>
    <col min="14594" max="14594" width="13.140625" style="84" customWidth="1"/>
    <col min="14595" max="14595" width="12.42578125" style="84" customWidth="1"/>
    <col min="14596" max="14596" width="12.28515625" style="84" customWidth="1"/>
    <col min="14597" max="14597" width="11.5703125" style="84" customWidth="1"/>
    <col min="14598" max="14598" width="12.5703125" style="84" customWidth="1"/>
    <col min="14599" max="14600" width="10.42578125" style="84" customWidth="1"/>
    <col min="14601" max="14601" width="10.28515625" style="84" customWidth="1"/>
    <col min="14602" max="14602" width="10.7109375" style="84" customWidth="1"/>
    <col min="14603" max="14603" width="9.85546875" style="84" customWidth="1"/>
    <col min="14604" max="14604" width="10.5703125" style="84" customWidth="1"/>
    <col min="14605" max="14605" width="10.140625" style="84" customWidth="1"/>
    <col min="14606" max="14606" width="10.28515625" style="84" customWidth="1"/>
    <col min="14607" max="14607" width="9.85546875" style="84" customWidth="1"/>
    <col min="14608" max="14608" width="9.7109375" style="84" customWidth="1"/>
    <col min="14609" max="14609" width="9.42578125" style="84" customWidth="1"/>
    <col min="14610" max="14610" width="9.85546875" style="84" customWidth="1"/>
    <col min="14611" max="14611" width="9.140625" style="84" customWidth="1"/>
    <col min="14612" max="14612" width="9.5703125" style="84" customWidth="1"/>
    <col min="14613" max="14613" width="9" style="84" customWidth="1"/>
    <col min="14614" max="14615" width="10.85546875" style="84" customWidth="1"/>
    <col min="14616" max="14616" width="96.5703125" style="84" customWidth="1"/>
    <col min="14617" max="14624" width="10.85546875" style="84" customWidth="1"/>
    <col min="14625" max="14625" width="24.42578125" style="84" customWidth="1"/>
    <col min="14626" max="14637" width="10.85546875" style="84" customWidth="1"/>
    <col min="14638" max="14640" width="13.7109375" style="84" customWidth="1"/>
    <col min="14641" max="14694" width="0" style="84" hidden="1" customWidth="1"/>
    <col min="14695" max="14848" width="10.28515625" style="84"/>
    <col min="14849" max="14849" width="48.42578125" style="84" customWidth="1"/>
    <col min="14850" max="14850" width="13.140625" style="84" customWidth="1"/>
    <col min="14851" max="14851" width="12.42578125" style="84" customWidth="1"/>
    <col min="14852" max="14852" width="12.28515625" style="84" customWidth="1"/>
    <col min="14853" max="14853" width="11.5703125" style="84" customWidth="1"/>
    <col min="14854" max="14854" width="12.5703125" style="84" customWidth="1"/>
    <col min="14855" max="14856" width="10.42578125" style="84" customWidth="1"/>
    <col min="14857" max="14857" width="10.28515625" style="84" customWidth="1"/>
    <col min="14858" max="14858" width="10.7109375" style="84" customWidth="1"/>
    <col min="14859" max="14859" width="9.85546875" style="84" customWidth="1"/>
    <col min="14860" max="14860" width="10.5703125" style="84" customWidth="1"/>
    <col min="14861" max="14861" width="10.140625" style="84" customWidth="1"/>
    <col min="14862" max="14862" width="10.28515625" style="84" customWidth="1"/>
    <col min="14863" max="14863" width="9.85546875" style="84" customWidth="1"/>
    <col min="14864" max="14864" width="9.7109375" style="84" customWidth="1"/>
    <col min="14865" max="14865" width="9.42578125" style="84" customWidth="1"/>
    <col min="14866" max="14866" width="9.85546875" style="84" customWidth="1"/>
    <col min="14867" max="14867" width="9.140625" style="84" customWidth="1"/>
    <col min="14868" max="14868" width="9.5703125" style="84" customWidth="1"/>
    <col min="14869" max="14869" width="9" style="84" customWidth="1"/>
    <col min="14870" max="14871" width="10.85546875" style="84" customWidth="1"/>
    <col min="14872" max="14872" width="96.5703125" style="84" customWidth="1"/>
    <col min="14873" max="14880" width="10.85546875" style="84" customWidth="1"/>
    <col min="14881" max="14881" width="24.42578125" style="84" customWidth="1"/>
    <col min="14882" max="14893" width="10.85546875" style="84" customWidth="1"/>
    <col min="14894" max="14896" width="13.7109375" style="84" customWidth="1"/>
    <col min="14897" max="14950" width="0" style="84" hidden="1" customWidth="1"/>
    <col min="14951" max="15104" width="10.28515625" style="84"/>
    <col min="15105" max="15105" width="48.42578125" style="84" customWidth="1"/>
    <col min="15106" max="15106" width="13.140625" style="84" customWidth="1"/>
    <col min="15107" max="15107" width="12.42578125" style="84" customWidth="1"/>
    <col min="15108" max="15108" width="12.28515625" style="84" customWidth="1"/>
    <col min="15109" max="15109" width="11.5703125" style="84" customWidth="1"/>
    <col min="15110" max="15110" width="12.5703125" style="84" customWidth="1"/>
    <col min="15111" max="15112" width="10.42578125" style="84" customWidth="1"/>
    <col min="15113" max="15113" width="10.28515625" style="84" customWidth="1"/>
    <col min="15114" max="15114" width="10.7109375" style="84" customWidth="1"/>
    <col min="15115" max="15115" width="9.85546875" style="84" customWidth="1"/>
    <col min="15116" max="15116" width="10.5703125" style="84" customWidth="1"/>
    <col min="15117" max="15117" width="10.140625" style="84" customWidth="1"/>
    <col min="15118" max="15118" width="10.28515625" style="84" customWidth="1"/>
    <col min="15119" max="15119" width="9.85546875" style="84" customWidth="1"/>
    <col min="15120" max="15120" width="9.7109375" style="84" customWidth="1"/>
    <col min="15121" max="15121" width="9.42578125" style="84" customWidth="1"/>
    <col min="15122" max="15122" width="9.85546875" style="84" customWidth="1"/>
    <col min="15123" max="15123" width="9.140625" style="84" customWidth="1"/>
    <col min="15124" max="15124" width="9.5703125" style="84" customWidth="1"/>
    <col min="15125" max="15125" width="9" style="84" customWidth="1"/>
    <col min="15126" max="15127" width="10.85546875" style="84" customWidth="1"/>
    <col min="15128" max="15128" width="96.5703125" style="84" customWidth="1"/>
    <col min="15129" max="15136" width="10.85546875" style="84" customWidth="1"/>
    <col min="15137" max="15137" width="24.42578125" style="84" customWidth="1"/>
    <col min="15138" max="15149" width="10.85546875" style="84" customWidth="1"/>
    <col min="15150" max="15152" width="13.7109375" style="84" customWidth="1"/>
    <col min="15153" max="15206" width="0" style="84" hidden="1" customWidth="1"/>
    <col min="15207" max="15360" width="10.28515625" style="84"/>
    <col min="15361" max="15361" width="48.42578125" style="84" customWidth="1"/>
    <col min="15362" max="15362" width="13.140625" style="84" customWidth="1"/>
    <col min="15363" max="15363" width="12.42578125" style="84" customWidth="1"/>
    <col min="15364" max="15364" width="12.28515625" style="84" customWidth="1"/>
    <col min="15365" max="15365" width="11.5703125" style="84" customWidth="1"/>
    <col min="15366" max="15366" width="12.5703125" style="84" customWidth="1"/>
    <col min="15367" max="15368" width="10.42578125" style="84" customWidth="1"/>
    <col min="15369" max="15369" width="10.28515625" style="84" customWidth="1"/>
    <col min="15370" max="15370" width="10.7109375" style="84" customWidth="1"/>
    <col min="15371" max="15371" width="9.85546875" style="84" customWidth="1"/>
    <col min="15372" max="15372" width="10.5703125" style="84" customWidth="1"/>
    <col min="15373" max="15373" width="10.140625" style="84" customWidth="1"/>
    <col min="15374" max="15374" width="10.28515625" style="84" customWidth="1"/>
    <col min="15375" max="15375" width="9.85546875" style="84" customWidth="1"/>
    <col min="15376" max="15376" width="9.7109375" style="84" customWidth="1"/>
    <col min="15377" max="15377" width="9.42578125" style="84" customWidth="1"/>
    <col min="15378" max="15378" width="9.85546875" style="84" customWidth="1"/>
    <col min="15379" max="15379" width="9.140625" style="84" customWidth="1"/>
    <col min="15380" max="15380" width="9.5703125" style="84" customWidth="1"/>
    <col min="15381" max="15381" width="9" style="84" customWidth="1"/>
    <col min="15382" max="15383" width="10.85546875" style="84" customWidth="1"/>
    <col min="15384" max="15384" width="96.5703125" style="84" customWidth="1"/>
    <col min="15385" max="15392" width="10.85546875" style="84" customWidth="1"/>
    <col min="15393" max="15393" width="24.42578125" style="84" customWidth="1"/>
    <col min="15394" max="15405" width="10.85546875" style="84" customWidth="1"/>
    <col min="15406" max="15408" width="13.7109375" style="84" customWidth="1"/>
    <col min="15409" max="15462" width="0" style="84" hidden="1" customWidth="1"/>
    <col min="15463" max="15616" width="10.28515625" style="84"/>
    <col min="15617" max="15617" width="48.42578125" style="84" customWidth="1"/>
    <col min="15618" max="15618" width="13.140625" style="84" customWidth="1"/>
    <col min="15619" max="15619" width="12.42578125" style="84" customWidth="1"/>
    <col min="15620" max="15620" width="12.28515625" style="84" customWidth="1"/>
    <col min="15621" max="15621" width="11.5703125" style="84" customWidth="1"/>
    <col min="15622" max="15622" width="12.5703125" style="84" customWidth="1"/>
    <col min="15623" max="15624" width="10.42578125" style="84" customWidth="1"/>
    <col min="15625" max="15625" width="10.28515625" style="84" customWidth="1"/>
    <col min="15626" max="15626" width="10.7109375" style="84" customWidth="1"/>
    <col min="15627" max="15627" width="9.85546875" style="84" customWidth="1"/>
    <col min="15628" max="15628" width="10.5703125" style="84" customWidth="1"/>
    <col min="15629" max="15629" width="10.140625" style="84" customWidth="1"/>
    <col min="15630" max="15630" width="10.28515625" style="84" customWidth="1"/>
    <col min="15631" max="15631" width="9.85546875" style="84" customWidth="1"/>
    <col min="15632" max="15632" width="9.7109375" style="84" customWidth="1"/>
    <col min="15633" max="15633" width="9.42578125" style="84" customWidth="1"/>
    <col min="15634" max="15634" width="9.85546875" style="84" customWidth="1"/>
    <col min="15635" max="15635" width="9.140625" style="84" customWidth="1"/>
    <col min="15636" max="15636" width="9.5703125" style="84" customWidth="1"/>
    <col min="15637" max="15637" width="9" style="84" customWidth="1"/>
    <col min="15638" max="15639" width="10.85546875" style="84" customWidth="1"/>
    <col min="15640" max="15640" width="96.5703125" style="84" customWidth="1"/>
    <col min="15641" max="15648" width="10.85546875" style="84" customWidth="1"/>
    <col min="15649" max="15649" width="24.42578125" style="84" customWidth="1"/>
    <col min="15650" max="15661" width="10.85546875" style="84" customWidth="1"/>
    <col min="15662" max="15664" width="13.7109375" style="84" customWidth="1"/>
    <col min="15665" max="15718" width="0" style="84" hidden="1" customWidth="1"/>
    <col min="15719" max="15872" width="10.28515625" style="84"/>
    <col min="15873" max="15873" width="48.42578125" style="84" customWidth="1"/>
    <col min="15874" max="15874" width="13.140625" style="84" customWidth="1"/>
    <col min="15875" max="15875" width="12.42578125" style="84" customWidth="1"/>
    <col min="15876" max="15876" width="12.28515625" style="84" customWidth="1"/>
    <col min="15877" max="15877" width="11.5703125" style="84" customWidth="1"/>
    <col min="15878" max="15878" width="12.5703125" style="84" customWidth="1"/>
    <col min="15879" max="15880" width="10.42578125" style="84" customWidth="1"/>
    <col min="15881" max="15881" width="10.28515625" style="84" customWidth="1"/>
    <col min="15882" max="15882" width="10.7109375" style="84" customWidth="1"/>
    <col min="15883" max="15883" width="9.85546875" style="84" customWidth="1"/>
    <col min="15884" max="15884" width="10.5703125" style="84" customWidth="1"/>
    <col min="15885" max="15885" width="10.140625" style="84" customWidth="1"/>
    <col min="15886" max="15886" width="10.28515625" style="84" customWidth="1"/>
    <col min="15887" max="15887" width="9.85546875" style="84" customWidth="1"/>
    <col min="15888" max="15888" width="9.7109375" style="84" customWidth="1"/>
    <col min="15889" max="15889" width="9.42578125" style="84" customWidth="1"/>
    <col min="15890" max="15890" width="9.85546875" style="84" customWidth="1"/>
    <col min="15891" max="15891" width="9.140625" style="84" customWidth="1"/>
    <col min="15892" max="15892" width="9.5703125" style="84" customWidth="1"/>
    <col min="15893" max="15893" width="9" style="84" customWidth="1"/>
    <col min="15894" max="15895" width="10.85546875" style="84" customWidth="1"/>
    <col min="15896" max="15896" width="96.5703125" style="84" customWidth="1"/>
    <col min="15897" max="15904" width="10.85546875" style="84" customWidth="1"/>
    <col min="15905" max="15905" width="24.42578125" style="84" customWidth="1"/>
    <col min="15906" max="15917" width="10.85546875" style="84" customWidth="1"/>
    <col min="15918" max="15920" width="13.7109375" style="84" customWidth="1"/>
    <col min="15921" max="15974" width="0" style="84" hidden="1" customWidth="1"/>
    <col min="15975" max="16128" width="10.28515625" style="84"/>
    <col min="16129" max="16129" width="48.42578125" style="84" customWidth="1"/>
    <col min="16130" max="16130" width="13.140625" style="84" customWidth="1"/>
    <col min="16131" max="16131" width="12.42578125" style="84" customWidth="1"/>
    <col min="16132" max="16132" width="12.28515625" style="84" customWidth="1"/>
    <col min="16133" max="16133" width="11.5703125" style="84" customWidth="1"/>
    <col min="16134" max="16134" width="12.5703125" style="84" customWidth="1"/>
    <col min="16135" max="16136" width="10.42578125" style="84" customWidth="1"/>
    <col min="16137" max="16137" width="10.28515625" style="84" customWidth="1"/>
    <col min="16138" max="16138" width="10.7109375" style="84" customWidth="1"/>
    <col min="16139" max="16139" width="9.85546875" style="84" customWidth="1"/>
    <col min="16140" max="16140" width="10.5703125" style="84" customWidth="1"/>
    <col min="16141" max="16141" width="10.140625" style="84" customWidth="1"/>
    <col min="16142" max="16142" width="10.28515625" style="84" customWidth="1"/>
    <col min="16143" max="16143" width="9.85546875" style="84" customWidth="1"/>
    <col min="16144" max="16144" width="9.7109375" style="84" customWidth="1"/>
    <col min="16145" max="16145" width="9.42578125" style="84" customWidth="1"/>
    <col min="16146" max="16146" width="9.85546875" style="84" customWidth="1"/>
    <col min="16147" max="16147" width="9.140625" style="84" customWidth="1"/>
    <col min="16148" max="16148" width="9.5703125" style="84" customWidth="1"/>
    <col min="16149" max="16149" width="9" style="84" customWidth="1"/>
    <col min="16150" max="16151" width="10.85546875" style="84" customWidth="1"/>
    <col min="16152" max="16152" width="96.5703125" style="84" customWidth="1"/>
    <col min="16153" max="16160" width="10.85546875" style="84" customWidth="1"/>
    <col min="16161" max="16161" width="24.42578125" style="84" customWidth="1"/>
    <col min="16162" max="16173" width="10.85546875" style="84" customWidth="1"/>
    <col min="16174" max="16176" width="13.7109375" style="84" customWidth="1"/>
    <col min="16177" max="16230" width="0" style="84" hidden="1" customWidth="1"/>
    <col min="16231" max="16384" width="10.28515625" style="84"/>
  </cols>
  <sheetData>
    <row r="1" spans="1:62" s="42" customFormat="1" ht="12.75" customHeight="1" x14ac:dyDescent="0.15">
      <c r="A1" s="148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X1" s="154"/>
      <c r="BG1" s="155"/>
      <c r="BH1" s="155"/>
      <c r="BI1" s="155"/>
      <c r="BJ1" s="155"/>
    </row>
    <row r="2" spans="1:62" s="42" customFormat="1" ht="12.75" customHeight="1" x14ac:dyDescent="0.15">
      <c r="A2" s="148" t="str">
        <f>CONCATENATE("COMUNA: ",[1]NOMBRE!B2," - ","( ",[1]NOMBRE!C2,[1]NOMBRE!D2,[1]NOMBRE!E2,[1]NOMBRE!F2,[1]NOMBRE!G2," )")</f>
        <v>COMUNA: LINARES  - ( 16401 )</v>
      </c>
      <c r="B2" s="41"/>
      <c r="C2" s="41"/>
      <c r="D2" s="41"/>
      <c r="E2" s="41"/>
      <c r="F2" s="41"/>
      <c r="G2" s="41"/>
      <c r="H2" s="41"/>
      <c r="I2" s="41"/>
      <c r="J2" s="41"/>
      <c r="K2" s="41"/>
      <c r="X2" s="154"/>
      <c r="BG2" s="155"/>
      <c r="BH2" s="155"/>
      <c r="BI2" s="155"/>
      <c r="BJ2" s="155"/>
    </row>
    <row r="3" spans="1:62" s="42" customFormat="1" ht="12.75" customHeight="1" x14ac:dyDescent="0.2">
      <c r="A3" s="148" t="str">
        <f>CONCATENATE("ESTABLECIMIENTO/ESTRATEGIA: ",[1]NOMBRE!B3," - ","( ",[1]NOMBRE!C3,[1]NOMBRE!D3,[1]NOMBRE!E3,[1]NOMBRE!F3,[1]NOMBRE!G3,[1]NOMBRE!H3," )")</f>
        <v>ESTABLECIMIENTO/ESTRATEGIA: HOSPITAL DE LINARES  - ( 160108 )</v>
      </c>
      <c r="B3" s="41"/>
      <c r="C3" s="41"/>
      <c r="D3" s="43"/>
      <c r="E3" s="41"/>
      <c r="F3" s="41"/>
      <c r="G3" s="41"/>
      <c r="H3" s="41"/>
      <c r="I3" s="41"/>
      <c r="J3" s="41"/>
      <c r="K3" s="41"/>
      <c r="X3" s="154"/>
      <c r="BG3" s="155"/>
      <c r="BH3" s="155"/>
      <c r="BI3" s="155"/>
      <c r="BJ3" s="155"/>
    </row>
    <row r="4" spans="1:62" s="42" customFormat="1" ht="12.75" customHeight="1" x14ac:dyDescent="0.15">
      <c r="A4" s="148" t="str">
        <f>CONCATENATE("MES: ",[1]NOMBRE!B6," - ","( ",[1]NOMBRE!C6,[1]NOMBRE!D6," )")</f>
        <v>MES: ENERO - ( 01 )</v>
      </c>
      <c r="B4" s="41"/>
      <c r="C4" s="41"/>
      <c r="D4" s="41"/>
      <c r="E4" s="41"/>
      <c r="F4" s="41"/>
      <c r="G4" s="41"/>
      <c r="H4" s="41"/>
      <c r="I4" s="41"/>
      <c r="J4" s="41"/>
      <c r="K4" s="41"/>
      <c r="X4" s="154"/>
      <c r="BG4" s="155"/>
      <c r="BH4" s="155"/>
      <c r="BI4" s="155"/>
      <c r="BJ4" s="155"/>
    </row>
    <row r="5" spans="1:62" s="42" customFormat="1" ht="12.75" customHeight="1" x14ac:dyDescent="0.15">
      <c r="A5" s="40" t="str">
        <f>CONCATENATE("AÑO: ",[1]NOMBRE!B7)</f>
        <v>AÑO: 2014</v>
      </c>
      <c r="B5" s="41"/>
      <c r="C5" s="41"/>
      <c r="D5" s="41"/>
      <c r="E5" s="41"/>
      <c r="F5" s="41"/>
      <c r="G5" s="41"/>
      <c r="H5" s="41"/>
      <c r="I5" s="41"/>
      <c r="J5" s="41"/>
      <c r="K5" s="41"/>
      <c r="X5" s="154"/>
      <c r="BG5" s="155"/>
      <c r="BH5" s="155"/>
      <c r="BI5" s="155"/>
      <c r="BJ5" s="155"/>
    </row>
    <row r="6" spans="1:62" s="48" customFormat="1" ht="39.950000000000003" customHeight="1" x14ac:dyDescent="0.15">
      <c r="A6" s="209" t="s">
        <v>1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156"/>
      <c r="AV6" s="42"/>
      <c r="AW6" s="42"/>
      <c r="BG6" s="157"/>
      <c r="BH6" s="157"/>
      <c r="BI6" s="157"/>
      <c r="BJ6" s="157"/>
    </row>
    <row r="7" spans="1:62" s="48" customFormat="1" ht="30" customHeight="1" x14ac:dyDescent="0.2">
      <c r="A7" s="44" t="s">
        <v>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87"/>
      <c r="X7" s="156"/>
      <c r="AV7" s="42"/>
      <c r="AW7" s="42"/>
      <c r="BG7" s="157"/>
      <c r="BH7" s="157"/>
      <c r="BI7" s="157"/>
      <c r="BJ7" s="157"/>
    </row>
    <row r="8" spans="1:62" s="57" customFormat="1" ht="12.75" customHeight="1" x14ac:dyDescent="0.15">
      <c r="A8" s="201" t="s">
        <v>3</v>
      </c>
      <c r="B8" s="203" t="s">
        <v>4</v>
      </c>
      <c r="C8" s="190" t="s">
        <v>5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200"/>
      <c r="U8" s="190" t="s">
        <v>6</v>
      </c>
      <c r="V8" s="200"/>
      <c r="W8" s="188" t="s">
        <v>7</v>
      </c>
      <c r="X8" s="156"/>
      <c r="Y8" s="48"/>
      <c r="Z8" s="48"/>
      <c r="AA8" s="48"/>
      <c r="AB8" s="48"/>
      <c r="AC8" s="48"/>
      <c r="AX8" s="53"/>
      <c r="AY8" s="53"/>
      <c r="BG8" s="158"/>
      <c r="BH8" s="158"/>
      <c r="BI8" s="158"/>
      <c r="BJ8" s="158"/>
    </row>
    <row r="9" spans="1:62" s="57" customFormat="1" ht="21" x14ac:dyDescent="0.15">
      <c r="A9" s="202"/>
      <c r="B9" s="204"/>
      <c r="C9" s="58" t="s">
        <v>71</v>
      </c>
      <c r="D9" s="45" t="s">
        <v>72</v>
      </c>
      <c r="E9" s="45" t="s">
        <v>73</v>
      </c>
      <c r="F9" s="45" t="s">
        <v>74</v>
      </c>
      <c r="G9" s="45" t="s">
        <v>75</v>
      </c>
      <c r="H9" s="45" t="s">
        <v>76</v>
      </c>
      <c r="I9" s="45" t="s">
        <v>77</v>
      </c>
      <c r="J9" s="45" t="s">
        <v>78</v>
      </c>
      <c r="K9" s="45" t="s">
        <v>79</v>
      </c>
      <c r="L9" s="45" t="s">
        <v>80</v>
      </c>
      <c r="M9" s="45" t="s">
        <v>81</v>
      </c>
      <c r="N9" s="45" t="s">
        <v>82</v>
      </c>
      <c r="O9" s="45" t="s">
        <v>83</v>
      </c>
      <c r="P9" s="45" t="s">
        <v>84</v>
      </c>
      <c r="Q9" s="45" t="s">
        <v>85</v>
      </c>
      <c r="R9" s="45" t="s">
        <v>86</v>
      </c>
      <c r="S9" s="45" t="s">
        <v>87</v>
      </c>
      <c r="T9" s="159" t="s">
        <v>88</v>
      </c>
      <c r="U9" s="47" t="s">
        <v>16</v>
      </c>
      <c r="V9" s="46" t="s">
        <v>17</v>
      </c>
      <c r="W9" s="189"/>
      <c r="X9" s="156"/>
      <c r="Y9" s="48"/>
      <c r="Z9" s="48"/>
      <c r="AA9" s="48"/>
      <c r="AB9" s="48"/>
      <c r="AC9" s="48"/>
      <c r="AX9" s="53"/>
      <c r="AY9" s="53"/>
      <c r="BG9" s="158"/>
      <c r="BH9" s="158"/>
      <c r="BI9" s="158"/>
      <c r="BJ9" s="158"/>
    </row>
    <row r="10" spans="1:62" s="57" customFormat="1" ht="15.95" customHeight="1" x14ac:dyDescent="0.15">
      <c r="A10" s="59" t="s">
        <v>18</v>
      </c>
      <c r="B10" s="114">
        <f>SUM(C10:T10)</f>
        <v>0</v>
      </c>
      <c r="C10" s="143">
        <f>SUM(C11:C14,C16,C18,C20:C22)</f>
        <v>0</v>
      </c>
      <c r="D10" s="144">
        <f>SUM(D11:D14,D16,D18,D20:D22)</f>
        <v>0</v>
      </c>
      <c r="E10" s="144">
        <f>SUM(E11:E14,E16,E18,E20:E22)</f>
        <v>0</v>
      </c>
      <c r="F10" s="144">
        <f>SUM(F11,F13:F14,F16:F18,F20:F22)</f>
        <v>0</v>
      </c>
      <c r="G10" s="144">
        <f>SUM(G11,G13:G14,G16:G18,G20:G22)</f>
        <v>0</v>
      </c>
      <c r="H10" s="144">
        <f>SUM(H11,H13:H14,H16:H22)</f>
        <v>0</v>
      </c>
      <c r="I10" s="144">
        <f>SUM(I11,I13:I14,I16:I22)</f>
        <v>0</v>
      </c>
      <c r="J10" s="144">
        <f>SUM(J11,J13:J14,J16:J22)</f>
        <v>0</v>
      </c>
      <c r="K10" s="144">
        <f>SUM(K11,K13:K22)</f>
        <v>0</v>
      </c>
      <c r="L10" s="144">
        <f>SUM(L11,L13:L22)</f>
        <v>0</v>
      </c>
      <c r="M10" s="144">
        <f>SUM(M11,M13:M22)</f>
        <v>0</v>
      </c>
      <c r="N10" s="144">
        <f>SUM(N11,N13:N22)</f>
        <v>0</v>
      </c>
      <c r="O10" s="144">
        <f>SUM(O11,O13:O18,O20:O22)</f>
        <v>0</v>
      </c>
      <c r="P10" s="144">
        <f>SUM(P11,P13:P18,P20:P22)</f>
        <v>0</v>
      </c>
      <c r="Q10" s="144">
        <f>SUM(Q11,Q13:Q16,Q18,Q20:Q22)</f>
        <v>0</v>
      </c>
      <c r="R10" s="144">
        <f>SUM(R11,R13:R16,R18,R20:R22)</f>
        <v>0</v>
      </c>
      <c r="S10" s="144">
        <f>SUM(S11,S13:S16,S18,S20:S22)</f>
        <v>0</v>
      </c>
      <c r="T10" s="145">
        <f>SUM(T11,T13:T16,T18,T20:T22)</f>
        <v>0</v>
      </c>
      <c r="U10" s="143">
        <f>SUM(U11:U16,U20:U22)</f>
        <v>0</v>
      </c>
      <c r="V10" s="146">
        <f>SUM(V11:V22)</f>
        <v>0</v>
      </c>
      <c r="W10" s="105">
        <f>SUM(W11:W22)</f>
        <v>0</v>
      </c>
      <c r="X10" s="160" t="str">
        <f>+BA10&amp;""&amp;BB10&amp;""&amp;BC10</f>
        <v/>
      </c>
      <c r="Y10" s="49"/>
      <c r="Z10" s="49"/>
      <c r="AA10" s="49"/>
      <c r="AG10" s="53"/>
      <c r="AX10" s="53"/>
      <c r="AY10" s="53"/>
      <c r="BA10" s="88" t="str">
        <f>IF($B10&lt;&gt;($U10+$V10)," El número consultas según sexo NO puede ser diferente al Total.","")</f>
        <v/>
      </c>
      <c r="BB10" s="60" t="str">
        <f>IF($B10=0,"",IF($W10=0,IF($W10=0,""," No olvide escribir la columna Beneficiarios."),""))</f>
        <v/>
      </c>
      <c r="BC10" s="60" t="str">
        <f>IF($B10&lt;$W10," El número de Beneficiarios NO puede ser mayor que el Total.","")</f>
        <v/>
      </c>
      <c r="BD10" s="151">
        <f>IF($B10&lt;&gt;($U10+$V10),1,0)</f>
        <v>0</v>
      </c>
      <c r="BE10" s="151">
        <f>IF($B10&lt;$W10,1,0)</f>
        <v>0</v>
      </c>
      <c r="BF10" s="151" t="str">
        <f>IF($B10=0,"",IF($W10="",IF($B10="","",1),0))</f>
        <v/>
      </c>
      <c r="BG10" s="161"/>
      <c r="BH10" s="162"/>
      <c r="BI10" s="162"/>
      <c r="BJ10" s="162"/>
    </row>
    <row r="11" spans="1:62" s="57" customFormat="1" ht="15.95" customHeight="1" x14ac:dyDescent="0.15">
      <c r="A11" s="61" t="s">
        <v>19</v>
      </c>
      <c r="B11" s="131">
        <f>SUM(C11:T11)</f>
        <v>0</v>
      </c>
      <c r="C11" s="120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5"/>
      <c r="U11" s="120"/>
      <c r="V11" s="125"/>
      <c r="W11" s="132"/>
      <c r="X11" s="160" t="str">
        <f t="shared" ref="X11:X22" si="0">+BA11&amp;""&amp;BB11&amp;""&amp;BC11</f>
        <v/>
      </c>
      <c r="Y11" s="49"/>
      <c r="Z11" s="49"/>
      <c r="AA11" s="49"/>
      <c r="AX11" s="53"/>
      <c r="AY11" s="53"/>
      <c r="BA11" s="88" t="str">
        <f t="shared" ref="BA11:BA22" si="1">IF($B11&lt;&gt;($U11+$V11)," El número consultas según sexo NO puede ser diferente al Total.","")</f>
        <v/>
      </c>
      <c r="BB11" s="60" t="str">
        <f>IF($B11=0,"",IF($W11="",IF($B11="",""," No olvide escribir la columna Beneficiarios."),""))</f>
        <v/>
      </c>
      <c r="BC11" s="60" t="str">
        <f t="shared" ref="BC11:BC22" si="2">IF($B11&lt;$W11," El número de Beneficiarios NO puede ser mayor que el Total.","")</f>
        <v/>
      </c>
      <c r="BD11" s="151">
        <f t="shared" ref="BD11:BD22" si="3">IF($B11&lt;&gt;($U11+$V11),1,0)</f>
        <v>0</v>
      </c>
      <c r="BE11" s="151">
        <f t="shared" ref="BE11:BE22" si="4">IF($B11&lt;$W11,1,0)</f>
        <v>0</v>
      </c>
      <c r="BF11" s="151" t="str">
        <f t="shared" ref="BF11:BF21" si="5">IF($B11=0,"",IF($W11="",IF($B11="","",1),0))</f>
        <v/>
      </c>
      <c r="BG11" s="161"/>
      <c r="BH11" s="162"/>
      <c r="BI11" s="162"/>
      <c r="BJ11" s="162"/>
    </row>
    <row r="12" spans="1:62" s="57" customFormat="1" ht="15.95" customHeight="1" x14ac:dyDescent="0.15">
      <c r="A12" s="62" t="s">
        <v>20</v>
      </c>
      <c r="B12" s="105">
        <f>SUM(C12:E12)</f>
        <v>0</v>
      </c>
      <c r="C12" s="106"/>
      <c r="D12" s="107"/>
      <c r="E12" s="107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06"/>
      <c r="V12" s="103"/>
      <c r="W12" s="133"/>
      <c r="X12" s="160" t="str">
        <f t="shared" si="0"/>
        <v/>
      </c>
      <c r="Y12" s="49"/>
      <c r="Z12" s="49"/>
      <c r="AA12" s="49"/>
      <c r="AX12" s="53"/>
      <c r="AY12" s="53"/>
      <c r="BA12" s="88" t="str">
        <f t="shared" si="1"/>
        <v/>
      </c>
      <c r="BB12" s="60" t="str">
        <f t="shared" ref="BB12:BB22" si="6">IF($B12=0,"",IF($W12="",IF($B12="",""," No olvide escribir la columna Beneficiarios."),""))</f>
        <v/>
      </c>
      <c r="BC12" s="60" t="str">
        <f t="shared" si="2"/>
        <v/>
      </c>
      <c r="BD12" s="151">
        <f t="shared" si="3"/>
        <v>0</v>
      </c>
      <c r="BE12" s="151">
        <f t="shared" si="4"/>
        <v>0</v>
      </c>
      <c r="BF12" s="151" t="str">
        <f t="shared" si="5"/>
        <v/>
      </c>
      <c r="BG12" s="161"/>
      <c r="BH12" s="162"/>
      <c r="BI12" s="162"/>
      <c r="BJ12" s="162"/>
    </row>
    <row r="13" spans="1:62" s="57" customFormat="1" ht="15.95" customHeight="1" x14ac:dyDescent="0.15">
      <c r="A13" s="63" t="s">
        <v>21</v>
      </c>
      <c r="B13" s="105">
        <f t="shared" ref="B13:B22" si="7">SUM(C13:T13)</f>
        <v>0</v>
      </c>
      <c r="C13" s="106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3"/>
      <c r="U13" s="106"/>
      <c r="V13" s="103"/>
      <c r="W13" s="133"/>
      <c r="X13" s="160" t="str">
        <f t="shared" si="0"/>
        <v/>
      </c>
      <c r="Y13" s="49"/>
      <c r="Z13" s="49"/>
      <c r="AA13" s="49"/>
      <c r="AX13" s="53"/>
      <c r="AY13" s="53"/>
      <c r="BA13" s="88" t="str">
        <f t="shared" si="1"/>
        <v/>
      </c>
      <c r="BB13" s="60" t="str">
        <f t="shared" si="6"/>
        <v/>
      </c>
      <c r="BC13" s="60" t="str">
        <f t="shared" si="2"/>
        <v/>
      </c>
      <c r="BD13" s="151">
        <f t="shared" si="3"/>
        <v>0</v>
      </c>
      <c r="BE13" s="151">
        <f t="shared" si="4"/>
        <v>0</v>
      </c>
      <c r="BF13" s="151" t="str">
        <f t="shared" si="5"/>
        <v/>
      </c>
      <c r="BG13" s="161"/>
      <c r="BH13" s="162"/>
      <c r="BI13" s="162"/>
      <c r="BJ13" s="162"/>
    </row>
    <row r="14" spans="1:62" s="57" customFormat="1" ht="15.95" customHeight="1" x14ac:dyDescent="0.15">
      <c r="A14" s="64" t="s">
        <v>22</v>
      </c>
      <c r="B14" s="129">
        <f t="shared" si="7"/>
        <v>0</v>
      </c>
      <c r="C14" s="126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8"/>
      <c r="U14" s="126"/>
      <c r="V14" s="128"/>
      <c r="W14" s="141"/>
      <c r="X14" s="160" t="str">
        <f t="shared" si="0"/>
        <v/>
      </c>
      <c r="Y14" s="49"/>
      <c r="Z14" s="49"/>
      <c r="AA14" s="49"/>
      <c r="AX14" s="53"/>
      <c r="AY14" s="53"/>
      <c r="BA14" s="88" t="str">
        <f t="shared" si="1"/>
        <v/>
      </c>
      <c r="BB14" s="60" t="str">
        <f t="shared" si="6"/>
        <v/>
      </c>
      <c r="BC14" s="60" t="str">
        <f t="shared" si="2"/>
        <v/>
      </c>
      <c r="BD14" s="151">
        <f t="shared" si="3"/>
        <v>0</v>
      </c>
      <c r="BE14" s="151">
        <f t="shared" si="4"/>
        <v>0</v>
      </c>
      <c r="BF14" s="151" t="str">
        <f t="shared" si="5"/>
        <v/>
      </c>
      <c r="BG14" s="161"/>
      <c r="BH14" s="162"/>
      <c r="BI14" s="162"/>
      <c r="BJ14" s="162"/>
    </row>
    <row r="15" spans="1:62" s="57" customFormat="1" ht="15.95" customHeight="1" x14ac:dyDescent="0.15">
      <c r="A15" s="50" t="s">
        <v>23</v>
      </c>
      <c r="B15" s="105">
        <f>SUM(K15:T15)</f>
        <v>0</v>
      </c>
      <c r="C15" s="118"/>
      <c r="D15" s="163"/>
      <c r="E15" s="163"/>
      <c r="F15" s="163"/>
      <c r="G15" s="163"/>
      <c r="H15" s="163"/>
      <c r="I15" s="163"/>
      <c r="J15" s="163"/>
      <c r="K15" s="107"/>
      <c r="L15" s="107"/>
      <c r="M15" s="107"/>
      <c r="N15" s="107"/>
      <c r="O15" s="107"/>
      <c r="P15" s="107"/>
      <c r="Q15" s="107"/>
      <c r="R15" s="107"/>
      <c r="S15" s="107"/>
      <c r="T15" s="103"/>
      <c r="U15" s="106"/>
      <c r="V15" s="103"/>
      <c r="W15" s="133"/>
      <c r="X15" s="160" t="str">
        <f t="shared" si="0"/>
        <v/>
      </c>
      <c r="Y15" s="49"/>
      <c r="Z15" s="49"/>
      <c r="AA15" s="49"/>
      <c r="AX15" s="53"/>
      <c r="AY15" s="53"/>
      <c r="BA15" s="88" t="str">
        <f t="shared" si="1"/>
        <v/>
      </c>
      <c r="BB15" s="60" t="str">
        <f t="shared" si="6"/>
        <v/>
      </c>
      <c r="BC15" s="60" t="str">
        <f t="shared" si="2"/>
        <v/>
      </c>
      <c r="BD15" s="151">
        <f t="shared" si="3"/>
        <v>0</v>
      </c>
      <c r="BE15" s="151">
        <f t="shared" si="4"/>
        <v>0</v>
      </c>
      <c r="BF15" s="151" t="str">
        <f t="shared" si="5"/>
        <v/>
      </c>
      <c r="BG15" s="161"/>
      <c r="BH15" s="162"/>
      <c r="BI15" s="162"/>
      <c r="BJ15" s="162"/>
    </row>
    <row r="16" spans="1:62" s="57" customFormat="1" ht="15.95" customHeight="1" x14ac:dyDescent="0.15">
      <c r="A16" s="89" t="s">
        <v>24</v>
      </c>
      <c r="B16" s="105">
        <f t="shared" si="7"/>
        <v>0</v>
      </c>
      <c r="C16" s="106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3"/>
      <c r="U16" s="106"/>
      <c r="V16" s="103"/>
      <c r="W16" s="133"/>
      <c r="X16" s="160" t="str">
        <f t="shared" si="0"/>
        <v/>
      </c>
      <c r="Y16" s="49"/>
      <c r="Z16" s="49"/>
      <c r="AA16" s="49"/>
      <c r="AX16" s="53"/>
      <c r="AY16" s="53"/>
      <c r="BA16" s="88" t="str">
        <f t="shared" si="1"/>
        <v/>
      </c>
      <c r="BB16" s="60" t="str">
        <f t="shared" si="6"/>
        <v/>
      </c>
      <c r="BC16" s="60" t="str">
        <f t="shared" si="2"/>
        <v/>
      </c>
      <c r="BD16" s="151">
        <f t="shared" si="3"/>
        <v>0</v>
      </c>
      <c r="BE16" s="151">
        <f t="shared" si="4"/>
        <v>0</v>
      </c>
      <c r="BF16" s="151" t="str">
        <f t="shared" si="5"/>
        <v/>
      </c>
      <c r="BG16" s="161"/>
      <c r="BH16" s="162"/>
      <c r="BI16" s="162"/>
      <c r="BJ16" s="162"/>
    </row>
    <row r="17" spans="1:62" s="57" customFormat="1" ht="15.95" customHeight="1" x14ac:dyDescent="0.15">
      <c r="A17" s="65" t="s">
        <v>25</v>
      </c>
      <c r="B17" s="130">
        <f>SUM(F17:P17)</f>
        <v>0</v>
      </c>
      <c r="C17" s="122"/>
      <c r="D17" s="138"/>
      <c r="E17" s="138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38"/>
      <c r="R17" s="138"/>
      <c r="S17" s="138"/>
      <c r="T17" s="119"/>
      <c r="U17" s="118"/>
      <c r="V17" s="104"/>
      <c r="W17" s="142"/>
      <c r="X17" s="160" t="str">
        <f t="shared" si="0"/>
        <v/>
      </c>
      <c r="Y17" s="49"/>
      <c r="Z17" s="49"/>
      <c r="AA17" s="49"/>
      <c r="AX17" s="53"/>
      <c r="AY17" s="53"/>
      <c r="BA17" s="88" t="str">
        <f t="shared" si="1"/>
        <v/>
      </c>
      <c r="BB17" s="60" t="str">
        <f t="shared" si="6"/>
        <v/>
      </c>
      <c r="BC17" s="60" t="str">
        <f t="shared" si="2"/>
        <v/>
      </c>
      <c r="BD17" s="151">
        <f t="shared" si="3"/>
        <v>0</v>
      </c>
      <c r="BE17" s="151">
        <f t="shared" si="4"/>
        <v>0</v>
      </c>
      <c r="BF17" s="151" t="str">
        <f t="shared" si="5"/>
        <v/>
      </c>
      <c r="BG17" s="161"/>
      <c r="BH17" s="162"/>
      <c r="BI17" s="162"/>
      <c r="BJ17" s="162"/>
    </row>
    <row r="18" spans="1:62" s="57" customFormat="1" ht="15.95" customHeight="1" x14ac:dyDescent="0.15">
      <c r="A18" s="65" t="s">
        <v>26</v>
      </c>
      <c r="B18" s="105">
        <f t="shared" si="7"/>
        <v>0</v>
      </c>
      <c r="C18" s="106"/>
      <c r="D18" s="107"/>
      <c r="E18" s="107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04"/>
      <c r="U18" s="138"/>
      <c r="V18" s="104"/>
      <c r="W18" s="142"/>
      <c r="X18" s="160" t="str">
        <f t="shared" si="0"/>
        <v/>
      </c>
      <c r="Y18" s="48"/>
      <c r="Z18" s="48"/>
      <c r="AA18" s="48"/>
      <c r="AX18" s="53"/>
      <c r="AY18" s="53"/>
      <c r="BA18" s="88" t="str">
        <f t="shared" si="1"/>
        <v/>
      </c>
      <c r="BB18" s="60" t="str">
        <f t="shared" si="6"/>
        <v/>
      </c>
      <c r="BC18" s="60" t="str">
        <f t="shared" si="2"/>
        <v/>
      </c>
      <c r="BD18" s="151">
        <f t="shared" si="3"/>
        <v>0</v>
      </c>
      <c r="BE18" s="151">
        <f t="shared" si="4"/>
        <v>0</v>
      </c>
      <c r="BF18" s="151" t="str">
        <f t="shared" si="5"/>
        <v/>
      </c>
      <c r="BG18" s="161"/>
      <c r="BH18" s="162"/>
      <c r="BI18" s="162"/>
      <c r="BJ18" s="162"/>
    </row>
    <row r="19" spans="1:62" s="57" customFormat="1" ht="15.95" customHeight="1" x14ac:dyDescent="0.15">
      <c r="A19" s="65" t="s">
        <v>89</v>
      </c>
      <c r="B19" s="105">
        <f>SUM(H19:N19)</f>
        <v>0</v>
      </c>
      <c r="C19" s="122"/>
      <c r="D19" s="138"/>
      <c r="E19" s="138"/>
      <c r="F19" s="138"/>
      <c r="G19" s="138"/>
      <c r="H19" s="124"/>
      <c r="I19" s="124"/>
      <c r="J19" s="124"/>
      <c r="K19" s="124"/>
      <c r="L19" s="124"/>
      <c r="M19" s="124"/>
      <c r="N19" s="124"/>
      <c r="O19" s="138"/>
      <c r="P19" s="138"/>
      <c r="Q19" s="138"/>
      <c r="R19" s="138"/>
      <c r="S19" s="138"/>
      <c r="T19" s="119"/>
      <c r="U19" s="138"/>
      <c r="V19" s="104"/>
      <c r="W19" s="142"/>
      <c r="X19" s="160" t="str">
        <f t="shared" si="0"/>
        <v/>
      </c>
      <c r="Y19" s="48"/>
      <c r="Z19" s="48"/>
      <c r="AA19" s="48"/>
      <c r="AX19" s="53"/>
      <c r="AY19" s="53"/>
      <c r="BA19" s="88" t="str">
        <f t="shared" si="1"/>
        <v/>
      </c>
      <c r="BB19" s="60" t="str">
        <f t="shared" si="6"/>
        <v/>
      </c>
      <c r="BC19" s="60" t="str">
        <f t="shared" si="2"/>
        <v/>
      </c>
      <c r="BD19" s="151">
        <f t="shared" si="3"/>
        <v>0</v>
      </c>
      <c r="BE19" s="151">
        <f t="shared" si="4"/>
        <v>0</v>
      </c>
      <c r="BF19" s="151" t="str">
        <f t="shared" si="5"/>
        <v/>
      </c>
      <c r="BG19" s="161"/>
      <c r="BH19" s="162"/>
      <c r="BI19" s="162"/>
      <c r="BJ19" s="162"/>
    </row>
    <row r="20" spans="1:62" s="57" customFormat="1" ht="15.95" customHeight="1" x14ac:dyDescent="0.15">
      <c r="A20" s="65" t="s">
        <v>27</v>
      </c>
      <c r="B20" s="130">
        <f t="shared" si="7"/>
        <v>0</v>
      </c>
      <c r="C20" s="123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04"/>
      <c r="U20" s="106"/>
      <c r="V20" s="104"/>
      <c r="W20" s="142"/>
      <c r="X20" s="160" t="str">
        <f t="shared" si="0"/>
        <v/>
      </c>
      <c r="Y20" s="48"/>
      <c r="Z20" s="48"/>
      <c r="AA20" s="48"/>
      <c r="AX20" s="53"/>
      <c r="AY20" s="53"/>
      <c r="BA20" s="88" t="str">
        <f t="shared" si="1"/>
        <v/>
      </c>
      <c r="BB20" s="60" t="str">
        <f t="shared" si="6"/>
        <v/>
      </c>
      <c r="BC20" s="60" t="str">
        <f t="shared" si="2"/>
        <v/>
      </c>
      <c r="BD20" s="151">
        <f t="shared" si="3"/>
        <v>0</v>
      </c>
      <c r="BE20" s="151">
        <f t="shared" si="4"/>
        <v>0</v>
      </c>
      <c r="BF20" s="151" t="str">
        <f t="shared" si="5"/>
        <v/>
      </c>
      <c r="BG20" s="161"/>
      <c r="BH20" s="162"/>
      <c r="BI20" s="162"/>
      <c r="BJ20" s="162"/>
    </row>
    <row r="21" spans="1:62" s="57" customFormat="1" ht="15.95" customHeight="1" x14ac:dyDescent="0.15">
      <c r="A21" s="65" t="s">
        <v>28</v>
      </c>
      <c r="B21" s="130">
        <f t="shared" si="7"/>
        <v>0</v>
      </c>
      <c r="C21" s="123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04"/>
      <c r="U21" s="106"/>
      <c r="V21" s="104"/>
      <c r="W21" s="142"/>
      <c r="X21" s="160" t="str">
        <f t="shared" si="0"/>
        <v/>
      </c>
      <c r="Y21" s="48"/>
      <c r="Z21" s="48"/>
      <c r="AA21" s="48"/>
      <c r="AX21" s="53"/>
      <c r="AY21" s="53"/>
      <c r="BA21" s="88" t="str">
        <f t="shared" si="1"/>
        <v/>
      </c>
      <c r="BB21" s="60" t="str">
        <f t="shared" si="6"/>
        <v/>
      </c>
      <c r="BC21" s="60" t="str">
        <f t="shared" si="2"/>
        <v/>
      </c>
      <c r="BD21" s="151">
        <f t="shared" si="3"/>
        <v>0</v>
      </c>
      <c r="BE21" s="151">
        <f t="shared" si="4"/>
        <v>0</v>
      </c>
      <c r="BF21" s="151" t="str">
        <f t="shared" si="5"/>
        <v/>
      </c>
      <c r="BG21" s="161"/>
      <c r="BH21" s="162"/>
      <c r="BI21" s="162"/>
      <c r="BJ21" s="162"/>
    </row>
    <row r="22" spans="1:62" s="57" customFormat="1" ht="30" customHeight="1" x14ac:dyDescent="0.15">
      <c r="A22" s="66" t="s">
        <v>29</v>
      </c>
      <c r="B22" s="109">
        <f t="shared" si="7"/>
        <v>0</v>
      </c>
      <c r="C22" s="110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3"/>
      <c r="U22" s="110"/>
      <c r="V22" s="113"/>
      <c r="W22" s="134"/>
      <c r="X22" s="160" t="str">
        <f t="shared" si="0"/>
        <v/>
      </c>
      <c r="Y22" s="48"/>
      <c r="Z22" s="48"/>
      <c r="AA22" s="48"/>
      <c r="AX22" s="53"/>
      <c r="AY22" s="53"/>
      <c r="BA22" s="88" t="str">
        <f t="shared" si="1"/>
        <v/>
      </c>
      <c r="BB22" s="60" t="str">
        <f t="shared" si="6"/>
        <v/>
      </c>
      <c r="BC22" s="60" t="str">
        <f t="shared" si="2"/>
        <v/>
      </c>
      <c r="BD22" s="151">
        <f t="shared" si="3"/>
        <v>0</v>
      </c>
      <c r="BE22" s="151">
        <f t="shared" si="4"/>
        <v>0</v>
      </c>
      <c r="BF22" s="151" t="str">
        <f>IF($B22=0,"",IF($W22="",IF($B22="","",1),0))</f>
        <v/>
      </c>
      <c r="BG22" s="161"/>
      <c r="BH22" s="162"/>
      <c r="BI22" s="162"/>
      <c r="BJ22" s="162"/>
    </row>
    <row r="23" spans="1:62" s="48" customFormat="1" ht="10.5" customHeight="1" x14ac:dyDescent="0.2">
      <c r="A23" s="44" t="s">
        <v>30</v>
      </c>
      <c r="B23" s="44"/>
      <c r="C23" s="44"/>
      <c r="D23" s="44"/>
      <c r="E23" s="44" t="s">
        <v>69</v>
      </c>
      <c r="F23" s="44"/>
      <c r="G23" s="44"/>
      <c r="H23" s="44"/>
      <c r="I23" s="44"/>
      <c r="J23" s="44"/>
      <c r="K23" s="44"/>
      <c r="L23" s="44"/>
      <c r="M23" s="44"/>
      <c r="N23" s="42"/>
      <c r="X23" s="156"/>
      <c r="AV23" s="42"/>
      <c r="AW23" s="42"/>
      <c r="BA23" s="57"/>
      <c r="BB23" s="57"/>
      <c r="BC23" s="57"/>
      <c r="BD23" s="57"/>
      <c r="BE23" s="57"/>
      <c r="BF23" s="57"/>
      <c r="BG23" s="157"/>
      <c r="BH23" s="157"/>
      <c r="BI23" s="157"/>
      <c r="BJ23" s="157"/>
    </row>
    <row r="24" spans="1:62" s="57" customFormat="1" x14ac:dyDescent="0.15">
      <c r="A24" s="201" t="s">
        <v>31</v>
      </c>
      <c r="B24" s="203" t="s">
        <v>4</v>
      </c>
      <c r="C24" s="190" t="s">
        <v>5</v>
      </c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200"/>
      <c r="U24" s="190" t="s">
        <v>6</v>
      </c>
      <c r="V24" s="200"/>
      <c r="W24" s="188" t="s">
        <v>7</v>
      </c>
      <c r="X24" s="160"/>
      <c r="Y24" s="49"/>
      <c r="Z24" s="49"/>
      <c r="AA24" s="49"/>
      <c r="AB24" s="49"/>
      <c r="AC24" s="49"/>
      <c r="AD24" s="53"/>
      <c r="AE24" s="56"/>
      <c r="AF24" s="56"/>
      <c r="AG24" s="53"/>
      <c r="AH24" s="53"/>
      <c r="AZ24" s="53"/>
      <c r="BG24" s="158"/>
      <c r="BH24" s="158"/>
      <c r="BI24" s="158"/>
      <c r="BJ24" s="158"/>
    </row>
    <row r="25" spans="1:62" s="57" customFormat="1" ht="15.95" customHeight="1" x14ac:dyDescent="0.15">
      <c r="A25" s="202"/>
      <c r="B25" s="204"/>
      <c r="C25" s="58" t="s">
        <v>71</v>
      </c>
      <c r="D25" s="45" t="s">
        <v>72</v>
      </c>
      <c r="E25" s="45" t="s">
        <v>73</v>
      </c>
      <c r="F25" s="45" t="s">
        <v>74</v>
      </c>
      <c r="G25" s="45" t="s">
        <v>75</v>
      </c>
      <c r="H25" s="45" t="s">
        <v>76</v>
      </c>
      <c r="I25" s="45" t="s">
        <v>77</v>
      </c>
      <c r="J25" s="45" t="s">
        <v>78</v>
      </c>
      <c r="K25" s="45" t="s">
        <v>79</v>
      </c>
      <c r="L25" s="45" t="s">
        <v>80</v>
      </c>
      <c r="M25" s="45" t="s">
        <v>81</v>
      </c>
      <c r="N25" s="45" t="s">
        <v>82</v>
      </c>
      <c r="O25" s="45" t="s">
        <v>83</v>
      </c>
      <c r="P25" s="45" t="s">
        <v>84</v>
      </c>
      <c r="Q25" s="45" t="s">
        <v>85</v>
      </c>
      <c r="R25" s="45" t="s">
        <v>86</v>
      </c>
      <c r="S25" s="45" t="s">
        <v>87</v>
      </c>
      <c r="T25" s="159" t="s">
        <v>88</v>
      </c>
      <c r="U25" s="47" t="s">
        <v>16</v>
      </c>
      <c r="V25" s="46" t="s">
        <v>17</v>
      </c>
      <c r="W25" s="189"/>
      <c r="X25" s="160"/>
      <c r="Y25" s="49"/>
      <c r="Z25" s="49"/>
      <c r="AA25" s="49"/>
      <c r="AB25" s="49"/>
      <c r="AC25" s="49"/>
      <c r="AD25" s="53"/>
      <c r="AE25" s="56"/>
      <c r="AF25" s="56"/>
      <c r="AG25" s="53"/>
      <c r="AH25" s="53"/>
      <c r="AZ25" s="53"/>
      <c r="BG25" s="158"/>
      <c r="BH25" s="158"/>
      <c r="BI25" s="158"/>
      <c r="BJ25" s="158"/>
    </row>
    <row r="26" spans="1:62" s="57" customFormat="1" ht="15.95" customHeight="1" x14ac:dyDescent="0.15">
      <c r="A26" s="91" t="s">
        <v>32</v>
      </c>
      <c r="B26" s="131">
        <f>SUM(C26:T26)</f>
        <v>0</v>
      </c>
      <c r="C26" s="120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5"/>
      <c r="U26" s="120"/>
      <c r="V26" s="125"/>
      <c r="W26" s="135"/>
      <c r="X26" s="160" t="str">
        <f t="shared" ref="X26:X39" si="8">+BA26&amp;""&amp;BB26&amp;""&amp;BC26</f>
        <v/>
      </c>
      <c r="Y26" s="49"/>
      <c r="Z26" s="49"/>
      <c r="AA26" s="49"/>
      <c r="AG26" s="53"/>
      <c r="AH26" s="53"/>
      <c r="AZ26" s="53"/>
      <c r="BA26" s="88" t="str">
        <f>IF($B26&lt;&gt;($U26+$V26)," El número consultas según sexo NO puede ser diferente al Total.","")</f>
        <v/>
      </c>
      <c r="BB26" s="60" t="str">
        <f>IF($B26=0,"",IF($W26="",IF($B26="",""," No olvide escribir la columna Beneficiarios."),""))</f>
        <v/>
      </c>
      <c r="BC26" s="60" t="str">
        <f>IF($B26&lt;$W26," El número de Beneficiarios NO puede ser mayor que el Total.","")</f>
        <v/>
      </c>
      <c r="BD26" s="151">
        <f>IF($B26&lt;&gt;($U26+$V26),1,0)</f>
        <v>0</v>
      </c>
      <c r="BE26" s="151">
        <f>IF($B26&lt;$W26,1,0)</f>
        <v>0</v>
      </c>
      <c r="BF26" s="151" t="str">
        <f>IF($B26=0,"",IF($W26="",IF($B26="","",1),0))</f>
        <v/>
      </c>
      <c r="BG26" s="161"/>
      <c r="BH26" s="162"/>
      <c r="BI26" s="162"/>
      <c r="BJ26" s="162"/>
    </row>
    <row r="27" spans="1:62" s="57" customFormat="1" ht="15.95" customHeight="1" x14ac:dyDescent="0.15">
      <c r="A27" s="90" t="s">
        <v>33</v>
      </c>
      <c r="B27" s="105">
        <f t="shared" ref="B27:B39" si="9">SUM(C27:T27)</f>
        <v>0</v>
      </c>
      <c r="C27" s="10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3"/>
      <c r="U27" s="118"/>
      <c r="V27" s="103"/>
      <c r="W27" s="99"/>
      <c r="X27" s="160" t="str">
        <f t="shared" si="8"/>
        <v/>
      </c>
      <c r="Y27" s="49"/>
      <c r="Z27" s="49"/>
      <c r="AA27" s="49"/>
      <c r="AG27" s="53"/>
      <c r="AH27" s="53"/>
      <c r="AZ27" s="53"/>
      <c r="BA27" s="88" t="str">
        <f t="shared" ref="BA27:BA39" si="10">IF($B27&lt;&gt;($U27+$V27)," El número consultas según sexo NO puede ser diferente al Total.","")</f>
        <v/>
      </c>
      <c r="BB27" s="60" t="str">
        <f t="shared" ref="BB27:BB39" si="11">IF($B27=0,"",IF($W27="",IF($B27="",""," No olvide escribir la columna Beneficiarios."),""))</f>
        <v/>
      </c>
      <c r="BC27" s="60" t="str">
        <f t="shared" ref="BC27:BC39" si="12">IF($B27&lt;$W27," El número de Beneficiarios NO puede ser mayor que el Total.","")</f>
        <v/>
      </c>
      <c r="BD27" s="151">
        <f t="shared" ref="BD27:BD39" si="13">IF($B27&lt;&gt;($U27+$V27),1,0)</f>
        <v>0</v>
      </c>
      <c r="BE27" s="151">
        <f t="shared" ref="BE27:BE39" si="14">IF($B27&lt;$W27,1,0)</f>
        <v>0</v>
      </c>
      <c r="BF27" s="151" t="str">
        <f t="shared" ref="BF27:BF39" si="15">IF($B27=0,"",IF($W27="",IF($B27="","",1),0))</f>
        <v/>
      </c>
      <c r="BG27" s="161"/>
      <c r="BH27" s="162"/>
      <c r="BI27" s="162"/>
      <c r="BJ27" s="162"/>
    </row>
    <row r="28" spans="1:62" s="57" customFormat="1" ht="15.95" customHeight="1" x14ac:dyDescent="0.15">
      <c r="A28" s="92" t="s">
        <v>34</v>
      </c>
      <c r="B28" s="130">
        <f t="shared" si="9"/>
        <v>0</v>
      </c>
      <c r="C28" s="106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3"/>
      <c r="U28" s="106"/>
      <c r="V28" s="103"/>
      <c r="W28" s="99"/>
      <c r="X28" s="160" t="str">
        <f t="shared" si="8"/>
        <v/>
      </c>
      <c r="Y28" s="49"/>
      <c r="Z28" s="49"/>
      <c r="AA28" s="49"/>
      <c r="AG28" s="53"/>
      <c r="AH28" s="53"/>
      <c r="AZ28" s="53"/>
      <c r="BA28" s="88" t="str">
        <f t="shared" si="10"/>
        <v/>
      </c>
      <c r="BB28" s="60" t="str">
        <f t="shared" si="11"/>
        <v/>
      </c>
      <c r="BC28" s="60" t="str">
        <f t="shared" si="12"/>
        <v/>
      </c>
      <c r="BD28" s="151">
        <f t="shared" si="13"/>
        <v>0</v>
      </c>
      <c r="BE28" s="151">
        <f t="shared" si="14"/>
        <v>0</v>
      </c>
      <c r="BF28" s="151" t="str">
        <f t="shared" si="15"/>
        <v/>
      </c>
      <c r="BG28" s="161"/>
      <c r="BH28" s="162"/>
      <c r="BI28" s="162"/>
      <c r="BJ28" s="162"/>
    </row>
    <row r="29" spans="1:62" s="57" customFormat="1" ht="15.95" customHeight="1" x14ac:dyDescent="0.15">
      <c r="A29" s="92" t="s">
        <v>90</v>
      </c>
      <c r="B29" s="130">
        <f>SUM(H29:P29)</f>
        <v>0</v>
      </c>
      <c r="C29" s="122"/>
      <c r="D29" s="138"/>
      <c r="E29" s="138"/>
      <c r="F29" s="138"/>
      <c r="G29" s="138"/>
      <c r="H29" s="107"/>
      <c r="I29" s="107"/>
      <c r="J29" s="107"/>
      <c r="K29" s="107"/>
      <c r="L29" s="107"/>
      <c r="M29" s="107"/>
      <c r="N29" s="107"/>
      <c r="O29" s="107"/>
      <c r="P29" s="107"/>
      <c r="Q29" s="138"/>
      <c r="R29" s="138"/>
      <c r="S29" s="138"/>
      <c r="T29" s="119"/>
      <c r="U29" s="118"/>
      <c r="V29" s="103"/>
      <c r="W29" s="99"/>
      <c r="X29" s="160" t="str">
        <f t="shared" si="8"/>
        <v/>
      </c>
      <c r="Y29" s="49"/>
      <c r="Z29" s="49"/>
      <c r="AA29" s="49"/>
      <c r="AG29" s="53"/>
      <c r="AH29" s="53"/>
      <c r="AZ29" s="53"/>
      <c r="BA29" s="88" t="str">
        <f t="shared" si="10"/>
        <v/>
      </c>
      <c r="BB29" s="60" t="str">
        <f t="shared" si="11"/>
        <v/>
      </c>
      <c r="BC29" s="60" t="str">
        <f t="shared" si="12"/>
        <v/>
      </c>
      <c r="BD29" s="151">
        <f t="shared" si="13"/>
        <v>0</v>
      </c>
      <c r="BE29" s="151">
        <f t="shared" si="14"/>
        <v>0</v>
      </c>
      <c r="BF29" s="151" t="str">
        <f t="shared" si="15"/>
        <v/>
      </c>
      <c r="BG29" s="161"/>
      <c r="BH29" s="162"/>
      <c r="BI29" s="162"/>
      <c r="BJ29" s="162"/>
    </row>
    <row r="30" spans="1:62" s="57" customFormat="1" ht="15.95" customHeight="1" x14ac:dyDescent="0.15">
      <c r="A30" s="92" t="s">
        <v>35</v>
      </c>
      <c r="B30" s="130">
        <f t="shared" si="9"/>
        <v>0</v>
      </c>
      <c r="C30" s="10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3"/>
      <c r="U30" s="118"/>
      <c r="V30" s="103"/>
      <c r="W30" s="99"/>
      <c r="X30" s="160" t="str">
        <f t="shared" si="8"/>
        <v/>
      </c>
      <c r="Y30" s="49"/>
      <c r="Z30" s="49"/>
      <c r="AA30" s="49"/>
      <c r="AG30" s="53"/>
      <c r="AH30" s="53"/>
      <c r="AZ30" s="53"/>
      <c r="BA30" s="88" t="str">
        <f t="shared" si="10"/>
        <v/>
      </c>
      <c r="BB30" s="60" t="str">
        <f t="shared" si="11"/>
        <v/>
      </c>
      <c r="BC30" s="60" t="str">
        <f t="shared" si="12"/>
        <v/>
      </c>
      <c r="BD30" s="151">
        <f t="shared" si="13"/>
        <v>0</v>
      </c>
      <c r="BE30" s="151">
        <f t="shared" si="14"/>
        <v>0</v>
      </c>
      <c r="BF30" s="151" t="str">
        <f t="shared" si="15"/>
        <v/>
      </c>
      <c r="BG30" s="161"/>
      <c r="BH30" s="162"/>
      <c r="BI30" s="162"/>
      <c r="BJ30" s="162"/>
    </row>
    <row r="31" spans="1:62" s="57" customFormat="1" ht="15.95" customHeight="1" x14ac:dyDescent="0.15">
      <c r="A31" s="50" t="s">
        <v>36</v>
      </c>
      <c r="B31" s="105">
        <f t="shared" si="9"/>
        <v>0</v>
      </c>
      <c r="C31" s="106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3"/>
      <c r="U31" s="106"/>
      <c r="V31" s="103"/>
      <c r="W31" s="99"/>
      <c r="X31" s="160" t="str">
        <f t="shared" si="8"/>
        <v/>
      </c>
      <c r="Y31" s="49"/>
      <c r="Z31" s="49"/>
      <c r="AA31" s="49"/>
      <c r="AG31" s="53"/>
      <c r="AH31" s="53"/>
      <c r="AZ31" s="53"/>
      <c r="BA31" s="88" t="str">
        <f t="shared" si="10"/>
        <v/>
      </c>
      <c r="BB31" s="60" t="str">
        <f t="shared" si="11"/>
        <v/>
      </c>
      <c r="BC31" s="60" t="str">
        <f t="shared" si="12"/>
        <v/>
      </c>
      <c r="BD31" s="151">
        <f t="shared" si="13"/>
        <v>0</v>
      </c>
      <c r="BE31" s="151">
        <f t="shared" si="14"/>
        <v>0</v>
      </c>
      <c r="BF31" s="151" t="str">
        <f t="shared" si="15"/>
        <v/>
      </c>
      <c r="BG31" s="161"/>
      <c r="BH31" s="162"/>
      <c r="BI31" s="162"/>
      <c r="BJ31" s="162"/>
    </row>
    <row r="32" spans="1:62" s="57" customFormat="1" ht="15.95" customHeight="1" x14ac:dyDescent="0.15">
      <c r="A32" s="50" t="s">
        <v>37</v>
      </c>
      <c r="B32" s="105">
        <f t="shared" si="9"/>
        <v>0</v>
      </c>
      <c r="C32" s="106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3"/>
      <c r="U32" s="106"/>
      <c r="V32" s="103"/>
      <c r="W32" s="99"/>
      <c r="X32" s="160" t="str">
        <f t="shared" si="8"/>
        <v/>
      </c>
      <c r="Y32" s="49"/>
      <c r="Z32" s="49"/>
      <c r="AA32" s="49"/>
      <c r="AG32" s="53"/>
      <c r="AH32" s="53"/>
      <c r="AZ32" s="53"/>
      <c r="BA32" s="88" t="str">
        <f t="shared" si="10"/>
        <v/>
      </c>
      <c r="BB32" s="60" t="str">
        <f t="shared" si="11"/>
        <v/>
      </c>
      <c r="BC32" s="60" t="str">
        <f t="shared" si="12"/>
        <v/>
      </c>
      <c r="BD32" s="151">
        <f t="shared" si="13"/>
        <v>0</v>
      </c>
      <c r="BE32" s="151">
        <f t="shared" si="14"/>
        <v>0</v>
      </c>
      <c r="BF32" s="151" t="str">
        <f t="shared" si="15"/>
        <v/>
      </c>
      <c r="BG32" s="161"/>
      <c r="BH32" s="162"/>
      <c r="BI32" s="162"/>
      <c r="BJ32" s="162"/>
    </row>
    <row r="33" spans="1:62" s="57" customFormat="1" ht="15.95" customHeight="1" x14ac:dyDescent="0.15">
      <c r="A33" s="50" t="s">
        <v>38</v>
      </c>
      <c r="B33" s="105">
        <f t="shared" si="9"/>
        <v>0</v>
      </c>
      <c r="C33" s="106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3"/>
      <c r="U33" s="106"/>
      <c r="V33" s="103"/>
      <c r="W33" s="99"/>
      <c r="X33" s="160" t="str">
        <f t="shared" si="8"/>
        <v/>
      </c>
      <c r="Y33" s="49"/>
      <c r="Z33" s="49"/>
      <c r="AA33" s="49"/>
      <c r="AG33" s="53"/>
      <c r="AH33" s="53"/>
      <c r="AZ33" s="53"/>
      <c r="BA33" s="88" t="str">
        <f t="shared" si="10"/>
        <v/>
      </c>
      <c r="BB33" s="60" t="str">
        <f t="shared" si="11"/>
        <v/>
      </c>
      <c r="BC33" s="60" t="str">
        <f t="shared" si="12"/>
        <v/>
      </c>
      <c r="BD33" s="151">
        <f t="shared" si="13"/>
        <v>0</v>
      </c>
      <c r="BE33" s="151">
        <f t="shared" si="14"/>
        <v>0</v>
      </c>
      <c r="BF33" s="151" t="str">
        <f t="shared" si="15"/>
        <v/>
      </c>
      <c r="BG33" s="161"/>
      <c r="BH33" s="162"/>
      <c r="BI33" s="162"/>
      <c r="BJ33" s="162"/>
    </row>
    <row r="34" spans="1:62" s="57" customFormat="1" ht="15.95" customHeight="1" x14ac:dyDescent="0.15">
      <c r="A34" s="50" t="s">
        <v>39</v>
      </c>
      <c r="B34" s="105">
        <f t="shared" si="9"/>
        <v>0</v>
      </c>
      <c r="C34" s="106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3"/>
      <c r="U34" s="106"/>
      <c r="V34" s="103"/>
      <c r="W34" s="99"/>
      <c r="X34" s="160" t="str">
        <f t="shared" si="8"/>
        <v/>
      </c>
      <c r="Y34" s="49"/>
      <c r="Z34" s="49"/>
      <c r="AA34" s="49"/>
      <c r="AG34" s="53"/>
      <c r="AH34" s="53"/>
      <c r="AZ34" s="53"/>
      <c r="BA34" s="88" t="str">
        <f t="shared" si="10"/>
        <v/>
      </c>
      <c r="BB34" s="60" t="str">
        <f t="shared" si="11"/>
        <v/>
      </c>
      <c r="BC34" s="60" t="str">
        <f t="shared" si="12"/>
        <v/>
      </c>
      <c r="BD34" s="151">
        <f t="shared" si="13"/>
        <v>0</v>
      </c>
      <c r="BE34" s="151">
        <f t="shared" si="14"/>
        <v>0</v>
      </c>
      <c r="BF34" s="151" t="str">
        <f t="shared" si="15"/>
        <v/>
      </c>
      <c r="BG34" s="161"/>
      <c r="BH34" s="162"/>
      <c r="BI34" s="162"/>
      <c r="BJ34" s="162"/>
    </row>
    <row r="35" spans="1:62" s="57" customFormat="1" ht="15.95" customHeight="1" x14ac:dyDescent="0.15">
      <c r="A35" s="50" t="s">
        <v>40</v>
      </c>
      <c r="B35" s="105">
        <f t="shared" si="9"/>
        <v>0</v>
      </c>
      <c r="C35" s="106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3"/>
      <c r="U35" s="106"/>
      <c r="V35" s="103"/>
      <c r="W35" s="99"/>
      <c r="X35" s="160" t="str">
        <f t="shared" si="8"/>
        <v/>
      </c>
      <c r="Y35" s="49"/>
      <c r="Z35" s="49"/>
      <c r="AA35" s="49"/>
      <c r="AG35" s="53"/>
      <c r="AH35" s="53"/>
      <c r="AZ35" s="53"/>
      <c r="BA35" s="88" t="str">
        <f t="shared" si="10"/>
        <v/>
      </c>
      <c r="BB35" s="60" t="str">
        <f t="shared" si="11"/>
        <v/>
      </c>
      <c r="BC35" s="60" t="str">
        <f t="shared" si="12"/>
        <v/>
      </c>
      <c r="BD35" s="151">
        <f t="shared" si="13"/>
        <v>0</v>
      </c>
      <c r="BE35" s="151">
        <f t="shared" si="14"/>
        <v>0</v>
      </c>
      <c r="BF35" s="151" t="str">
        <f t="shared" si="15"/>
        <v/>
      </c>
      <c r="BG35" s="161"/>
      <c r="BH35" s="162"/>
      <c r="BI35" s="162"/>
      <c r="BJ35" s="162"/>
    </row>
    <row r="36" spans="1:62" s="57" customFormat="1" ht="15.95" customHeight="1" x14ac:dyDescent="0.15">
      <c r="A36" s="50" t="s">
        <v>41</v>
      </c>
      <c r="B36" s="105">
        <f t="shared" si="9"/>
        <v>0</v>
      </c>
      <c r="C36" s="106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3"/>
      <c r="U36" s="106"/>
      <c r="V36" s="103"/>
      <c r="W36" s="99"/>
      <c r="X36" s="160" t="str">
        <f t="shared" si="8"/>
        <v/>
      </c>
      <c r="Y36" s="49"/>
      <c r="Z36" s="49"/>
      <c r="AA36" s="49"/>
      <c r="AG36" s="53"/>
      <c r="AH36" s="53"/>
      <c r="AZ36" s="53"/>
      <c r="BA36" s="88" t="str">
        <f t="shared" si="10"/>
        <v/>
      </c>
      <c r="BB36" s="60" t="str">
        <f t="shared" si="11"/>
        <v/>
      </c>
      <c r="BC36" s="60" t="str">
        <f t="shared" si="12"/>
        <v/>
      </c>
      <c r="BD36" s="151">
        <f t="shared" si="13"/>
        <v>0</v>
      </c>
      <c r="BE36" s="151">
        <f t="shared" si="14"/>
        <v>0</v>
      </c>
      <c r="BF36" s="151" t="str">
        <f t="shared" si="15"/>
        <v/>
      </c>
      <c r="BG36" s="161"/>
      <c r="BH36" s="162"/>
      <c r="BI36" s="162"/>
      <c r="BJ36" s="162"/>
    </row>
    <row r="37" spans="1:62" s="57" customFormat="1" ht="15.95" customHeight="1" x14ac:dyDescent="0.15">
      <c r="A37" s="50" t="s">
        <v>42</v>
      </c>
      <c r="B37" s="105">
        <f t="shared" si="9"/>
        <v>0</v>
      </c>
      <c r="C37" s="106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3"/>
      <c r="U37" s="106"/>
      <c r="V37" s="103"/>
      <c r="W37" s="99"/>
      <c r="X37" s="160" t="str">
        <f t="shared" si="8"/>
        <v/>
      </c>
      <c r="Y37" s="49"/>
      <c r="Z37" s="49"/>
      <c r="AA37" s="49"/>
      <c r="AG37" s="53"/>
      <c r="AH37" s="53"/>
      <c r="AZ37" s="53"/>
      <c r="BA37" s="88" t="str">
        <f t="shared" si="10"/>
        <v/>
      </c>
      <c r="BB37" s="60" t="str">
        <f t="shared" si="11"/>
        <v/>
      </c>
      <c r="BC37" s="60" t="str">
        <f t="shared" si="12"/>
        <v/>
      </c>
      <c r="BD37" s="151">
        <f t="shared" si="13"/>
        <v>0</v>
      </c>
      <c r="BE37" s="151">
        <f t="shared" si="14"/>
        <v>0</v>
      </c>
      <c r="BF37" s="151" t="str">
        <f t="shared" si="15"/>
        <v/>
      </c>
      <c r="BG37" s="161"/>
      <c r="BH37" s="162"/>
      <c r="BI37" s="162"/>
      <c r="BJ37" s="162"/>
    </row>
    <row r="38" spans="1:62" s="57" customFormat="1" ht="30" customHeight="1" x14ac:dyDescent="0.15">
      <c r="A38" s="50" t="s">
        <v>43</v>
      </c>
      <c r="B38" s="105">
        <f t="shared" si="9"/>
        <v>0</v>
      </c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3"/>
      <c r="U38" s="106"/>
      <c r="V38" s="103"/>
      <c r="W38" s="99"/>
      <c r="X38" s="160" t="str">
        <f t="shared" si="8"/>
        <v/>
      </c>
      <c r="Y38" s="49"/>
      <c r="Z38" s="49"/>
      <c r="AA38" s="49"/>
      <c r="AG38" s="53"/>
      <c r="AH38" s="53"/>
      <c r="AZ38" s="53"/>
      <c r="BA38" s="88" t="str">
        <f t="shared" si="10"/>
        <v/>
      </c>
      <c r="BB38" s="60" t="str">
        <f t="shared" si="11"/>
        <v/>
      </c>
      <c r="BC38" s="60" t="str">
        <f t="shared" si="12"/>
        <v/>
      </c>
      <c r="BD38" s="151">
        <f t="shared" si="13"/>
        <v>0</v>
      </c>
      <c r="BE38" s="151">
        <f t="shared" si="14"/>
        <v>0</v>
      </c>
      <c r="BF38" s="151" t="str">
        <f t="shared" si="15"/>
        <v/>
      </c>
      <c r="BG38" s="161"/>
      <c r="BH38" s="162"/>
      <c r="BI38" s="162"/>
      <c r="BJ38" s="162"/>
    </row>
    <row r="39" spans="1:62" s="57" customFormat="1" ht="32.25" customHeight="1" x14ac:dyDescent="0.15">
      <c r="A39" s="51" t="s">
        <v>44</v>
      </c>
      <c r="B39" s="109">
        <f t="shared" si="9"/>
        <v>0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3"/>
      <c r="U39" s="110"/>
      <c r="V39" s="113"/>
      <c r="W39" s="100"/>
      <c r="X39" s="160" t="str">
        <f t="shared" si="8"/>
        <v/>
      </c>
      <c r="Y39" s="49"/>
      <c r="Z39" s="49"/>
      <c r="AA39" s="49"/>
      <c r="AG39" s="53"/>
      <c r="AH39" s="53"/>
      <c r="AZ39" s="53"/>
      <c r="BA39" s="88" t="str">
        <f t="shared" si="10"/>
        <v/>
      </c>
      <c r="BB39" s="60" t="str">
        <f t="shared" si="11"/>
        <v/>
      </c>
      <c r="BC39" s="60" t="str">
        <f t="shared" si="12"/>
        <v/>
      </c>
      <c r="BD39" s="151">
        <f t="shared" si="13"/>
        <v>0</v>
      </c>
      <c r="BE39" s="151">
        <f t="shared" si="14"/>
        <v>0</v>
      </c>
      <c r="BF39" s="151" t="str">
        <f t="shared" si="15"/>
        <v/>
      </c>
      <c r="BG39" s="161"/>
      <c r="BH39" s="162"/>
      <c r="BI39" s="162"/>
      <c r="BJ39" s="162"/>
    </row>
    <row r="40" spans="1:62" s="57" customFormat="1" ht="14.25" x14ac:dyDescent="0.2">
      <c r="A40" s="52" t="s">
        <v>45</v>
      </c>
      <c r="B40" s="52"/>
      <c r="C40" s="52"/>
      <c r="D40" s="52"/>
      <c r="E40" s="52"/>
      <c r="F40" s="52"/>
      <c r="G40" s="52"/>
      <c r="H40" s="52"/>
      <c r="I40" s="44"/>
      <c r="J40" s="44"/>
      <c r="K40" s="44"/>
      <c r="L40" s="44"/>
      <c r="M40" s="44"/>
      <c r="N40" s="42"/>
      <c r="O40" s="48"/>
      <c r="P40" s="48"/>
      <c r="Q40" s="48"/>
      <c r="R40" s="48"/>
      <c r="S40" s="48"/>
      <c r="T40" s="48"/>
      <c r="U40" s="48"/>
      <c r="V40" s="48"/>
      <c r="W40" s="48"/>
      <c r="X40" s="164"/>
      <c r="AV40" s="53"/>
      <c r="AW40" s="53"/>
      <c r="BA40" s="48"/>
      <c r="BB40" s="48"/>
      <c r="BC40" s="48"/>
      <c r="BD40" s="48"/>
      <c r="BG40" s="158"/>
      <c r="BH40" s="158"/>
      <c r="BI40" s="158"/>
      <c r="BJ40" s="158"/>
    </row>
    <row r="41" spans="1:62" s="57" customFormat="1" ht="15.95" customHeight="1" x14ac:dyDescent="0.25">
      <c r="A41" s="201" t="s">
        <v>31</v>
      </c>
      <c r="B41" s="203" t="s">
        <v>4</v>
      </c>
      <c r="C41" s="205" t="s">
        <v>46</v>
      </c>
      <c r="D41" s="206"/>
      <c r="E41" s="206"/>
      <c r="F41" s="207"/>
      <c r="G41" s="205" t="s">
        <v>47</v>
      </c>
      <c r="H41" s="206"/>
      <c r="I41" s="206"/>
      <c r="J41" s="207"/>
      <c r="K41" s="42"/>
      <c r="L41" s="208"/>
      <c r="M41" s="208"/>
      <c r="N41" s="208"/>
      <c r="O41" s="208"/>
      <c r="P41" s="208"/>
      <c r="Q41" s="208"/>
      <c r="R41" s="20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G41" s="158"/>
      <c r="BH41" s="158"/>
      <c r="BI41" s="158"/>
      <c r="BJ41" s="158"/>
    </row>
    <row r="42" spans="1:62" s="57" customFormat="1" ht="15.95" customHeight="1" x14ac:dyDescent="0.15">
      <c r="A42" s="202"/>
      <c r="B42" s="204"/>
      <c r="C42" s="45" t="s">
        <v>11</v>
      </c>
      <c r="D42" s="45" t="s">
        <v>12</v>
      </c>
      <c r="E42" s="73" t="s">
        <v>13</v>
      </c>
      <c r="F42" s="73" t="s">
        <v>48</v>
      </c>
      <c r="G42" s="45" t="s">
        <v>11</v>
      </c>
      <c r="H42" s="45" t="s">
        <v>12</v>
      </c>
      <c r="I42" s="73" t="s">
        <v>13</v>
      </c>
      <c r="J42" s="73" t="s">
        <v>48</v>
      </c>
      <c r="K42" s="42"/>
      <c r="L42" s="42"/>
      <c r="M42" s="42"/>
      <c r="N42" s="54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G42" s="158"/>
      <c r="BH42" s="158"/>
      <c r="BI42" s="158"/>
      <c r="BJ42" s="158"/>
    </row>
    <row r="43" spans="1:62" s="57" customFormat="1" ht="30" customHeight="1" x14ac:dyDescent="0.15">
      <c r="A43" s="67" t="s">
        <v>49</v>
      </c>
      <c r="B43" s="105">
        <f>SUM(C43:J43)</f>
        <v>0</v>
      </c>
      <c r="C43" s="120"/>
      <c r="D43" s="121"/>
      <c r="E43" s="125"/>
      <c r="F43" s="125"/>
      <c r="G43" s="120"/>
      <c r="H43" s="121"/>
      <c r="I43" s="121"/>
      <c r="J43" s="125"/>
      <c r="K43" s="150" t="s">
        <v>70</v>
      </c>
      <c r="L43" s="42"/>
      <c r="M43" s="42"/>
      <c r="N43" s="86"/>
      <c r="O43" s="48"/>
      <c r="P43" s="48"/>
      <c r="Q43" s="48"/>
      <c r="R43" s="48"/>
      <c r="S43" s="48"/>
      <c r="T43" s="48"/>
      <c r="U43" s="48"/>
      <c r="V43" s="48"/>
      <c r="W43" s="48"/>
      <c r="X43" s="164"/>
      <c r="AV43" s="53"/>
      <c r="AW43" s="53"/>
      <c r="BA43" s="88"/>
      <c r="BD43" s="151"/>
      <c r="BG43" s="158"/>
      <c r="BH43" s="158"/>
      <c r="BI43" s="158"/>
      <c r="BJ43" s="158"/>
    </row>
    <row r="44" spans="1:62" s="57" customFormat="1" ht="12.75" customHeight="1" x14ac:dyDescent="0.15">
      <c r="A44" s="66" t="s">
        <v>50</v>
      </c>
      <c r="B44" s="109">
        <f>SUM(C44:J44)</f>
        <v>0</v>
      </c>
      <c r="C44" s="110"/>
      <c r="D44" s="111"/>
      <c r="E44" s="113"/>
      <c r="F44" s="113"/>
      <c r="G44" s="110"/>
      <c r="H44" s="111"/>
      <c r="I44" s="111"/>
      <c r="J44" s="113"/>
      <c r="K44" s="150" t="s">
        <v>70</v>
      </c>
      <c r="L44" s="42"/>
      <c r="M44" s="42"/>
      <c r="N44" s="68"/>
      <c r="O44" s="48"/>
      <c r="P44" s="48"/>
      <c r="Q44" s="48"/>
      <c r="R44" s="48"/>
      <c r="S44" s="48"/>
      <c r="T44" s="48"/>
      <c r="U44" s="48"/>
      <c r="V44" s="48"/>
      <c r="W44" s="48"/>
      <c r="X44" s="164"/>
      <c r="AV44" s="53"/>
      <c r="AW44" s="53"/>
      <c r="BA44" s="88"/>
      <c r="BD44" s="151"/>
      <c r="BG44" s="158"/>
      <c r="BH44" s="158"/>
      <c r="BI44" s="158"/>
      <c r="BJ44" s="158"/>
    </row>
    <row r="45" spans="1:62" s="57" customFormat="1" ht="29.25" customHeight="1" x14ac:dyDescent="0.2">
      <c r="A45" s="95" t="s">
        <v>51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68"/>
      <c r="O45" s="48"/>
      <c r="P45" s="48"/>
      <c r="Q45" s="48"/>
      <c r="R45" s="48"/>
      <c r="S45" s="48"/>
      <c r="T45" s="48"/>
      <c r="U45" s="48"/>
      <c r="V45" s="48"/>
      <c r="W45" s="48"/>
      <c r="X45" s="164"/>
      <c r="AV45" s="53"/>
      <c r="AW45" s="53"/>
      <c r="BA45" s="48"/>
      <c r="BB45" s="48"/>
      <c r="BG45" s="158"/>
      <c r="BH45" s="158"/>
      <c r="BI45" s="158"/>
      <c r="BJ45" s="158"/>
    </row>
    <row r="46" spans="1:62" s="57" customFormat="1" ht="15.95" customHeight="1" x14ac:dyDescent="0.15">
      <c r="A46" s="198" t="s">
        <v>52</v>
      </c>
      <c r="B46" s="188" t="s">
        <v>18</v>
      </c>
      <c r="C46" s="190" t="s">
        <v>5</v>
      </c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2" t="s">
        <v>6</v>
      </c>
      <c r="V46" s="193"/>
      <c r="W46" s="188" t="s">
        <v>7</v>
      </c>
      <c r="X46" s="164"/>
      <c r="AT46" s="53"/>
      <c r="AU46" s="53"/>
      <c r="AZ46" s="48"/>
      <c r="BA46" s="48"/>
      <c r="BB46" s="48"/>
      <c r="BG46" s="158"/>
      <c r="BH46" s="158"/>
      <c r="BI46" s="158"/>
      <c r="BJ46" s="158"/>
    </row>
    <row r="47" spans="1:62" s="57" customFormat="1" ht="15.95" customHeight="1" x14ac:dyDescent="0.15">
      <c r="A47" s="199"/>
      <c r="B47" s="189"/>
      <c r="C47" s="58" t="s">
        <v>71</v>
      </c>
      <c r="D47" s="45" t="s">
        <v>72</v>
      </c>
      <c r="E47" s="45" t="s">
        <v>73</v>
      </c>
      <c r="F47" s="45" t="s">
        <v>74</v>
      </c>
      <c r="G47" s="45" t="s">
        <v>75</v>
      </c>
      <c r="H47" s="45" t="s">
        <v>76</v>
      </c>
      <c r="I47" s="45" t="s">
        <v>77</v>
      </c>
      <c r="J47" s="45" t="s">
        <v>78</v>
      </c>
      <c r="K47" s="45" t="s">
        <v>79</v>
      </c>
      <c r="L47" s="45" t="s">
        <v>80</v>
      </c>
      <c r="M47" s="45" t="s">
        <v>81</v>
      </c>
      <c r="N47" s="45" t="s">
        <v>82</v>
      </c>
      <c r="O47" s="45" t="s">
        <v>83</v>
      </c>
      <c r="P47" s="45" t="s">
        <v>84</v>
      </c>
      <c r="Q47" s="45" t="s">
        <v>85</v>
      </c>
      <c r="R47" s="45" t="s">
        <v>86</v>
      </c>
      <c r="S47" s="45" t="s">
        <v>87</v>
      </c>
      <c r="T47" s="159" t="s">
        <v>88</v>
      </c>
      <c r="U47" s="47" t="s">
        <v>16</v>
      </c>
      <c r="V47" s="46" t="s">
        <v>17</v>
      </c>
      <c r="W47" s="189"/>
      <c r="X47" s="164"/>
      <c r="AT47" s="53"/>
      <c r="AU47" s="53"/>
      <c r="AZ47" s="48"/>
      <c r="BA47" s="48"/>
      <c r="BB47" s="48"/>
      <c r="BG47" s="158"/>
      <c r="BH47" s="158"/>
      <c r="BI47" s="158"/>
      <c r="BJ47" s="158"/>
    </row>
    <row r="48" spans="1:62" s="57" customFormat="1" ht="15.95" customHeight="1" x14ac:dyDescent="0.15">
      <c r="A48" s="69" t="s">
        <v>53</v>
      </c>
      <c r="B48" s="115">
        <f>SUM(B49:B50)</f>
        <v>0</v>
      </c>
      <c r="C48" s="139">
        <f>SUM(C49:C50)</f>
        <v>0</v>
      </c>
      <c r="D48" s="140">
        <f t="shared" ref="D48:W48" si="16">SUM(D49:D50)</f>
        <v>0</v>
      </c>
      <c r="E48" s="140">
        <f t="shared" si="16"/>
        <v>0</v>
      </c>
      <c r="F48" s="140">
        <f t="shared" si="16"/>
        <v>0</v>
      </c>
      <c r="G48" s="140">
        <f t="shared" si="16"/>
        <v>0</v>
      </c>
      <c r="H48" s="140">
        <f t="shared" si="16"/>
        <v>0</v>
      </c>
      <c r="I48" s="140">
        <f t="shared" si="16"/>
        <v>0</v>
      </c>
      <c r="J48" s="140">
        <f t="shared" si="16"/>
        <v>0</v>
      </c>
      <c r="K48" s="140">
        <f t="shared" si="16"/>
        <v>0</v>
      </c>
      <c r="L48" s="140">
        <f t="shared" si="16"/>
        <v>0</v>
      </c>
      <c r="M48" s="140">
        <f t="shared" si="16"/>
        <v>0</v>
      </c>
      <c r="N48" s="140">
        <f t="shared" si="16"/>
        <v>0</v>
      </c>
      <c r="O48" s="140">
        <f t="shared" si="16"/>
        <v>0</v>
      </c>
      <c r="P48" s="140">
        <f t="shared" si="16"/>
        <v>0</v>
      </c>
      <c r="Q48" s="140">
        <f t="shared" si="16"/>
        <v>0</v>
      </c>
      <c r="R48" s="140">
        <f t="shared" si="16"/>
        <v>0</v>
      </c>
      <c r="S48" s="140">
        <f t="shared" si="16"/>
        <v>0</v>
      </c>
      <c r="T48" s="147">
        <f t="shared" si="16"/>
        <v>0</v>
      </c>
      <c r="U48" s="139">
        <f t="shared" si="16"/>
        <v>0</v>
      </c>
      <c r="V48" s="165">
        <f t="shared" si="16"/>
        <v>0</v>
      </c>
      <c r="W48" s="165">
        <f t="shared" si="16"/>
        <v>0</v>
      </c>
      <c r="X48" s="160" t="str">
        <f t="shared" ref="X48:X53" si="17">+BA48&amp;""&amp;BB48&amp;""&amp;BC48</f>
        <v/>
      </c>
      <c r="AT48" s="53"/>
      <c r="AU48" s="53"/>
      <c r="AZ48" s="88" t="s">
        <v>70</v>
      </c>
      <c r="BA48" s="88" t="str">
        <f t="shared" ref="BA48:BA53" si="18">IF($B48&lt;&gt;($U48+$V48)," El número consultas según sexo NO puede ser diferente al Total.","")</f>
        <v/>
      </c>
      <c r="BB48" s="60" t="str">
        <f t="shared" ref="BB48:BB53" si="19">IF($B48=0,"",IF($W48="",IF($B48="",""," No olvide escribir la columna Beneficiarios."),""))</f>
        <v/>
      </c>
      <c r="BC48" s="60" t="str">
        <f t="shared" ref="BC48:BC53" si="20">IF($B48&lt;$W48," El número de Beneficiarios NO puede ser mayor que el Total.","")</f>
        <v/>
      </c>
      <c r="BD48" s="151">
        <f t="shared" ref="BD48:BD53" si="21">IF($B48&lt;&gt;($U48+$V48),1,0)</f>
        <v>0</v>
      </c>
      <c r="BE48" s="151">
        <f t="shared" ref="BE48:BE53" si="22">IF($B48&lt;$W48,1,0)</f>
        <v>0</v>
      </c>
      <c r="BF48" s="151"/>
      <c r="BG48" s="158"/>
      <c r="BH48" s="158"/>
      <c r="BI48" s="158"/>
      <c r="BJ48" s="158"/>
    </row>
    <row r="49" spans="1:62" s="57" customFormat="1" ht="15.95" customHeight="1" x14ac:dyDescent="0.15">
      <c r="A49" s="70" t="s">
        <v>49</v>
      </c>
      <c r="B49" s="116">
        <f>SUM(C49:T49)</f>
        <v>0</v>
      </c>
      <c r="C49" s="106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106"/>
      <c r="V49" s="103"/>
      <c r="W49" s="101"/>
      <c r="X49" s="160" t="str">
        <f t="shared" si="17"/>
        <v/>
      </c>
      <c r="Y49" s="49"/>
      <c r="Z49" s="49"/>
      <c r="AA49" s="49"/>
      <c r="AG49" s="53"/>
      <c r="AH49" s="53"/>
      <c r="AZ49" s="53"/>
      <c r="BA49" s="88" t="str">
        <f t="shared" si="18"/>
        <v/>
      </c>
      <c r="BB49" s="60" t="str">
        <f t="shared" si="19"/>
        <v/>
      </c>
      <c r="BC49" s="60" t="str">
        <f t="shared" si="20"/>
        <v/>
      </c>
      <c r="BD49" s="151">
        <f t="shared" si="21"/>
        <v>0</v>
      </c>
      <c r="BE49" s="151">
        <f t="shared" si="22"/>
        <v>0</v>
      </c>
      <c r="BF49" s="151" t="str">
        <f>IF($B49=0,"",IF($W49="",IF($B49="","",1),0))</f>
        <v/>
      </c>
      <c r="BG49" s="161"/>
      <c r="BH49" s="162"/>
      <c r="BI49" s="162"/>
      <c r="BJ49" s="162"/>
    </row>
    <row r="50" spans="1:62" s="57" customFormat="1" ht="15.95" customHeight="1" x14ac:dyDescent="0.15">
      <c r="A50" s="71" t="s">
        <v>54</v>
      </c>
      <c r="B50" s="117">
        <f>SUM(C50:T50)</f>
        <v>0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2"/>
      <c r="U50" s="110"/>
      <c r="V50" s="113"/>
      <c r="W50" s="102"/>
      <c r="X50" s="160" t="str">
        <f t="shared" si="17"/>
        <v/>
      </c>
      <c r="Y50" s="49"/>
      <c r="Z50" s="49"/>
      <c r="AA50" s="49"/>
      <c r="AG50" s="53"/>
      <c r="AH50" s="53"/>
      <c r="AZ50" s="53"/>
      <c r="BA50" s="88" t="str">
        <f t="shared" si="18"/>
        <v/>
      </c>
      <c r="BB50" s="60" t="str">
        <f t="shared" si="19"/>
        <v/>
      </c>
      <c r="BC50" s="60" t="str">
        <f t="shared" si="20"/>
        <v/>
      </c>
      <c r="BD50" s="151">
        <f t="shared" si="21"/>
        <v>0</v>
      </c>
      <c r="BE50" s="151">
        <f t="shared" si="22"/>
        <v>0</v>
      </c>
      <c r="BF50" s="151" t="str">
        <f>IF($B50=0,"",IF($W50="",IF($B50="","",1),0))</f>
        <v/>
      </c>
      <c r="BG50" s="161"/>
      <c r="BH50" s="162"/>
      <c r="BI50" s="162"/>
      <c r="BJ50" s="162"/>
    </row>
    <row r="51" spans="1:62" s="57" customFormat="1" ht="15.95" customHeight="1" x14ac:dyDescent="0.15">
      <c r="A51" s="166" t="s">
        <v>55</v>
      </c>
      <c r="B51" s="167">
        <f t="shared" ref="B51:W51" si="23">SUM(B52:B53)</f>
        <v>0</v>
      </c>
      <c r="C51" s="168">
        <f t="shared" si="23"/>
        <v>0</v>
      </c>
      <c r="D51" s="169">
        <f t="shared" si="23"/>
        <v>0</v>
      </c>
      <c r="E51" s="169">
        <f t="shared" si="23"/>
        <v>0</v>
      </c>
      <c r="F51" s="169">
        <f t="shared" si="23"/>
        <v>0</v>
      </c>
      <c r="G51" s="169">
        <f t="shared" si="23"/>
        <v>0</v>
      </c>
      <c r="H51" s="169">
        <f t="shared" si="23"/>
        <v>0</v>
      </c>
      <c r="I51" s="169">
        <f t="shared" si="23"/>
        <v>0</v>
      </c>
      <c r="J51" s="169">
        <f t="shared" si="23"/>
        <v>0</v>
      </c>
      <c r="K51" s="169">
        <f t="shared" si="23"/>
        <v>0</v>
      </c>
      <c r="L51" s="169">
        <f t="shared" si="23"/>
        <v>0</v>
      </c>
      <c r="M51" s="169">
        <f t="shared" si="23"/>
        <v>0</v>
      </c>
      <c r="N51" s="169">
        <f t="shared" si="23"/>
        <v>0</v>
      </c>
      <c r="O51" s="169">
        <f t="shared" si="23"/>
        <v>0</v>
      </c>
      <c r="P51" s="169">
        <f t="shared" si="23"/>
        <v>0</v>
      </c>
      <c r="Q51" s="169">
        <f t="shared" si="23"/>
        <v>0</v>
      </c>
      <c r="R51" s="169">
        <f t="shared" si="23"/>
        <v>0</v>
      </c>
      <c r="S51" s="169">
        <f t="shared" si="23"/>
        <v>0</v>
      </c>
      <c r="T51" s="170">
        <f t="shared" si="23"/>
        <v>0</v>
      </c>
      <c r="U51" s="168">
        <f t="shared" si="23"/>
        <v>0</v>
      </c>
      <c r="V51" s="171">
        <f t="shared" si="23"/>
        <v>0</v>
      </c>
      <c r="W51" s="165">
        <f t="shared" si="23"/>
        <v>0</v>
      </c>
      <c r="X51" s="160" t="str">
        <f t="shared" si="17"/>
        <v/>
      </c>
      <c r="Y51" s="49"/>
      <c r="Z51" s="49"/>
      <c r="AA51" s="49"/>
      <c r="AG51" s="53"/>
      <c r="AH51" s="53"/>
      <c r="AZ51" s="53"/>
      <c r="BA51" s="88" t="str">
        <f t="shared" si="18"/>
        <v/>
      </c>
      <c r="BB51" s="60" t="str">
        <f t="shared" si="19"/>
        <v/>
      </c>
      <c r="BC51" s="60" t="str">
        <f t="shared" si="20"/>
        <v/>
      </c>
      <c r="BD51" s="151">
        <f t="shared" si="21"/>
        <v>0</v>
      </c>
      <c r="BE51" s="151">
        <f t="shared" si="22"/>
        <v>0</v>
      </c>
      <c r="BF51" s="151" t="str">
        <f>IF($B51=0,"",IF($W51="",IF($B51="","",1),0))</f>
        <v/>
      </c>
      <c r="BG51" s="161"/>
      <c r="BH51" s="162"/>
      <c r="BI51" s="162"/>
      <c r="BJ51" s="162"/>
    </row>
    <row r="52" spans="1:62" s="57" customFormat="1" ht="30" customHeight="1" x14ac:dyDescent="0.15">
      <c r="A52" s="70" t="s">
        <v>49</v>
      </c>
      <c r="B52" s="116">
        <f>SUM(C52:T52)</f>
        <v>0</v>
      </c>
      <c r="C52" s="106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6"/>
      <c r="V52" s="103"/>
      <c r="W52" s="101"/>
      <c r="X52" s="160" t="str">
        <f t="shared" si="17"/>
        <v/>
      </c>
      <c r="Y52" s="49"/>
      <c r="Z52" s="49"/>
      <c r="AA52" s="49"/>
      <c r="AG52" s="53"/>
      <c r="AH52" s="53"/>
      <c r="AZ52" s="53"/>
      <c r="BA52" s="88" t="str">
        <f t="shared" si="18"/>
        <v/>
      </c>
      <c r="BB52" s="60" t="str">
        <f t="shared" si="19"/>
        <v/>
      </c>
      <c r="BC52" s="60" t="str">
        <f t="shared" si="20"/>
        <v/>
      </c>
      <c r="BD52" s="151">
        <f t="shared" si="21"/>
        <v>0</v>
      </c>
      <c r="BE52" s="151">
        <f t="shared" si="22"/>
        <v>0</v>
      </c>
      <c r="BF52" s="151" t="str">
        <f>IF($B52=0,"",IF($W52="",IF($B52="","",1),0))</f>
        <v/>
      </c>
      <c r="BG52" s="161"/>
      <c r="BH52" s="162"/>
      <c r="BI52" s="162"/>
      <c r="BJ52" s="162"/>
    </row>
    <row r="53" spans="1:62" s="57" customFormat="1" ht="12.75" customHeight="1" x14ac:dyDescent="0.15">
      <c r="A53" s="71" t="s">
        <v>54</v>
      </c>
      <c r="B53" s="117">
        <f>SUM(C53:T53)</f>
        <v>0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10"/>
      <c r="V53" s="113"/>
      <c r="W53" s="102"/>
      <c r="X53" s="160" t="str">
        <f t="shared" si="17"/>
        <v/>
      </c>
      <c r="Y53" s="49"/>
      <c r="Z53" s="49"/>
      <c r="AA53" s="49"/>
      <c r="AG53" s="53"/>
      <c r="AH53" s="53"/>
      <c r="AZ53" s="53"/>
      <c r="BA53" s="88" t="str">
        <f t="shared" si="18"/>
        <v/>
      </c>
      <c r="BB53" s="60" t="str">
        <f t="shared" si="19"/>
        <v/>
      </c>
      <c r="BC53" s="60" t="str">
        <f t="shared" si="20"/>
        <v/>
      </c>
      <c r="BD53" s="151">
        <f t="shared" si="21"/>
        <v>0</v>
      </c>
      <c r="BE53" s="151">
        <f t="shared" si="22"/>
        <v>0</v>
      </c>
      <c r="BF53" s="151" t="str">
        <f>IF($B53=0,"",IF($W53="",IF($B53="","",1),0))</f>
        <v/>
      </c>
      <c r="BG53" s="161"/>
      <c r="BH53" s="162"/>
      <c r="BI53" s="162"/>
      <c r="BJ53" s="162"/>
    </row>
    <row r="54" spans="1:62" s="57" customFormat="1" ht="14.25" x14ac:dyDescent="0.2">
      <c r="A54" s="96" t="s">
        <v>56</v>
      </c>
      <c r="B54" s="96"/>
      <c r="C54" s="96"/>
      <c r="D54" s="96"/>
      <c r="E54" s="96"/>
      <c r="F54" s="96"/>
      <c r="G54" s="96"/>
      <c r="H54" s="96"/>
      <c r="I54" s="96"/>
      <c r="J54" s="96"/>
      <c r="K54" s="93"/>
      <c r="L54" s="93"/>
      <c r="M54" s="93"/>
      <c r="N54" s="42"/>
      <c r="O54" s="48"/>
      <c r="P54" s="48"/>
      <c r="Q54" s="48"/>
      <c r="R54" s="48"/>
      <c r="S54" s="48"/>
      <c r="T54" s="48"/>
      <c r="U54" s="48"/>
      <c r="V54" s="48"/>
      <c r="W54" s="48"/>
      <c r="X54" s="164"/>
      <c r="AV54" s="53"/>
      <c r="AW54" s="53"/>
      <c r="BA54" s="48"/>
      <c r="BB54" s="48"/>
      <c r="BG54" s="158"/>
      <c r="BH54" s="158"/>
      <c r="BI54" s="158"/>
      <c r="BJ54" s="158"/>
    </row>
    <row r="55" spans="1:62" s="57" customFormat="1" x14ac:dyDescent="0.15">
      <c r="A55" s="188" t="s">
        <v>52</v>
      </c>
      <c r="B55" s="194" t="s">
        <v>57</v>
      </c>
      <c r="C55" s="195"/>
      <c r="D55" s="194" t="s">
        <v>58</v>
      </c>
      <c r="E55" s="195"/>
      <c r="F55" s="196" t="s">
        <v>91</v>
      </c>
      <c r="G55" s="197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X55" s="164"/>
      <c r="AU55" s="53"/>
      <c r="AV55" s="53"/>
      <c r="AX55" s="48"/>
      <c r="AY55" s="48"/>
      <c r="BA55" s="48"/>
      <c r="BB55" s="48"/>
      <c r="BG55" s="158"/>
      <c r="BH55" s="158"/>
      <c r="BI55" s="158"/>
      <c r="BJ55" s="158"/>
    </row>
    <row r="56" spans="1:62" s="57" customFormat="1" ht="30" customHeight="1" x14ac:dyDescent="0.15">
      <c r="A56" s="189"/>
      <c r="B56" s="72" t="s">
        <v>59</v>
      </c>
      <c r="C56" s="73" t="s">
        <v>60</v>
      </c>
      <c r="D56" s="72" t="s">
        <v>59</v>
      </c>
      <c r="E56" s="73" t="s">
        <v>60</v>
      </c>
      <c r="F56" s="72" t="s">
        <v>59</v>
      </c>
      <c r="G56" s="73" t="s">
        <v>60</v>
      </c>
      <c r="H56" s="48"/>
      <c r="I56" s="48"/>
      <c r="J56" s="48"/>
      <c r="K56" s="48"/>
      <c r="L56" s="48"/>
      <c r="M56" s="48"/>
      <c r="N56" s="48"/>
      <c r="O56" s="48"/>
      <c r="P56" s="48"/>
      <c r="X56" s="164"/>
      <c r="AQ56" s="53"/>
      <c r="AR56" s="53"/>
      <c r="AT56" s="48"/>
      <c r="AU56" s="48"/>
      <c r="BA56" s="48"/>
      <c r="BB56" s="48"/>
      <c r="BG56" s="158"/>
      <c r="BH56" s="158"/>
      <c r="BI56" s="158"/>
      <c r="BJ56" s="158"/>
    </row>
    <row r="57" spans="1:62" s="57" customFormat="1" ht="17.100000000000001" customHeight="1" x14ac:dyDescent="0.15">
      <c r="A57" s="74" t="s">
        <v>92</v>
      </c>
      <c r="B57" s="120"/>
      <c r="C57" s="125"/>
      <c r="D57" s="120"/>
      <c r="E57" s="125"/>
      <c r="F57" s="120"/>
      <c r="G57" s="172"/>
      <c r="H57" s="149" t="str">
        <f>+BA57&amp;""&amp;BB57&amp;""&amp;BC57</f>
        <v/>
      </c>
      <c r="I57" s="49"/>
      <c r="J57" s="48"/>
      <c r="K57" s="48"/>
      <c r="L57" s="48"/>
      <c r="M57" s="48"/>
      <c r="N57" s="48"/>
      <c r="O57" s="48"/>
      <c r="P57" s="48"/>
      <c r="X57" s="164"/>
      <c r="AQ57" s="53"/>
      <c r="AR57" s="53"/>
      <c r="AT57" s="48"/>
      <c r="AU57" s="48"/>
      <c r="AW57" s="53">
        <v>0</v>
      </c>
      <c r="AX57" s="53">
        <v>0</v>
      </c>
      <c r="BA57" s="75" t="str">
        <f>IF($B57&lt;$C57,"El nº de rechazos menores 5 años NO puede ser mayor que el Total de atención solicitada.","")</f>
        <v/>
      </c>
      <c r="BB57" s="75" t="str">
        <f>IF($D57&lt;$E57,"El nº de rechazos 65 y más años NO puede ser mayor que el Total de atención solicitada.","")</f>
        <v/>
      </c>
      <c r="BC57" s="75" t="str">
        <f>IF($F57&lt;$G57,"El nº de rechazos EMBARAZADAS y más años NO puede ser mayor que el Total de atención solicitada.","")</f>
        <v/>
      </c>
      <c r="BD57" s="151">
        <f>IF($B57&lt;$C57,1,0)</f>
        <v>0</v>
      </c>
      <c r="BE57" s="151">
        <f>IF($D57&lt;$E57,1,0)</f>
        <v>0</v>
      </c>
      <c r="BF57" s="151">
        <f>IF($F57&lt;$G57,1,0)</f>
        <v>0</v>
      </c>
      <c r="BG57" s="158"/>
      <c r="BH57" s="158"/>
      <c r="BI57" s="158"/>
      <c r="BJ57" s="158"/>
    </row>
    <row r="58" spans="1:62" s="57" customFormat="1" ht="15.95" customHeight="1" x14ac:dyDescent="0.15">
      <c r="A58" s="173" t="s">
        <v>93</v>
      </c>
      <c r="B58" s="174"/>
      <c r="C58" s="175"/>
      <c r="D58" s="174"/>
      <c r="E58" s="175"/>
      <c r="F58" s="174"/>
      <c r="G58" s="176"/>
      <c r="H58" s="149" t="str">
        <f>+BA58&amp;""&amp;BB58&amp;""&amp;BC58</f>
        <v/>
      </c>
      <c r="I58" s="48"/>
      <c r="J58" s="48"/>
      <c r="K58" s="48"/>
      <c r="L58" s="48"/>
      <c r="M58" s="48"/>
      <c r="N58" s="48"/>
      <c r="O58" s="48"/>
      <c r="P58" s="48"/>
      <c r="X58" s="164"/>
      <c r="AQ58" s="53"/>
      <c r="AR58" s="53"/>
      <c r="AT58" s="48"/>
      <c r="AU58" s="48"/>
      <c r="AW58" s="53"/>
      <c r="AX58" s="53"/>
      <c r="BA58" s="75" t="str">
        <f>IF($B58&lt;$C58,"El nº de rechazos menores 5 años NO puede ser mayor que el Total de atención solicitada.","")</f>
        <v/>
      </c>
      <c r="BB58" s="75" t="str">
        <f>IF($D58&lt;$E58,"El nº de rechazos 65 y más años NO puede ser mayor que el Total de atención solicitada.","")</f>
        <v/>
      </c>
      <c r="BC58" s="75" t="str">
        <f>IF($F58&lt;$G58,"El nº de rechazos EMBARAZADAS y más años NO puede ser mayor que el Total de atención solicitada.","")</f>
        <v/>
      </c>
      <c r="BD58" s="151">
        <f>IF($B58&lt;$C58,1,0)</f>
        <v>0</v>
      </c>
      <c r="BE58" s="151">
        <f>IF($D58&lt;$E58,1,0)</f>
        <v>0</v>
      </c>
      <c r="BF58" s="151">
        <f>IF($F58&lt;$G58,1,0)</f>
        <v>0</v>
      </c>
      <c r="BG58" s="158"/>
      <c r="BH58" s="158"/>
      <c r="BI58" s="158"/>
      <c r="BJ58" s="158"/>
    </row>
    <row r="59" spans="1:62" s="57" customFormat="1" ht="30" customHeight="1" x14ac:dyDescent="0.2">
      <c r="A59" s="95" t="s">
        <v>94</v>
      </c>
      <c r="B59" s="97"/>
      <c r="C59" s="97"/>
      <c r="D59" s="97"/>
      <c r="E59" s="76"/>
      <c r="F59" s="76"/>
      <c r="G59" s="76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164"/>
      <c r="AV59" s="53"/>
      <c r="AW59" s="53"/>
      <c r="BA59" s="48"/>
      <c r="BB59" s="48"/>
      <c r="BG59" s="158"/>
      <c r="BH59" s="158"/>
      <c r="BI59" s="158"/>
      <c r="BJ59" s="158"/>
    </row>
    <row r="60" spans="1:62" s="57" customFormat="1" ht="21" customHeight="1" x14ac:dyDescent="0.15">
      <c r="A60" s="77" t="s">
        <v>31</v>
      </c>
      <c r="B60" s="77" t="s">
        <v>18</v>
      </c>
      <c r="C60" s="78"/>
      <c r="D60" s="79"/>
      <c r="E60" s="79"/>
      <c r="F60" s="79"/>
      <c r="G60" s="79"/>
      <c r="H60" s="48"/>
      <c r="I60" s="48"/>
      <c r="J60" s="48"/>
      <c r="K60" s="48"/>
      <c r="L60" s="80"/>
      <c r="M60" s="80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164"/>
      <c r="AV60" s="53"/>
      <c r="AW60" s="53"/>
      <c r="BA60" s="48"/>
      <c r="BB60" s="48"/>
      <c r="BG60" s="158"/>
      <c r="BH60" s="158"/>
      <c r="BI60" s="158"/>
      <c r="BJ60" s="158"/>
    </row>
    <row r="61" spans="1:62" s="57" customFormat="1" x14ac:dyDescent="0.15">
      <c r="A61" s="177" t="s">
        <v>49</v>
      </c>
      <c r="B61" s="135"/>
      <c r="C61" s="78"/>
      <c r="D61" s="79"/>
      <c r="E61" s="79"/>
      <c r="F61" s="79"/>
      <c r="G61" s="79"/>
      <c r="H61" s="48"/>
      <c r="J61" s="48"/>
      <c r="K61" s="48"/>
      <c r="L61" s="55"/>
      <c r="M61" s="55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164"/>
      <c r="BA61" s="48"/>
      <c r="BB61" s="48"/>
      <c r="BG61" s="158"/>
      <c r="BH61" s="158"/>
      <c r="BI61" s="158"/>
      <c r="BJ61" s="158"/>
    </row>
    <row r="62" spans="1:62" s="57" customFormat="1" ht="15.75" customHeight="1" x14ac:dyDescent="0.2">
      <c r="A62" s="66" t="s">
        <v>95</v>
      </c>
      <c r="B62" s="100"/>
      <c r="C62" s="98"/>
      <c r="D62" s="98"/>
      <c r="E62" s="98"/>
      <c r="F62" s="98"/>
      <c r="G62" s="9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164"/>
      <c r="BA62" s="48"/>
      <c r="BB62" s="48"/>
      <c r="BG62" s="158"/>
      <c r="BH62" s="158"/>
      <c r="BI62" s="158"/>
      <c r="BJ62" s="158"/>
    </row>
    <row r="63" spans="1:62" s="57" customFormat="1" ht="14.25" x14ac:dyDescent="0.2">
      <c r="A63" s="98" t="s">
        <v>61</v>
      </c>
      <c r="B63" s="9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164"/>
      <c r="BA63" s="48"/>
      <c r="BB63" s="48"/>
      <c r="BC63" s="48"/>
      <c r="BD63" s="48"/>
      <c r="BE63" s="48"/>
      <c r="BF63" s="48"/>
      <c r="BG63" s="158"/>
      <c r="BH63" s="158"/>
      <c r="BI63" s="158"/>
      <c r="BJ63" s="158"/>
    </row>
    <row r="64" spans="1:62" s="57" customFormat="1" ht="31.5" x14ac:dyDescent="0.15">
      <c r="A64" s="186" t="s">
        <v>62</v>
      </c>
      <c r="B64" s="188" t="s">
        <v>18</v>
      </c>
      <c r="C64" s="178" t="s">
        <v>63</v>
      </c>
      <c r="D64" s="179" t="s">
        <v>64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164"/>
      <c r="BA64" s="48"/>
      <c r="BB64" s="48"/>
      <c r="BC64" s="48"/>
      <c r="BD64" s="48"/>
      <c r="BE64" s="48"/>
      <c r="BF64" s="48"/>
      <c r="BG64" s="158"/>
      <c r="BH64" s="158"/>
      <c r="BI64" s="158"/>
      <c r="BJ64" s="158"/>
    </row>
    <row r="65" spans="1:62" s="57" customFormat="1" x14ac:dyDescent="0.15">
      <c r="A65" s="187"/>
      <c r="B65" s="189"/>
      <c r="C65" s="180"/>
      <c r="D65" s="181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164"/>
      <c r="BA65" s="84"/>
      <c r="BB65" s="84"/>
      <c r="BC65" s="84"/>
      <c r="BD65" s="84"/>
      <c r="BE65" s="84"/>
      <c r="BF65" s="84"/>
      <c r="BG65" s="158"/>
      <c r="BH65" s="158"/>
      <c r="BI65" s="158"/>
      <c r="BJ65" s="158"/>
    </row>
    <row r="66" spans="1:62" s="48" customFormat="1" x14ac:dyDescent="0.15">
      <c r="A66" s="94" t="s">
        <v>65</v>
      </c>
      <c r="B66" s="117">
        <f>SUM(C66:D66)</f>
        <v>0</v>
      </c>
      <c r="C66" s="136"/>
      <c r="D66" s="137"/>
      <c r="X66" s="156"/>
      <c r="BA66" s="84"/>
      <c r="BB66" s="84"/>
      <c r="BC66" s="84"/>
      <c r="BD66" s="84"/>
      <c r="BE66" s="84"/>
      <c r="BF66" s="84"/>
      <c r="BG66" s="157"/>
      <c r="BH66" s="157"/>
      <c r="BI66" s="157"/>
      <c r="BJ66" s="157"/>
    </row>
    <row r="67" spans="1:62" s="48" customFormat="1" x14ac:dyDescent="0.15">
      <c r="A67" s="81"/>
      <c r="X67" s="156"/>
      <c r="BA67" s="84"/>
      <c r="BB67" s="84"/>
      <c r="BC67" s="84"/>
      <c r="BD67" s="84"/>
      <c r="BE67" s="84"/>
      <c r="BF67" s="84"/>
      <c r="BG67" s="157"/>
      <c r="BH67" s="157"/>
      <c r="BI67" s="157"/>
      <c r="BJ67" s="157"/>
    </row>
    <row r="68" spans="1:62" x14ac:dyDescent="0.15">
      <c r="A68" s="81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</row>
    <row r="69" spans="1:62" x14ac:dyDescent="0.15">
      <c r="A69" s="81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</row>
    <row r="70" spans="1:62" x14ac:dyDescent="0.15">
      <c r="A70" s="81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</row>
    <row r="71" spans="1:62" x14ac:dyDescent="0.15">
      <c r="A71" s="81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</row>
    <row r="72" spans="1:62" x14ac:dyDescent="0.15">
      <c r="A72" s="81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</row>
    <row r="73" spans="1:62" x14ac:dyDescent="0.15">
      <c r="A73" s="81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</row>
    <row r="74" spans="1:62" x14ac:dyDescent="0.15">
      <c r="A74" s="81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</row>
    <row r="75" spans="1:62" x14ac:dyDescent="0.15">
      <c r="A75" s="81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</row>
    <row r="76" spans="1:62" x14ac:dyDescent="0.15">
      <c r="A76" s="81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7" spans="1:62" x14ac:dyDescent="0.15">
      <c r="A77" s="81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</row>
    <row r="78" spans="1:62" x14ac:dyDescent="0.15">
      <c r="A78" s="81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</row>
    <row r="79" spans="1:62" x14ac:dyDescent="0.15">
      <c r="A79" s="81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</row>
    <row r="80" spans="1:62" x14ac:dyDescent="0.15">
      <c r="A80" s="81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</row>
    <row r="81" spans="1:13" s="84" customFormat="1" x14ac:dyDescent="0.15">
      <c r="A81" s="81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</row>
    <row r="82" spans="1:13" s="84" customFormat="1" x14ac:dyDescent="0.15">
      <c r="A82" s="81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</row>
    <row r="83" spans="1:13" s="84" customFormat="1" x14ac:dyDescent="0.15">
      <c r="A83" s="81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</row>
    <row r="84" spans="1:13" s="84" customFormat="1" x14ac:dyDescent="0.15">
      <c r="A84" s="81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</row>
    <row r="85" spans="1:13" s="84" customFormat="1" x14ac:dyDescent="0.15">
      <c r="A85" s="81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</row>
    <row r="86" spans="1:13" s="84" customFormat="1" x14ac:dyDescent="0.15">
      <c r="A86" s="81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</row>
    <row r="87" spans="1:13" s="84" customFormat="1" x14ac:dyDescent="0.15">
      <c r="A87" s="81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</row>
    <row r="88" spans="1:13" s="84" customFormat="1" x14ac:dyDescent="0.15">
      <c r="A88" s="81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</row>
    <row r="89" spans="1:13" s="84" customFormat="1" x14ac:dyDescent="0.15">
      <c r="A89" s="81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</row>
    <row r="90" spans="1:13" s="84" customFormat="1" x14ac:dyDescent="0.15">
      <c r="A90" s="81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</row>
    <row r="91" spans="1:13" s="84" customFormat="1" x14ac:dyDescent="0.15">
      <c r="A91" s="81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</row>
    <row r="92" spans="1:13" s="84" customFormat="1" x14ac:dyDescent="0.15">
      <c r="A92" s="81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</row>
    <row r="93" spans="1:13" s="84" customFormat="1" x14ac:dyDescent="0.15">
      <c r="A93" s="81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</row>
    <row r="94" spans="1:13" s="84" customFormat="1" x14ac:dyDescent="0.15">
      <c r="A94" s="81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</row>
    <row r="95" spans="1:13" s="84" customFormat="1" ht="15" x14ac:dyDescent="0.25">
      <c r="A95" s="81"/>
      <c r="B95" s="48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</row>
    <row r="96" spans="1:13" s="84" customFormat="1" x14ac:dyDescent="0.15">
      <c r="A96" s="82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</row>
    <row r="97" s="84" customFormat="1" x14ac:dyDescent="0.15"/>
    <row r="98" s="84" customFormat="1" x14ac:dyDescent="0.15"/>
    <row r="99" s="84" customFormat="1" x14ac:dyDescent="0.15"/>
    <row r="100" s="84" customFormat="1" x14ac:dyDescent="0.15"/>
    <row r="101" s="84" customFormat="1" x14ac:dyDescent="0.15"/>
    <row r="102" s="84" customFormat="1" x14ac:dyDescent="0.15"/>
    <row r="103" s="84" customFormat="1" x14ac:dyDescent="0.15"/>
    <row r="104" s="84" customFormat="1" x14ac:dyDescent="0.15"/>
    <row r="105" s="84" customFormat="1" x14ac:dyDescent="0.15"/>
    <row r="106" s="84" customFormat="1" x14ac:dyDescent="0.15"/>
    <row r="107" s="84" customFormat="1" x14ac:dyDescent="0.15"/>
    <row r="108" s="84" customFormat="1" x14ac:dyDescent="0.15"/>
    <row r="109" s="84" customFormat="1" x14ac:dyDescent="0.15"/>
    <row r="110" s="84" customFormat="1" x14ac:dyDescent="0.15"/>
    <row r="111" s="84" customFormat="1" x14ac:dyDescent="0.15"/>
    <row r="112" s="84" customFormat="1" x14ac:dyDescent="0.15"/>
    <row r="113" s="84" customFormat="1" x14ac:dyDescent="0.15"/>
    <row r="114" s="84" customFormat="1" x14ac:dyDescent="0.15"/>
    <row r="115" s="84" customFormat="1" x14ac:dyDescent="0.15"/>
    <row r="116" s="84" customFormat="1" x14ac:dyDescent="0.15"/>
    <row r="117" s="84" customFormat="1" x14ac:dyDescent="0.15"/>
    <row r="118" s="84" customFormat="1" x14ac:dyDescent="0.15"/>
    <row r="119" s="84" customFormat="1" x14ac:dyDescent="0.15"/>
    <row r="120" s="84" customFormat="1" x14ac:dyDescent="0.15"/>
    <row r="121" s="84" customFormat="1" x14ac:dyDescent="0.15"/>
    <row r="122" s="84" customFormat="1" x14ac:dyDescent="0.15"/>
    <row r="123" s="84" customFormat="1" x14ac:dyDescent="0.15"/>
    <row r="124" s="84" customFormat="1" x14ac:dyDescent="0.15"/>
    <row r="125" s="84" customFormat="1" x14ac:dyDescent="0.15"/>
    <row r="126" s="84" customFormat="1" x14ac:dyDescent="0.15"/>
    <row r="127" s="84" customFormat="1" x14ac:dyDescent="0.15"/>
    <row r="128" s="84" customFormat="1" x14ac:dyDescent="0.15"/>
    <row r="129" s="84" customFormat="1" x14ac:dyDescent="0.15"/>
    <row r="130" s="84" customFormat="1" x14ac:dyDescent="0.15"/>
    <row r="131" s="84" customFormat="1" x14ac:dyDescent="0.15"/>
    <row r="132" s="84" customFormat="1" x14ac:dyDescent="0.15"/>
    <row r="133" s="84" customFormat="1" x14ac:dyDescent="0.15"/>
    <row r="134" s="84" customFormat="1" x14ac:dyDescent="0.15"/>
    <row r="135" s="84" customFormat="1" x14ac:dyDescent="0.15"/>
    <row r="136" s="84" customFormat="1" x14ac:dyDescent="0.15"/>
    <row r="137" s="84" customFormat="1" x14ac:dyDescent="0.15"/>
    <row r="138" s="84" customFormat="1" x14ac:dyDescent="0.15"/>
    <row r="139" s="84" customFormat="1" x14ac:dyDescent="0.15"/>
    <row r="140" s="84" customFormat="1" x14ac:dyDescent="0.15"/>
    <row r="141" s="84" customFormat="1" x14ac:dyDescent="0.15"/>
    <row r="142" s="84" customFormat="1" x14ac:dyDescent="0.15"/>
    <row r="143" s="84" customFormat="1" x14ac:dyDescent="0.15"/>
    <row r="144" s="84" customFormat="1" x14ac:dyDescent="0.15"/>
    <row r="145" s="84" customFormat="1" x14ac:dyDescent="0.15"/>
    <row r="146" s="84" customFormat="1" x14ac:dyDescent="0.15"/>
    <row r="147" s="84" customFormat="1" x14ac:dyDescent="0.15"/>
    <row r="148" s="84" customFormat="1" x14ac:dyDescent="0.15"/>
    <row r="149" s="84" customFormat="1" x14ac:dyDescent="0.15"/>
    <row r="150" s="84" customFormat="1" x14ac:dyDescent="0.15"/>
    <row r="151" s="84" customFormat="1" x14ac:dyDescent="0.15"/>
    <row r="152" s="84" customFormat="1" x14ac:dyDescent="0.15"/>
    <row r="153" s="84" customFormat="1" x14ac:dyDescent="0.15"/>
    <row r="154" s="84" customFormat="1" x14ac:dyDescent="0.15"/>
    <row r="155" s="84" customFormat="1" x14ac:dyDescent="0.15"/>
    <row r="156" s="84" customFormat="1" x14ac:dyDescent="0.15"/>
    <row r="157" s="84" customFormat="1" x14ac:dyDescent="0.15"/>
    <row r="158" s="84" customFormat="1" x14ac:dyDescent="0.15"/>
    <row r="159" s="84" customFormat="1" x14ac:dyDescent="0.15"/>
    <row r="160" s="84" customFormat="1" x14ac:dyDescent="0.15"/>
    <row r="161" s="84" customFormat="1" x14ac:dyDescent="0.15"/>
    <row r="162" s="84" customFormat="1" x14ac:dyDescent="0.15"/>
    <row r="163" s="84" customFormat="1" x14ac:dyDescent="0.15"/>
    <row r="164" s="84" customFormat="1" x14ac:dyDescent="0.15"/>
    <row r="165" s="84" customFormat="1" x14ac:dyDescent="0.15"/>
    <row r="166" s="84" customFormat="1" x14ac:dyDescent="0.15"/>
    <row r="167" s="84" customFormat="1" x14ac:dyDescent="0.15"/>
    <row r="168" s="84" customFormat="1" x14ac:dyDescent="0.15"/>
    <row r="169" s="84" customFormat="1" x14ac:dyDescent="0.15"/>
    <row r="170" s="84" customFormat="1" x14ac:dyDescent="0.15"/>
    <row r="171" s="84" customFormat="1" x14ac:dyDescent="0.15"/>
    <row r="172" s="84" customFormat="1" x14ac:dyDescent="0.15"/>
    <row r="173" s="84" customFormat="1" x14ac:dyDescent="0.15"/>
    <row r="174" s="84" customFormat="1" x14ac:dyDescent="0.15"/>
    <row r="175" s="84" customFormat="1" x14ac:dyDescent="0.15"/>
    <row r="176" s="84" customFormat="1" x14ac:dyDescent="0.15"/>
    <row r="177" s="84" customFormat="1" x14ac:dyDescent="0.15"/>
    <row r="178" s="84" customFormat="1" x14ac:dyDescent="0.15"/>
    <row r="179" s="84" customFormat="1" x14ac:dyDescent="0.15"/>
    <row r="180" s="84" customFormat="1" x14ac:dyDescent="0.15"/>
    <row r="181" s="84" customFormat="1" x14ac:dyDescent="0.15"/>
    <row r="182" s="84" customFormat="1" x14ac:dyDescent="0.15"/>
    <row r="183" s="84" customFormat="1" x14ac:dyDescent="0.15"/>
    <row r="184" s="84" customFormat="1" x14ac:dyDescent="0.15"/>
    <row r="185" s="84" customFormat="1" x14ac:dyDescent="0.15"/>
    <row r="186" s="84" customFormat="1" x14ac:dyDescent="0.15"/>
    <row r="187" s="84" customFormat="1" x14ac:dyDescent="0.15"/>
    <row r="188" s="84" customFormat="1" x14ac:dyDescent="0.15"/>
    <row r="189" s="84" customFormat="1" x14ac:dyDescent="0.15"/>
    <row r="190" s="84" customFormat="1" x14ac:dyDescent="0.15"/>
    <row r="191" s="84" customFormat="1" x14ac:dyDescent="0.15"/>
    <row r="192" s="84" customFormat="1" x14ac:dyDescent="0.15"/>
    <row r="197" spans="1:62" x14ac:dyDescent="0.15">
      <c r="BA197" s="57"/>
      <c r="BB197" s="57"/>
      <c r="BC197" s="57"/>
      <c r="BD197" s="57"/>
      <c r="BE197" s="57"/>
      <c r="BF197" s="57"/>
    </row>
    <row r="198" spans="1:62" x14ac:dyDescent="0.15">
      <c r="BA198" s="57"/>
      <c r="BB198" s="57"/>
      <c r="BC198" s="57"/>
      <c r="BD198" s="57"/>
      <c r="BE198" s="57"/>
      <c r="BF198" s="57"/>
    </row>
    <row r="200" spans="1:62" s="57" customFormat="1" ht="12" hidden="1" customHeight="1" x14ac:dyDescent="0.15">
      <c r="A200" s="152">
        <f>SUM(A7:W66)</f>
        <v>0</v>
      </c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156"/>
      <c r="Y200" s="48"/>
      <c r="BD200" s="153">
        <f>SUM(BD10:BJ197)</f>
        <v>0</v>
      </c>
      <c r="BG200" s="158"/>
      <c r="BH200" s="158"/>
      <c r="BI200" s="158"/>
      <c r="BJ200" s="158"/>
    </row>
    <row r="201" spans="1:62" s="57" customFormat="1" x14ac:dyDescent="0.15">
      <c r="A201" s="82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156"/>
      <c r="Y201" s="48"/>
      <c r="BG201" s="158"/>
      <c r="BH201" s="158"/>
      <c r="BI201" s="158"/>
      <c r="BJ201" s="158"/>
    </row>
    <row r="202" spans="1:62" x14ac:dyDescent="0.15">
      <c r="BA202" s="57"/>
      <c r="BB202" s="57"/>
      <c r="BC202" s="57"/>
      <c r="BD202" s="57"/>
      <c r="BE202" s="57"/>
      <c r="BF202" s="57"/>
    </row>
    <row r="203" spans="1:62" s="57" customFormat="1" x14ac:dyDescent="0.15">
      <c r="A203" s="82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156"/>
      <c r="Y203" s="48"/>
      <c r="BG203" s="158"/>
      <c r="BH203" s="158"/>
      <c r="BI203" s="158"/>
      <c r="BJ203" s="158"/>
    </row>
    <row r="204" spans="1:62" s="57" customFormat="1" x14ac:dyDescent="0.15">
      <c r="A204" s="82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156"/>
      <c r="Y204" s="48"/>
      <c r="BG204" s="158"/>
      <c r="BH204" s="158"/>
      <c r="BI204" s="158"/>
      <c r="BJ204" s="158"/>
    </row>
    <row r="205" spans="1:62" s="57" customFormat="1" x14ac:dyDescent="0.15">
      <c r="A205" s="82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156"/>
      <c r="Y205" s="48"/>
      <c r="BG205" s="158"/>
      <c r="BH205" s="158"/>
      <c r="BI205" s="158"/>
      <c r="BJ205" s="158"/>
    </row>
    <row r="206" spans="1:62" s="57" customFormat="1" x14ac:dyDescent="0.15">
      <c r="A206" s="82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156"/>
      <c r="Y206" s="48"/>
      <c r="BG206" s="158"/>
      <c r="BH206" s="158"/>
      <c r="BI206" s="158"/>
      <c r="BJ206" s="158"/>
    </row>
    <row r="207" spans="1:62" s="57" customFormat="1" x14ac:dyDescent="0.15">
      <c r="A207" s="82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156"/>
      <c r="Y207" s="48"/>
      <c r="BG207" s="158"/>
      <c r="BH207" s="158"/>
      <c r="BI207" s="158"/>
      <c r="BJ207" s="158"/>
    </row>
    <row r="208" spans="1:62" s="57" customFormat="1" x14ac:dyDescent="0.15">
      <c r="A208" s="82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156"/>
      <c r="Y208" s="48"/>
      <c r="BG208" s="158"/>
      <c r="BH208" s="158"/>
      <c r="BI208" s="158"/>
      <c r="BJ208" s="158"/>
    </row>
    <row r="209" spans="1:62" s="57" customFormat="1" x14ac:dyDescent="0.15">
      <c r="A209" s="82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156"/>
      <c r="Y209" s="48"/>
      <c r="BG209" s="158"/>
      <c r="BH209" s="158"/>
      <c r="BI209" s="158"/>
      <c r="BJ209" s="158"/>
    </row>
    <row r="210" spans="1:62" s="57" customFormat="1" x14ac:dyDescent="0.15">
      <c r="A210" s="82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156"/>
      <c r="Y210" s="48"/>
      <c r="BG210" s="158"/>
      <c r="BH210" s="158"/>
      <c r="BI210" s="158"/>
      <c r="BJ210" s="158"/>
    </row>
    <row r="211" spans="1:62" s="57" customFormat="1" x14ac:dyDescent="0.15">
      <c r="A211" s="82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156"/>
      <c r="Y211" s="48"/>
      <c r="AA211" s="151"/>
      <c r="BG211" s="158"/>
      <c r="BH211" s="158"/>
      <c r="BI211" s="158"/>
      <c r="BJ211" s="158"/>
    </row>
    <row r="212" spans="1:62" s="57" customFormat="1" x14ac:dyDescent="0.15">
      <c r="A212" s="82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156"/>
      <c r="Y212" s="48"/>
      <c r="BA212" s="84"/>
      <c r="BB212" s="84"/>
      <c r="BC212" s="84"/>
      <c r="BD212" s="84"/>
      <c r="BE212" s="84"/>
      <c r="BF212" s="84"/>
      <c r="BG212" s="158"/>
      <c r="BH212" s="158"/>
      <c r="BI212" s="158"/>
      <c r="BJ212" s="158"/>
    </row>
    <row r="213" spans="1:62" s="57" customFormat="1" x14ac:dyDescent="0.15">
      <c r="A213" s="82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156"/>
      <c r="Y213" s="48"/>
      <c r="BA213" s="84"/>
      <c r="BB213" s="84"/>
      <c r="BC213" s="84"/>
      <c r="BD213" s="84"/>
      <c r="BE213" s="84"/>
      <c r="BF213" s="84"/>
      <c r="BG213" s="158"/>
      <c r="BH213" s="158"/>
      <c r="BI213" s="158"/>
      <c r="BJ213" s="158"/>
    </row>
    <row r="214" spans="1:62" s="57" customFormat="1" x14ac:dyDescent="0.15">
      <c r="A214" s="82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156"/>
      <c r="Y214" s="48"/>
      <c r="BA214" s="84"/>
      <c r="BB214" s="84"/>
      <c r="BC214" s="84"/>
      <c r="BD214" s="84"/>
      <c r="BE214" s="84"/>
      <c r="BF214" s="84"/>
      <c r="BG214" s="158"/>
      <c r="BH214" s="158"/>
      <c r="BI214" s="158"/>
      <c r="BJ214" s="158"/>
    </row>
    <row r="215" spans="1:62" ht="15" x14ac:dyDescent="0.25">
      <c r="A215" s="184"/>
      <c r="B215" s="1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5"/>
      <c r="O215" s="85"/>
      <c r="P215" s="85"/>
      <c r="Q215" s="184"/>
      <c r="R215" s="184"/>
      <c r="S215" s="184"/>
      <c r="T215" s="184"/>
      <c r="U215" s="184"/>
      <c r="V215" s="184"/>
      <c r="W215" s="184"/>
      <c r="X215" s="185"/>
      <c r="Y215" s="184"/>
      <c r="Z215" s="184"/>
      <c r="AA215" s="184"/>
    </row>
    <row r="216" spans="1:62" ht="15" x14ac:dyDescent="0.25">
      <c r="A216" s="83"/>
      <c r="B216" s="84"/>
      <c r="C216" s="184"/>
      <c r="D216" s="184"/>
      <c r="E216" s="184"/>
      <c r="F216" s="184"/>
      <c r="G216" s="184"/>
      <c r="H216" s="184"/>
      <c r="I216" s="184"/>
      <c r="J216" s="184"/>
      <c r="K216" s="184"/>
      <c r="L216" s="184"/>
      <c r="M216" s="184"/>
      <c r="N216" s="184"/>
      <c r="O216" s="184"/>
      <c r="P216" s="184"/>
      <c r="Q216" s="184"/>
      <c r="R216" s="184"/>
      <c r="S216" s="184"/>
      <c r="T216" s="184"/>
      <c r="U216" s="184"/>
      <c r="V216" s="184"/>
      <c r="W216" s="184"/>
      <c r="X216" s="185"/>
      <c r="Y216" s="184"/>
      <c r="Z216" s="184"/>
      <c r="AA216" s="184"/>
    </row>
  </sheetData>
  <mergeCells count="27">
    <mergeCell ref="A6:W6"/>
    <mergeCell ref="C8:T8"/>
    <mergeCell ref="U8:V8"/>
    <mergeCell ref="W8:W9"/>
    <mergeCell ref="A24:A25"/>
    <mergeCell ref="B24:B25"/>
    <mergeCell ref="C24:T24"/>
    <mergeCell ref="U24:V24"/>
    <mergeCell ref="W24:W25"/>
    <mergeCell ref="A8:A9"/>
    <mergeCell ref="B8:B9"/>
    <mergeCell ref="A41:A42"/>
    <mergeCell ref="B41:B42"/>
    <mergeCell ref="C41:F41"/>
    <mergeCell ref="G41:J41"/>
    <mergeCell ref="L41:R41"/>
    <mergeCell ref="A64:A65"/>
    <mergeCell ref="B64:B65"/>
    <mergeCell ref="U46:V46"/>
    <mergeCell ref="W46:W47"/>
    <mergeCell ref="A55:A56"/>
    <mergeCell ref="B55:C55"/>
    <mergeCell ref="D55:E55"/>
    <mergeCell ref="F55:G55"/>
    <mergeCell ref="A46:A47"/>
    <mergeCell ref="B46:B47"/>
    <mergeCell ref="C46:T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16"/>
  <sheetViews>
    <sheetView workbookViewId="0">
      <selection sqref="A1:XFD1048576"/>
    </sheetView>
  </sheetViews>
  <sheetFormatPr baseColWidth="10" defaultColWidth="10.28515625" defaultRowHeight="10.5" x14ac:dyDescent="0.15"/>
  <cols>
    <col min="1" max="1" width="48.42578125" style="82" customWidth="1"/>
    <col min="2" max="2" width="13.140625" style="57" customWidth="1"/>
    <col min="3" max="3" width="12.42578125" style="57" customWidth="1"/>
    <col min="4" max="4" width="12.28515625" style="57" customWidth="1"/>
    <col min="5" max="5" width="11.5703125" style="57" customWidth="1"/>
    <col min="6" max="6" width="12.5703125" style="57" customWidth="1"/>
    <col min="7" max="8" width="10.42578125" style="57" customWidth="1"/>
    <col min="9" max="9" width="10.28515625" style="57" customWidth="1"/>
    <col min="10" max="10" width="10.7109375" style="57" customWidth="1"/>
    <col min="11" max="11" width="9.85546875" style="57" customWidth="1"/>
    <col min="12" max="12" width="10.5703125" style="57" customWidth="1"/>
    <col min="13" max="13" width="10.140625" style="57" customWidth="1"/>
    <col min="14" max="14" width="10.28515625" style="48" customWidth="1"/>
    <col min="15" max="15" width="9.85546875" style="48" customWidth="1"/>
    <col min="16" max="16" width="9.7109375" style="48" customWidth="1"/>
    <col min="17" max="17" width="9.42578125" style="85" customWidth="1"/>
    <col min="18" max="18" width="9.85546875" style="85" customWidth="1"/>
    <col min="19" max="19" width="9.140625" style="85" customWidth="1"/>
    <col min="20" max="20" width="9.5703125" style="85" customWidth="1"/>
    <col min="21" max="21" width="9" style="85" customWidth="1"/>
    <col min="22" max="23" width="10.85546875" style="85" customWidth="1"/>
    <col min="24" max="24" width="96.5703125" style="182" customWidth="1"/>
    <col min="25" max="25" width="10.85546875" style="85" customWidth="1"/>
    <col min="26" max="32" width="10.85546875" style="84" customWidth="1"/>
    <col min="33" max="33" width="24.42578125" style="84" customWidth="1"/>
    <col min="34" max="45" width="10.85546875" style="84" customWidth="1"/>
    <col min="46" max="48" width="13.7109375" style="84" customWidth="1"/>
    <col min="49" max="58" width="13.7109375" style="84" hidden="1" customWidth="1"/>
    <col min="59" max="62" width="13.7109375" style="183" hidden="1" customWidth="1"/>
    <col min="63" max="82" width="13.7109375" style="84" hidden="1" customWidth="1"/>
    <col min="83" max="89" width="12.140625" style="84" hidden="1" customWidth="1"/>
    <col min="90" max="91" width="10.85546875" style="84" hidden="1" customWidth="1"/>
    <col min="92" max="102" width="0" style="84" hidden="1" customWidth="1"/>
    <col min="103" max="256" width="10.28515625" style="84"/>
    <col min="257" max="257" width="48.42578125" style="84" customWidth="1"/>
    <col min="258" max="258" width="13.140625" style="84" customWidth="1"/>
    <col min="259" max="259" width="12.42578125" style="84" customWidth="1"/>
    <col min="260" max="260" width="12.28515625" style="84" customWidth="1"/>
    <col min="261" max="261" width="11.5703125" style="84" customWidth="1"/>
    <col min="262" max="262" width="12.5703125" style="84" customWidth="1"/>
    <col min="263" max="264" width="10.42578125" style="84" customWidth="1"/>
    <col min="265" max="265" width="10.28515625" style="84" customWidth="1"/>
    <col min="266" max="266" width="10.7109375" style="84" customWidth="1"/>
    <col min="267" max="267" width="9.85546875" style="84" customWidth="1"/>
    <col min="268" max="268" width="10.5703125" style="84" customWidth="1"/>
    <col min="269" max="269" width="10.140625" style="84" customWidth="1"/>
    <col min="270" max="270" width="10.28515625" style="84" customWidth="1"/>
    <col min="271" max="271" width="9.85546875" style="84" customWidth="1"/>
    <col min="272" max="272" width="9.7109375" style="84" customWidth="1"/>
    <col min="273" max="273" width="9.42578125" style="84" customWidth="1"/>
    <col min="274" max="274" width="9.85546875" style="84" customWidth="1"/>
    <col min="275" max="275" width="9.140625" style="84" customWidth="1"/>
    <col min="276" max="276" width="9.5703125" style="84" customWidth="1"/>
    <col min="277" max="277" width="9" style="84" customWidth="1"/>
    <col min="278" max="279" width="10.85546875" style="84" customWidth="1"/>
    <col min="280" max="280" width="96.5703125" style="84" customWidth="1"/>
    <col min="281" max="288" width="10.85546875" style="84" customWidth="1"/>
    <col min="289" max="289" width="24.42578125" style="84" customWidth="1"/>
    <col min="290" max="301" width="10.85546875" style="84" customWidth="1"/>
    <col min="302" max="304" width="13.7109375" style="84" customWidth="1"/>
    <col min="305" max="358" width="0" style="84" hidden="1" customWidth="1"/>
    <col min="359" max="512" width="10.28515625" style="84"/>
    <col min="513" max="513" width="48.42578125" style="84" customWidth="1"/>
    <col min="514" max="514" width="13.140625" style="84" customWidth="1"/>
    <col min="515" max="515" width="12.42578125" style="84" customWidth="1"/>
    <col min="516" max="516" width="12.28515625" style="84" customWidth="1"/>
    <col min="517" max="517" width="11.5703125" style="84" customWidth="1"/>
    <col min="518" max="518" width="12.5703125" style="84" customWidth="1"/>
    <col min="519" max="520" width="10.42578125" style="84" customWidth="1"/>
    <col min="521" max="521" width="10.28515625" style="84" customWidth="1"/>
    <col min="522" max="522" width="10.7109375" style="84" customWidth="1"/>
    <col min="523" max="523" width="9.85546875" style="84" customWidth="1"/>
    <col min="524" max="524" width="10.5703125" style="84" customWidth="1"/>
    <col min="525" max="525" width="10.140625" style="84" customWidth="1"/>
    <col min="526" max="526" width="10.28515625" style="84" customWidth="1"/>
    <col min="527" max="527" width="9.85546875" style="84" customWidth="1"/>
    <col min="528" max="528" width="9.7109375" style="84" customWidth="1"/>
    <col min="529" max="529" width="9.42578125" style="84" customWidth="1"/>
    <col min="530" max="530" width="9.85546875" style="84" customWidth="1"/>
    <col min="531" max="531" width="9.140625" style="84" customWidth="1"/>
    <col min="532" max="532" width="9.5703125" style="84" customWidth="1"/>
    <col min="533" max="533" width="9" style="84" customWidth="1"/>
    <col min="534" max="535" width="10.85546875" style="84" customWidth="1"/>
    <col min="536" max="536" width="96.5703125" style="84" customWidth="1"/>
    <col min="537" max="544" width="10.85546875" style="84" customWidth="1"/>
    <col min="545" max="545" width="24.42578125" style="84" customWidth="1"/>
    <col min="546" max="557" width="10.85546875" style="84" customWidth="1"/>
    <col min="558" max="560" width="13.7109375" style="84" customWidth="1"/>
    <col min="561" max="614" width="0" style="84" hidden="1" customWidth="1"/>
    <col min="615" max="768" width="10.28515625" style="84"/>
    <col min="769" max="769" width="48.42578125" style="84" customWidth="1"/>
    <col min="770" max="770" width="13.140625" style="84" customWidth="1"/>
    <col min="771" max="771" width="12.42578125" style="84" customWidth="1"/>
    <col min="772" max="772" width="12.28515625" style="84" customWidth="1"/>
    <col min="773" max="773" width="11.5703125" style="84" customWidth="1"/>
    <col min="774" max="774" width="12.5703125" style="84" customWidth="1"/>
    <col min="775" max="776" width="10.42578125" style="84" customWidth="1"/>
    <col min="777" max="777" width="10.28515625" style="84" customWidth="1"/>
    <col min="778" max="778" width="10.7109375" style="84" customWidth="1"/>
    <col min="779" max="779" width="9.85546875" style="84" customWidth="1"/>
    <col min="780" max="780" width="10.5703125" style="84" customWidth="1"/>
    <col min="781" max="781" width="10.140625" style="84" customWidth="1"/>
    <col min="782" max="782" width="10.28515625" style="84" customWidth="1"/>
    <col min="783" max="783" width="9.85546875" style="84" customWidth="1"/>
    <col min="784" max="784" width="9.7109375" style="84" customWidth="1"/>
    <col min="785" max="785" width="9.42578125" style="84" customWidth="1"/>
    <col min="786" max="786" width="9.85546875" style="84" customWidth="1"/>
    <col min="787" max="787" width="9.140625" style="84" customWidth="1"/>
    <col min="788" max="788" width="9.5703125" style="84" customWidth="1"/>
    <col min="789" max="789" width="9" style="84" customWidth="1"/>
    <col min="790" max="791" width="10.85546875" style="84" customWidth="1"/>
    <col min="792" max="792" width="96.5703125" style="84" customWidth="1"/>
    <col min="793" max="800" width="10.85546875" style="84" customWidth="1"/>
    <col min="801" max="801" width="24.42578125" style="84" customWidth="1"/>
    <col min="802" max="813" width="10.85546875" style="84" customWidth="1"/>
    <col min="814" max="816" width="13.7109375" style="84" customWidth="1"/>
    <col min="817" max="870" width="0" style="84" hidden="1" customWidth="1"/>
    <col min="871" max="1024" width="10.28515625" style="84"/>
    <col min="1025" max="1025" width="48.42578125" style="84" customWidth="1"/>
    <col min="1026" max="1026" width="13.140625" style="84" customWidth="1"/>
    <col min="1027" max="1027" width="12.42578125" style="84" customWidth="1"/>
    <col min="1028" max="1028" width="12.28515625" style="84" customWidth="1"/>
    <col min="1029" max="1029" width="11.5703125" style="84" customWidth="1"/>
    <col min="1030" max="1030" width="12.5703125" style="84" customWidth="1"/>
    <col min="1031" max="1032" width="10.42578125" style="84" customWidth="1"/>
    <col min="1033" max="1033" width="10.28515625" style="84" customWidth="1"/>
    <col min="1034" max="1034" width="10.7109375" style="84" customWidth="1"/>
    <col min="1035" max="1035" width="9.85546875" style="84" customWidth="1"/>
    <col min="1036" max="1036" width="10.5703125" style="84" customWidth="1"/>
    <col min="1037" max="1037" width="10.140625" style="84" customWidth="1"/>
    <col min="1038" max="1038" width="10.28515625" style="84" customWidth="1"/>
    <col min="1039" max="1039" width="9.85546875" style="84" customWidth="1"/>
    <col min="1040" max="1040" width="9.7109375" style="84" customWidth="1"/>
    <col min="1041" max="1041" width="9.42578125" style="84" customWidth="1"/>
    <col min="1042" max="1042" width="9.85546875" style="84" customWidth="1"/>
    <col min="1043" max="1043" width="9.140625" style="84" customWidth="1"/>
    <col min="1044" max="1044" width="9.5703125" style="84" customWidth="1"/>
    <col min="1045" max="1045" width="9" style="84" customWidth="1"/>
    <col min="1046" max="1047" width="10.85546875" style="84" customWidth="1"/>
    <col min="1048" max="1048" width="96.5703125" style="84" customWidth="1"/>
    <col min="1049" max="1056" width="10.85546875" style="84" customWidth="1"/>
    <col min="1057" max="1057" width="24.42578125" style="84" customWidth="1"/>
    <col min="1058" max="1069" width="10.85546875" style="84" customWidth="1"/>
    <col min="1070" max="1072" width="13.7109375" style="84" customWidth="1"/>
    <col min="1073" max="1126" width="0" style="84" hidden="1" customWidth="1"/>
    <col min="1127" max="1280" width="10.28515625" style="84"/>
    <col min="1281" max="1281" width="48.42578125" style="84" customWidth="1"/>
    <col min="1282" max="1282" width="13.140625" style="84" customWidth="1"/>
    <col min="1283" max="1283" width="12.42578125" style="84" customWidth="1"/>
    <col min="1284" max="1284" width="12.28515625" style="84" customWidth="1"/>
    <col min="1285" max="1285" width="11.5703125" style="84" customWidth="1"/>
    <col min="1286" max="1286" width="12.5703125" style="84" customWidth="1"/>
    <col min="1287" max="1288" width="10.42578125" style="84" customWidth="1"/>
    <col min="1289" max="1289" width="10.28515625" style="84" customWidth="1"/>
    <col min="1290" max="1290" width="10.7109375" style="84" customWidth="1"/>
    <col min="1291" max="1291" width="9.85546875" style="84" customWidth="1"/>
    <col min="1292" max="1292" width="10.5703125" style="84" customWidth="1"/>
    <col min="1293" max="1293" width="10.140625" style="84" customWidth="1"/>
    <col min="1294" max="1294" width="10.28515625" style="84" customWidth="1"/>
    <col min="1295" max="1295" width="9.85546875" style="84" customWidth="1"/>
    <col min="1296" max="1296" width="9.7109375" style="84" customWidth="1"/>
    <col min="1297" max="1297" width="9.42578125" style="84" customWidth="1"/>
    <col min="1298" max="1298" width="9.85546875" style="84" customWidth="1"/>
    <col min="1299" max="1299" width="9.140625" style="84" customWidth="1"/>
    <col min="1300" max="1300" width="9.5703125" style="84" customWidth="1"/>
    <col min="1301" max="1301" width="9" style="84" customWidth="1"/>
    <col min="1302" max="1303" width="10.85546875" style="84" customWidth="1"/>
    <col min="1304" max="1304" width="96.5703125" style="84" customWidth="1"/>
    <col min="1305" max="1312" width="10.85546875" style="84" customWidth="1"/>
    <col min="1313" max="1313" width="24.42578125" style="84" customWidth="1"/>
    <col min="1314" max="1325" width="10.85546875" style="84" customWidth="1"/>
    <col min="1326" max="1328" width="13.7109375" style="84" customWidth="1"/>
    <col min="1329" max="1382" width="0" style="84" hidden="1" customWidth="1"/>
    <col min="1383" max="1536" width="10.28515625" style="84"/>
    <col min="1537" max="1537" width="48.42578125" style="84" customWidth="1"/>
    <col min="1538" max="1538" width="13.140625" style="84" customWidth="1"/>
    <col min="1539" max="1539" width="12.42578125" style="84" customWidth="1"/>
    <col min="1540" max="1540" width="12.28515625" style="84" customWidth="1"/>
    <col min="1541" max="1541" width="11.5703125" style="84" customWidth="1"/>
    <col min="1542" max="1542" width="12.5703125" style="84" customWidth="1"/>
    <col min="1543" max="1544" width="10.42578125" style="84" customWidth="1"/>
    <col min="1545" max="1545" width="10.28515625" style="84" customWidth="1"/>
    <col min="1546" max="1546" width="10.7109375" style="84" customWidth="1"/>
    <col min="1547" max="1547" width="9.85546875" style="84" customWidth="1"/>
    <col min="1548" max="1548" width="10.5703125" style="84" customWidth="1"/>
    <col min="1549" max="1549" width="10.140625" style="84" customWidth="1"/>
    <col min="1550" max="1550" width="10.28515625" style="84" customWidth="1"/>
    <col min="1551" max="1551" width="9.85546875" style="84" customWidth="1"/>
    <col min="1552" max="1552" width="9.7109375" style="84" customWidth="1"/>
    <col min="1553" max="1553" width="9.42578125" style="84" customWidth="1"/>
    <col min="1554" max="1554" width="9.85546875" style="84" customWidth="1"/>
    <col min="1555" max="1555" width="9.140625" style="84" customWidth="1"/>
    <col min="1556" max="1556" width="9.5703125" style="84" customWidth="1"/>
    <col min="1557" max="1557" width="9" style="84" customWidth="1"/>
    <col min="1558" max="1559" width="10.85546875" style="84" customWidth="1"/>
    <col min="1560" max="1560" width="96.5703125" style="84" customWidth="1"/>
    <col min="1561" max="1568" width="10.85546875" style="84" customWidth="1"/>
    <col min="1569" max="1569" width="24.42578125" style="84" customWidth="1"/>
    <col min="1570" max="1581" width="10.85546875" style="84" customWidth="1"/>
    <col min="1582" max="1584" width="13.7109375" style="84" customWidth="1"/>
    <col min="1585" max="1638" width="0" style="84" hidden="1" customWidth="1"/>
    <col min="1639" max="1792" width="10.28515625" style="84"/>
    <col min="1793" max="1793" width="48.42578125" style="84" customWidth="1"/>
    <col min="1794" max="1794" width="13.140625" style="84" customWidth="1"/>
    <col min="1795" max="1795" width="12.42578125" style="84" customWidth="1"/>
    <col min="1796" max="1796" width="12.28515625" style="84" customWidth="1"/>
    <col min="1797" max="1797" width="11.5703125" style="84" customWidth="1"/>
    <col min="1798" max="1798" width="12.5703125" style="84" customWidth="1"/>
    <col min="1799" max="1800" width="10.42578125" style="84" customWidth="1"/>
    <col min="1801" max="1801" width="10.28515625" style="84" customWidth="1"/>
    <col min="1802" max="1802" width="10.7109375" style="84" customWidth="1"/>
    <col min="1803" max="1803" width="9.85546875" style="84" customWidth="1"/>
    <col min="1804" max="1804" width="10.5703125" style="84" customWidth="1"/>
    <col min="1805" max="1805" width="10.140625" style="84" customWidth="1"/>
    <col min="1806" max="1806" width="10.28515625" style="84" customWidth="1"/>
    <col min="1807" max="1807" width="9.85546875" style="84" customWidth="1"/>
    <col min="1808" max="1808" width="9.7109375" style="84" customWidth="1"/>
    <col min="1809" max="1809" width="9.42578125" style="84" customWidth="1"/>
    <col min="1810" max="1810" width="9.85546875" style="84" customWidth="1"/>
    <col min="1811" max="1811" width="9.140625" style="84" customWidth="1"/>
    <col min="1812" max="1812" width="9.5703125" style="84" customWidth="1"/>
    <col min="1813" max="1813" width="9" style="84" customWidth="1"/>
    <col min="1814" max="1815" width="10.85546875" style="84" customWidth="1"/>
    <col min="1816" max="1816" width="96.5703125" style="84" customWidth="1"/>
    <col min="1817" max="1824" width="10.85546875" style="84" customWidth="1"/>
    <col min="1825" max="1825" width="24.42578125" style="84" customWidth="1"/>
    <col min="1826" max="1837" width="10.85546875" style="84" customWidth="1"/>
    <col min="1838" max="1840" width="13.7109375" style="84" customWidth="1"/>
    <col min="1841" max="1894" width="0" style="84" hidden="1" customWidth="1"/>
    <col min="1895" max="2048" width="10.28515625" style="84"/>
    <col min="2049" max="2049" width="48.42578125" style="84" customWidth="1"/>
    <col min="2050" max="2050" width="13.140625" style="84" customWidth="1"/>
    <col min="2051" max="2051" width="12.42578125" style="84" customWidth="1"/>
    <col min="2052" max="2052" width="12.28515625" style="84" customWidth="1"/>
    <col min="2053" max="2053" width="11.5703125" style="84" customWidth="1"/>
    <col min="2054" max="2054" width="12.5703125" style="84" customWidth="1"/>
    <col min="2055" max="2056" width="10.42578125" style="84" customWidth="1"/>
    <col min="2057" max="2057" width="10.28515625" style="84" customWidth="1"/>
    <col min="2058" max="2058" width="10.7109375" style="84" customWidth="1"/>
    <col min="2059" max="2059" width="9.85546875" style="84" customWidth="1"/>
    <col min="2060" max="2060" width="10.5703125" style="84" customWidth="1"/>
    <col min="2061" max="2061" width="10.140625" style="84" customWidth="1"/>
    <col min="2062" max="2062" width="10.28515625" style="84" customWidth="1"/>
    <col min="2063" max="2063" width="9.85546875" style="84" customWidth="1"/>
    <col min="2064" max="2064" width="9.7109375" style="84" customWidth="1"/>
    <col min="2065" max="2065" width="9.42578125" style="84" customWidth="1"/>
    <col min="2066" max="2066" width="9.85546875" style="84" customWidth="1"/>
    <col min="2067" max="2067" width="9.140625" style="84" customWidth="1"/>
    <col min="2068" max="2068" width="9.5703125" style="84" customWidth="1"/>
    <col min="2069" max="2069" width="9" style="84" customWidth="1"/>
    <col min="2070" max="2071" width="10.85546875" style="84" customWidth="1"/>
    <col min="2072" max="2072" width="96.5703125" style="84" customWidth="1"/>
    <col min="2073" max="2080" width="10.85546875" style="84" customWidth="1"/>
    <col min="2081" max="2081" width="24.42578125" style="84" customWidth="1"/>
    <col min="2082" max="2093" width="10.85546875" style="84" customWidth="1"/>
    <col min="2094" max="2096" width="13.7109375" style="84" customWidth="1"/>
    <col min="2097" max="2150" width="0" style="84" hidden="1" customWidth="1"/>
    <col min="2151" max="2304" width="10.28515625" style="84"/>
    <col min="2305" max="2305" width="48.42578125" style="84" customWidth="1"/>
    <col min="2306" max="2306" width="13.140625" style="84" customWidth="1"/>
    <col min="2307" max="2307" width="12.42578125" style="84" customWidth="1"/>
    <col min="2308" max="2308" width="12.28515625" style="84" customWidth="1"/>
    <col min="2309" max="2309" width="11.5703125" style="84" customWidth="1"/>
    <col min="2310" max="2310" width="12.5703125" style="84" customWidth="1"/>
    <col min="2311" max="2312" width="10.42578125" style="84" customWidth="1"/>
    <col min="2313" max="2313" width="10.28515625" style="84" customWidth="1"/>
    <col min="2314" max="2314" width="10.7109375" style="84" customWidth="1"/>
    <col min="2315" max="2315" width="9.85546875" style="84" customWidth="1"/>
    <col min="2316" max="2316" width="10.5703125" style="84" customWidth="1"/>
    <col min="2317" max="2317" width="10.140625" style="84" customWidth="1"/>
    <col min="2318" max="2318" width="10.28515625" style="84" customWidth="1"/>
    <col min="2319" max="2319" width="9.85546875" style="84" customWidth="1"/>
    <col min="2320" max="2320" width="9.7109375" style="84" customWidth="1"/>
    <col min="2321" max="2321" width="9.42578125" style="84" customWidth="1"/>
    <col min="2322" max="2322" width="9.85546875" style="84" customWidth="1"/>
    <col min="2323" max="2323" width="9.140625" style="84" customWidth="1"/>
    <col min="2324" max="2324" width="9.5703125" style="84" customWidth="1"/>
    <col min="2325" max="2325" width="9" style="84" customWidth="1"/>
    <col min="2326" max="2327" width="10.85546875" style="84" customWidth="1"/>
    <col min="2328" max="2328" width="96.5703125" style="84" customWidth="1"/>
    <col min="2329" max="2336" width="10.85546875" style="84" customWidth="1"/>
    <col min="2337" max="2337" width="24.42578125" style="84" customWidth="1"/>
    <col min="2338" max="2349" width="10.85546875" style="84" customWidth="1"/>
    <col min="2350" max="2352" width="13.7109375" style="84" customWidth="1"/>
    <col min="2353" max="2406" width="0" style="84" hidden="1" customWidth="1"/>
    <col min="2407" max="2560" width="10.28515625" style="84"/>
    <col min="2561" max="2561" width="48.42578125" style="84" customWidth="1"/>
    <col min="2562" max="2562" width="13.140625" style="84" customWidth="1"/>
    <col min="2563" max="2563" width="12.42578125" style="84" customWidth="1"/>
    <col min="2564" max="2564" width="12.28515625" style="84" customWidth="1"/>
    <col min="2565" max="2565" width="11.5703125" style="84" customWidth="1"/>
    <col min="2566" max="2566" width="12.5703125" style="84" customWidth="1"/>
    <col min="2567" max="2568" width="10.42578125" style="84" customWidth="1"/>
    <col min="2569" max="2569" width="10.28515625" style="84" customWidth="1"/>
    <col min="2570" max="2570" width="10.7109375" style="84" customWidth="1"/>
    <col min="2571" max="2571" width="9.85546875" style="84" customWidth="1"/>
    <col min="2572" max="2572" width="10.5703125" style="84" customWidth="1"/>
    <col min="2573" max="2573" width="10.140625" style="84" customWidth="1"/>
    <col min="2574" max="2574" width="10.28515625" style="84" customWidth="1"/>
    <col min="2575" max="2575" width="9.85546875" style="84" customWidth="1"/>
    <col min="2576" max="2576" width="9.7109375" style="84" customWidth="1"/>
    <col min="2577" max="2577" width="9.42578125" style="84" customWidth="1"/>
    <col min="2578" max="2578" width="9.85546875" style="84" customWidth="1"/>
    <col min="2579" max="2579" width="9.140625" style="84" customWidth="1"/>
    <col min="2580" max="2580" width="9.5703125" style="84" customWidth="1"/>
    <col min="2581" max="2581" width="9" style="84" customWidth="1"/>
    <col min="2582" max="2583" width="10.85546875" style="84" customWidth="1"/>
    <col min="2584" max="2584" width="96.5703125" style="84" customWidth="1"/>
    <col min="2585" max="2592" width="10.85546875" style="84" customWidth="1"/>
    <col min="2593" max="2593" width="24.42578125" style="84" customWidth="1"/>
    <col min="2594" max="2605" width="10.85546875" style="84" customWidth="1"/>
    <col min="2606" max="2608" width="13.7109375" style="84" customWidth="1"/>
    <col min="2609" max="2662" width="0" style="84" hidden="1" customWidth="1"/>
    <col min="2663" max="2816" width="10.28515625" style="84"/>
    <col min="2817" max="2817" width="48.42578125" style="84" customWidth="1"/>
    <col min="2818" max="2818" width="13.140625" style="84" customWidth="1"/>
    <col min="2819" max="2819" width="12.42578125" style="84" customWidth="1"/>
    <col min="2820" max="2820" width="12.28515625" style="84" customWidth="1"/>
    <col min="2821" max="2821" width="11.5703125" style="84" customWidth="1"/>
    <col min="2822" max="2822" width="12.5703125" style="84" customWidth="1"/>
    <col min="2823" max="2824" width="10.42578125" style="84" customWidth="1"/>
    <col min="2825" max="2825" width="10.28515625" style="84" customWidth="1"/>
    <col min="2826" max="2826" width="10.7109375" style="84" customWidth="1"/>
    <col min="2827" max="2827" width="9.85546875" style="84" customWidth="1"/>
    <col min="2828" max="2828" width="10.5703125" style="84" customWidth="1"/>
    <col min="2829" max="2829" width="10.140625" style="84" customWidth="1"/>
    <col min="2830" max="2830" width="10.28515625" style="84" customWidth="1"/>
    <col min="2831" max="2831" width="9.85546875" style="84" customWidth="1"/>
    <col min="2832" max="2832" width="9.7109375" style="84" customWidth="1"/>
    <col min="2833" max="2833" width="9.42578125" style="84" customWidth="1"/>
    <col min="2834" max="2834" width="9.85546875" style="84" customWidth="1"/>
    <col min="2835" max="2835" width="9.140625" style="84" customWidth="1"/>
    <col min="2836" max="2836" width="9.5703125" style="84" customWidth="1"/>
    <col min="2837" max="2837" width="9" style="84" customWidth="1"/>
    <col min="2838" max="2839" width="10.85546875" style="84" customWidth="1"/>
    <col min="2840" max="2840" width="96.5703125" style="84" customWidth="1"/>
    <col min="2841" max="2848" width="10.85546875" style="84" customWidth="1"/>
    <col min="2849" max="2849" width="24.42578125" style="84" customWidth="1"/>
    <col min="2850" max="2861" width="10.85546875" style="84" customWidth="1"/>
    <col min="2862" max="2864" width="13.7109375" style="84" customWidth="1"/>
    <col min="2865" max="2918" width="0" style="84" hidden="1" customWidth="1"/>
    <col min="2919" max="3072" width="10.28515625" style="84"/>
    <col min="3073" max="3073" width="48.42578125" style="84" customWidth="1"/>
    <col min="3074" max="3074" width="13.140625" style="84" customWidth="1"/>
    <col min="3075" max="3075" width="12.42578125" style="84" customWidth="1"/>
    <col min="3076" max="3076" width="12.28515625" style="84" customWidth="1"/>
    <col min="3077" max="3077" width="11.5703125" style="84" customWidth="1"/>
    <col min="3078" max="3078" width="12.5703125" style="84" customWidth="1"/>
    <col min="3079" max="3080" width="10.42578125" style="84" customWidth="1"/>
    <col min="3081" max="3081" width="10.28515625" style="84" customWidth="1"/>
    <col min="3082" max="3082" width="10.7109375" style="84" customWidth="1"/>
    <col min="3083" max="3083" width="9.85546875" style="84" customWidth="1"/>
    <col min="3084" max="3084" width="10.5703125" style="84" customWidth="1"/>
    <col min="3085" max="3085" width="10.140625" style="84" customWidth="1"/>
    <col min="3086" max="3086" width="10.28515625" style="84" customWidth="1"/>
    <col min="3087" max="3087" width="9.85546875" style="84" customWidth="1"/>
    <col min="3088" max="3088" width="9.7109375" style="84" customWidth="1"/>
    <col min="3089" max="3089" width="9.42578125" style="84" customWidth="1"/>
    <col min="3090" max="3090" width="9.85546875" style="84" customWidth="1"/>
    <col min="3091" max="3091" width="9.140625" style="84" customWidth="1"/>
    <col min="3092" max="3092" width="9.5703125" style="84" customWidth="1"/>
    <col min="3093" max="3093" width="9" style="84" customWidth="1"/>
    <col min="3094" max="3095" width="10.85546875" style="84" customWidth="1"/>
    <col min="3096" max="3096" width="96.5703125" style="84" customWidth="1"/>
    <col min="3097" max="3104" width="10.85546875" style="84" customWidth="1"/>
    <col min="3105" max="3105" width="24.42578125" style="84" customWidth="1"/>
    <col min="3106" max="3117" width="10.85546875" style="84" customWidth="1"/>
    <col min="3118" max="3120" width="13.7109375" style="84" customWidth="1"/>
    <col min="3121" max="3174" width="0" style="84" hidden="1" customWidth="1"/>
    <col min="3175" max="3328" width="10.28515625" style="84"/>
    <col min="3329" max="3329" width="48.42578125" style="84" customWidth="1"/>
    <col min="3330" max="3330" width="13.140625" style="84" customWidth="1"/>
    <col min="3331" max="3331" width="12.42578125" style="84" customWidth="1"/>
    <col min="3332" max="3332" width="12.28515625" style="84" customWidth="1"/>
    <col min="3333" max="3333" width="11.5703125" style="84" customWidth="1"/>
    <col min="3334" max="3334" width="12.5703125" style="84" customWidth="1"/>
    <col min="3335" max="3336" width="10.42578125" style="84" customWidth="1"/>
    <col min="3337" max="3337" width="10.28515625" style="84" customWidth="1"/>
    <col min="3338" max="3338" width="10.7109375" style="84" customWidth="1"/>
    <col min="3339" max="3339" width="9.85546875" style="84" customWidth="1"/>
    <col min="3340" max="3340" width="10.5703125" style="84" customWidth="1"/>
    <col min="3341" max="3341" width="10.140625" style="84" customWidth="1"/>
    <col min="3342" max="3342" width="10.28515625" style="84" customWidth="1"/>
    <col min="3343" max="3343" width="9.85546875" style="84" customWidth="1"/>
    <col min="3344" max="3344" width="9.7109375" style="84" customWidth="1"/>
    <col min="3345" max="3345" width="9.42578125" style="84" customWidth="1"/>
    <col min="3346" max="3346" width="9.85546875" style="84" customWidth="1"/>
    <col min="3347" max="3347" width="9.140625" style="84" customWidth="1"/>
    <col min="3348" max="3348" width="9.5703125" style="84" customWidth="1"/>
    <col min="3349" max="3349" width="9" style="84" customWidth="1"/>
    <col min="3350" max="3351" width="10.85546875" style="84" customWidth="1"/>
    <col min="3352" max="3352" width="96.5703125" style="84" customWidth="1"/>
    <col min="3353" max="3360" width="10.85546875" style="84" customWidth="1"/>
    <col min="3361" max="3361" width="24.42578125" style="84" customWidth="1"/>
    <col min="3362" max="3373" width="10.85546875" style="84" customWidth="1"/>
    <col min="3374" max="3376" width="13.7109375" style="84" customWidth="1"/>
    <col min="3377" max="3430" width="0" style="84" hidden="1" customWidth="1"/>
    <col min="3431" max="3584" width="10.28515625" style="84"/>
    <col min="3585" max="3585" width="48.42578125" style="84" customWidth="1"/>
    <col min="3586" max="3586" width="13.140625" style="84" customWidth="1"/>
    <col min="3587" max="3587" width="12.42578125" style="84" customWidth="1"/>
    <col min="3588" max="3588" width="12.28515625" style="84" customWidth="1"/>
    <col min="3589" max="3589" width="11.5703125" style="84" customWidth="1"/>
    <col min="3590" max="3590" width="12.5703125" style="84" customWidth="1"/>
    <col min="3591" max="3592" width="10.42578125" style="84" customWidth="1"/>
    <col min="3593" max="3593" width="10.28515625" style="84" customWidth="1"/>
    <col min="3594" max="3594" width="10.7109375" style="84" customWidth="1"/>
    <col min="3595" max="3595" width="9.85546875" style="84" customWidth="1"/>
    <col min="3596" max="3596" width="10.5703125" style="84" customWidth="1"/>
    <col min="3597" max="3597" width="10.140625" style="84" customWidth="1"/>
    <col min="3598" max="3598" width="10.28515625" style="84" customWidth="1"/>
    <col min="3599" max="3599" width="9.85546875" style="84" customWidth="1"/>
    <col min="3600" max="3600" width="9.7109375" style="84" customWidth="1"/>
    <col min="3601" max="3601" width="9.42578125" style="84" customWidth="1"/>
    <col min="3602" max="3602" width="9.85546875" style="84" customWidth="1"/>
    <col min="3603" max="3603" width="9.140625" style="84" customWidth="1"/>
    <col min="3604" max="3604" width="9.5703125" style="84" customWidth="1"/>
    <col min="3605" max="3605" width="9" style="84" customWidth="1"/>
    <col min="3606" max="3607" width="10.85546875" style="84" customWidth="1"/>
    <col min="3608" max="3608" width="96.5703125" style="84" customWidth="1"/>
    <col min="3609" max="3616" width="10.85546875" style="84" customWidth="1"/>
    <col min="3617" max="3617" width="24.42578125" style="84" customWidth="1"/>
    <col min="3618" max="3629" width="10.85546875" style="84" customWidth="1"/>
    <col min="3630" max="3632" width="13.7109375" style="84" customWidth="1"/>
    <col min="3633" max="3686" width="0" style="84" hidden="1" customWidth="1"/>
    <col min="3687" max="3840" width="10.28515625" style="84"/>
    <col min="3841" max="3841" width="48.42578125" style="84" customWidth="1"/>
    <col min="3842" max="3842" width="13.140625" style="84" customWidth="1"/>
    <col min="3843" max="3843" width="12.42578125" style="84" customWidth="1"/>
    <col min="3844" max="3844" width="12.28515625" style="84" customWidth="1"/>
    <col min="3845" max="3845" width="11.5703125" style="84" customWidth="1"/>
    <col min="3846" max="3846" width="12.5703125" style="84" customWidth="1"/>
    <col min="3847" max="3848" width="10.42578125" style="84" customWidth="1"/>
    <col min="3849" max="3849" width="10.28515625" style="84" customWidth="1"/>
    <col min="3850" max="3850" width="10.7109375" style="84" customWidth="1"/>
    <col min="3851" max="3851" width="9.85546875" style="84" customWidth="1"/>
    <col min="3852" max="3852" width="10.5703125" style="84" customWidth="1"/>
    <col min="3853" max="3853" width="10.140625" style="84" customWidth="1"/>
    <col min="3854" max="3854" width="10.28515625" style="84" customWidth="1"/>
    <col min="3855" max="3855" width="9.85546875" style="84" customWidth="1"/>
    <col min="3856" max="3856" width="9.7109375" style="84" customWidth="1"/>
    <col min="3857" max="3857" width="9.42578125" style="84" customWidth="1"/>
    <col min="3858" max="3858" width="9.85546875" style="84" customWidth="1"/>
    <col min="3859" max="3859" width="9.140625" style="84" customWidth="1"/>
    <col min="3860" max="3860" width="9.5703125" style="84" customWidth="1"/>
    <col min="3861" max="3861" width="9" style="84" customWidth="1"/>
    <col min="3862" max="3863" width="10.85546875" style="84" customWidth="1"/>
    <col min="3864" max="3864" width="96.5703125" style="84" customWidth="1"/>
    <col min="3865" max="3872" width="10.85546875" style="84" customWidth="1"/>
    <col min="3873" max="3873" width="24.42578125" style="84" customWidth="1"/>
    <col min="3874" max="3885" width="10.85546875" style="84" customWidth="1"/>
    <col min="3886" max="3888" width="13.7109375" style="84" customWidth="1"/>
    <col min="3889" max="3942" width="0" style="84" hidden="1" customWidth="1"/>
    <col min="3943" max="4096" width="10.28515625" style="84"/>
    <col min="4097" max="4097" width="48.42578125" style="84" customWidth="1"/>
    <col min="4098" max="4098" width="13.140625" style="84" customWidth="1"/>
    <col min="4099" max="4099" width="12.42578125" style="84" customWidth="1"/>
    <col min="4100" max="4100" width="12.28515625" style="84" customWidth="1"/>
    <col min="4101" max="4101" width="11.5703125" style="84" customWidth="1"/>
    <col min="4102" max="4102" width="12.5703125" style="84" customWidth="1"/>
    <col min="4103" max="4104" width="10.42578125" style="84" customWidth="1"/>
    <col min="4105" max="4105" width="10.28515625" style="84" customWidth="1"/>
    <col min="4106" max="4106" width="10.7109375" style="84" customWidth="1"/>
    <col min="4107" max="4107" width="9.85546875" style="84" customWidth="1"/>
    <col min="4108" max="4108" width="10.5703125" style="84" customWidth="1"/>
    <col min="4109" max="4109" width="10.140625" style="84" customWidth="1"/>
    <col min="4110" max="4110" width="10.28515625" style="84" customWidth="1"/>
    <col min="4111" max="4111" width="9.85546875" style="84" customWidth="1"/>
    <col min="4112" max="4112" width="9.7109375" style="84" customWidth="1"/>
    <col min="4113" max="4113" width="9.42578125" style="84" customWidth="1"/>
    <col min="4114" max="4114" width="9.85546875" style="84" customWidth="1"/>
    <col min="4115" max="4115" width="9.140625" style="84" customWidth="1"/>
    <col min="4116" max="4116" width="9.5703125" style="84" customWidth="1"/>
    <col min="4117" max="4117" width="9" style="84" customWidth="1"/>
    <col min="4118" max="4119" width="10.85546875" style="84" customWidth="1"/>
    <col min="4120" max="4120" width="96.5703125" style="84" customWidth="1"/>
    <col min="4121" max="4128" width="10.85546875" style="84" customWidth="1"/>
    <col min="4129" max="4129" width="24.42578125" style="84" customWidth="1"/>
    <col min="4130" max="4141" width="10.85546875" style="84" customWidth="1"/>
    <col min="4142" max="4144" width="13.7109375" style="84" customWidth="1"/>
    <col min="4145" max="4198" width="0" style="84" hidden="1" customWidth="1"/>
    <col min="4199" max="4352" width="10.28515625" style="84"/>
    <col min="4353" max="4353" width="48.42578125" style="84" customWidth="1"/>
    <col min="4354" max="4354" width="13.140625" style="84" customWidth="1"/>
    <col min="4355" max="4355" width="12.42578125" style="84" customWidth="1"/>
    <col min="4356" max="4356" width="12.28515625" style="84" customWidth="1"/>
    <col min="4357" max="4357" width="11.5703125" style="84" customWidth="1"/>
    <col min="4358" max="4358" width="12.5703125" style="84" customWidth="1"/>
    <col min="4359" max="4360" width="10.42578125" style="84" customWidth="1"/>
    <col min="4361" max="4361" width="10.28515625" style="84" customWidth="1"/>
    <col min="4362" max="4362" width="10.7109375" style="84" customWidth="1"/>
    <col min="4363" max="4363" width="9.85546875" style="84" customWidth="1"/>
    <col min="4364" max="4364" width="10.5703125" style="84" customWidth="1"/>
    <col min="4365" max="4365" width="10.140625" style="84" customWidth="1"/>
    <col min="4366" max="4366" width="10.28515625" style="84" customWidth="1"/>
    <col min="4367" max="4367" width="9.85546875" style="84" customWidth="1"/>
    <col min="4368" max="4368" width="9.7109375" style="84" customWidth="1"/>
    <col min="4369" max="4369" width="9.42578125" style="84" customWidth="1"/>
    <col min="4370" max="4370" width="9.85546875" style="84" customWidth="1"/>
    <col min="4371" max="4371" width="9.140625" style="84" customWidth="1"/>
    <col min="4372" max="4372" width="9.5703125" style="84" customWidth="1"/>
    <col min="4373" max="4373" width="9" style="84" customWidth="1"/>
    <col min="4374" max="4375" width="10.85546875" style="84" customWidth="1"/>
    <col min="4376" max="4376" width="96.5703125" style="84" customWidth="1"/>
    <col min="4377" max="4384" width="10.85546875" style="84" customWidth="1"/>
    <col min="4385" max="4385" width="24.42578125" style="84" customWidth="1"/>
    <col min="4386" max="4397" width="10.85546875" style="84" customWidth="1"/>
    <col min="4398" max="4400" width="13.7109375" style="84" customWidth="1"/>
    <col min="4401" max="4454" width="0" style="84" hidden="1" customWidth="1"/>
    <col min="4455" max="4608" width="10.28515625" style="84"/>
    <col min="4609" max="4609" width="48.42578125" style="84" customWidth="1"/>
    <col min="4610" max="4610" width="13.140625" style="84" customWidth="1"/>
    <col min="4611" max="4611" width="12.42578125" style="84" customWidth="1"/>
    <col min="4612" max="4612" width="12.28515625" style="84" customWidth="1"/>
    <col min="4613" max="4613" width="11.5703125" style="84" customWidth="1"/>
    <col min="4614" max="4614" width="12.5703125" style="84" customWidth="1"/>
    <col min="4615" max="4616" width="10.42578125" style="84" customWidth="1"/>
    <col min="4617" max="4617" width="10.28515625" style="84" customWidth="1"/>
    <col min="4618" max="4618" width="10.7109375" style="84" customWidth="1"/>
    <col min="4619" max="4619" width="9.85546875" style="84" customWidth="1"/>
    <col min="4620" max="4620" width="10.5703125" style="84" customWidth="1"/>
    <col min="4621" max="4621" width="10.140625" style="84" customWidth="1"/>
    <col min="4622" max="4622" width="10.28515625" style="84" customWidth="1"/>
    <col min="4623" max="4623" width="9.85546875" style="84" customWidth="1"/>
    <col min="4624" max="4624" width="9.7109375" style="84" customWidth="1"/>
    <col min="4625" max="4625" width="9.42578125" style="84" customWidth="1"/>
    <col min="4626" max="4626" width="9.85546875" style="84" customWidth="1"/>
    <col min="4627" max="4627" width="9.140625" style="84" customWidth="1"/>
    <col min="4628" max="4628" width="9.5703125" style="84" customWidth="1"/>
    <col min="4629" max="4629" width="9" style="84" customWidth="1"/>
    <col min="4630" max="4631" width="10.85546875" style="84" customWidth="1"/>
    <col min="4632" max="4632" width="96.5703125" style="84" customWidth="1"/>
    <col min="4633" max="4640" width="10.85546875" style="84" customWidth="1"/>
    <col min="4641" max="4641" width="24.42578125" style="84" customWidth="1"/>
    <col min="4642" max="4653" width="10.85546875" style="84" customWidth="1"/>
    <col min="4654" max="4656" width="13.7109375" style="84" customWidth="1"/>
    <col min="4657" max="4710" width="0" style="84" hidden="1" customWidth="1"/>
    <col min="4711" max="4864" width="10.28515625" style="84"/>
    <col min="4865" max="4865" width="48.42578125" style="84" customWidth="1"/>
    <col min="4866" max="4866" width="13.140625" style="84" customWidth="1"/>
    <col min="4867" max="4867" width="12.42578125" style="84" customWidth="1"/>
    <col min="4868" max="4868" width="12.28515625" style="84" customWidth="1"/>
    <col min="4869" max="4869" width="11.5703125" style="84" customWidth="1"/>
    <col min="4870" max="4870" width="12.5703125" style="84" customWidth="1"/>
    <col min="4871" max="4872" width="10.42578125" style="84" customWidth="1"/>
    <col min="4873" max="4873" width="10.28515625" style="84" customWidth="1"/>
    <col min="4874" max="4874" width="10.7109375" style="84" customWidth="1"/>
    <col min="4875" max="4875" width="9.85546875" style="84" customWidth="1"/>
    <col min="4876" max="4876" width="10.5703125" style="84" customWidth="1"/>
    <col min="4877" max="4877" width="10.140625" style="84" customWidth="1"/>
    <col min="4878" max="4878" width="10.28515625" style="84" customWidth="1"/>
    <col min="4879" max="4879" width="9.85546875" style="84" customWidth="1"/>
    <col min="4880" max="4880" width="9.7109375" style="84" customWidth="1"/>
    <col min="4881" max="4881" width="9.42578125" style="84" customWidth="1"/>
    <col min="4882" max="4882" width="9.85546875" style="84" customWidth="1"/>
    <col min="4883" max="4883" width="9.140625" style="84" customWidth="1"/>
    <col min="4884" max="4884" width="9.5703125" style="84" customWidth="1"/>
    <col min="4885" max="4885" width="9" style="84" customWidth="1"/>
    <col min="4886" max="4887" width="10.85546875" style="84" customWidth="1"/>
    <col min="4888" max="4888" width="96.5703125" style="84" customWidth="1"/>
    <col min="4889" max="4896" width="10.85546875" style="84" customWidth="1"/>
    <col min="4897" max="4897" width="24.42578125" style="84" customWidth="1"/>
    <col min="4898" max="4909" width="10.85546875" style="84" customWidth="1"/>
    <col min="4910" max="4912" width="13.7109375" style="84" customWidth="1"/>
    <col min="4913" max="4966" width="0" style="84" hidden="1" customWidth="1"/>
    <col min="4967" max="5120" width="10.28515625" style="84"/>
    <col min="5121" max="5121" width="48.42578125" style="84" customWidth="1"/>
    <col min="5122" max="5122" width="13.140625" style="84" customWidth="1"/>
    <col min="5123" max="5123" width="12.42578125" style="84" customWidth="1"/>
    <col min="5124" max="5124" width="12.28515625" style="84" customWidth="1"/>
    <col min="5125" max="5125" width="11.5703125" style="84" customWidth="1"/>
    <col min="5126" max="5126" width="12.5703125" style="84" customWidth="1"/>
    <col min="5127" max="5128" width="10.42578125" style="84" customWidth="1"/>
    <col min="5129" max="5129" width="10.28515625" style="84" customWidth="1"/>
    <col min="5130" max="5130" width="10.7109375" style="84" customWidth="1"/>
    <col min="5131" max="5131" width="9.85546875" style="84" customWidth="1"/>
    <col min="5132" max="5132" width="10.5703125" style="84" customWidth="1"/>
    <col min="5133" max="5133" width="10.140625" style="84" customWidth="1"/>
    <col min="5134" max="5134" width="10.28515625" style="84" customWidth="1"/>
    <col min="5135" max="5135" width="9.85546875" style="84" customWidth="1"/>
    <col min="5136" max="5136" width="9.7109375" style="84" customWidth="1"/>
    <col min="5137" max="5137" width="9.42578125" style="84" customWidth="1"/>
    <col min="5138" max="5138" width="9.85546875" style="84" customWidth="1"/>
    <col min="5139" max="5139" width="9.140625" style="84" customWidth="1"/>
    <col min="5140" max="5140" width="9.5703125" style="84" customWidth="1"/>
    <col min="5141" max="5141" width="9" style="84" customWidth="1"/>
    <col min="5142" max="5143" width="10.85546875" style="84" customWidth="1"/>
    <col min="5144" max="5144" width="96.5703125" style="84" customWidth="1"/>
    <col min="5145" max="5152" width="10.85546875" style="84" customWidth="1"/>
    <col min="5153" max="5153" width="24.42578125" style="84" customWidth="1"/>
    <col min="5154" max="5165" width="10.85546875" style="84" customWidth="1"/>
    <col min="5166" max="5168" width="13.7109375" style="84" customWidth="1"/>
    <col min="5169" max="5222" width="0" style="84" hidden="1" customWidth="1"/>
    <col min="5223" max="5376" width="10.28515625" style="84"/>
    <col min="5377" max="5377" width="48.42578125" style="84" customWidth="1"/>
    <col min="5378" max="5378" width="13.140625" style="84" customWidth="1"/>
    <col min="5379" max="5379" width="12.42578125" style="84" customWidth="1"/>
    <col min="5380" max="5380" width="12.28515625" style="84" customWidth="1"/>
    <col min="5381" max="5381" width="11.5703125" style="84" customWidth="1"/>
    <col min="5382" max="5382" width="12.5703125" style="84" customWidth="1"/>
    <col min="5383" max="5384" width="10.42578125" style="84" customWidth="1"/>
    <col min="5385" max="5385" width="10.28515625" style="84" customWidth="1"/>
    <col min="5386" max="5386" width="10.7109375" style="84" customWidth="1"/>
    <col min="5387" max="5387" width="9.85546875" style="84" customWidth="1"/>
    <col min="5388" max="5388" width="10.5703125" style="84" customWidth="1"/>
    <col min="5389" max="5389" width="10.140625" style="84" customWidth="1"/>
    <col min="5390" max="5390" width="10.28515625" style="84" customWidth="1"/>
    <col min="5391" max="5391" width="9.85546875" style="84" customWidth="1"/>
    <col min="5392" max="5392" width="9.7109375" style="84" customWidth="1"/>
    <col min="5393" max="5393" width="9.42578125" style="84" customWidth="1"/>
    <col min="5394" max="5394" width="9.85546875" style="84" customWidth="1"/>
    <col min="5395" max="5395" width="9.140625" style="84" customWidth="1"/>
    <col min="5396" max="5396" width="9.5703125" style="84" customWidth="1"/>
    <col min="5397" max="5397" width="9" style="84" customWidth="1"/>
    <col min="5398" max="5399" width="10.85546875" style="84" customWidth="1"/>
    <col min="5400" max="5400" width="96.5703125" style="84" customWidth="1"/>
    <col min="5401" max="5408" width="10.85546875" style="84" customWidth="1"/>
    <col min="5409" max="5409" width="24.42578125" style="84" customWidth="1"/>
    <col min="5410" max="5421" width="10.85546875" style="84" customWidth="1"/>
    <col min="5422" max="5424" width="13.7109375" style="84" customWidth="1"/>
    <col min="5425" max="5478" width="0" style="84" hidden="1" customWidth="1"/>
    <col min="5479" max="5632" width="10.28515625" style="84"/>
    <col min="5633" max="5633" width="48.42578125" style="84" customWidth="1"/>
    <col min="5634" max="5634" width="13.140625" style="84" customWidth="1"/>
    <col min="5635" max="5635" width="12.42578125" style="84" customWidth="1"/>
    <col min="5636" max="5636" width="12.28515625" style="84" customWidth="1"/>
    <col min="5637" max="5637" width="11.5703125" style="84" customWidth="1"/>
    <col min="5638" max="5638" width="12.5703125" style="84" customWidth="1"/>
    <col min="5639" max="5640" width="10.42578125" style="84" customWidth="1"/>
    <col min="5641" max="5641" width="10.28515625" style="84" customWidth="1"/>
    <col min="5642" max="5642" width="10.7109375" style="84" customWidth="1"/>
    <col min="5643" max="5643" width="9.85546875" style="84" customWidth="1"/>
    <col min="5644" max="5644" width="10.5703125" style="84" customWidth="1"/>
    <col min="5645" max="5645" width="10.140625" style="84" customWidth="1"/>
    <col min="5646" max="5646" width="10.28515625" style="84" customWidth="1"/>
    <col min="5647" max="5647" width="9.85546875" style="84" customWidth="1"/>
    <col min="5648" max="5648" width="9.7109375" style="84" customWidth="1"/>
    <col min="5649" max="5649" width="9.42578125" style="84" customWidth="1"/>
    <col min="5650" max="5650" width="9.85546875" style="84" customWidth="1"/>
    <col min="5651" max="5651" width="9.140625" style="84" customWidth="1"/>
    <col min="5652" max="5652" width="9.5703125" style="84" customWidth="1"/>
    <col min="5653" max="5653" width="9" style="84" customWidth="1"/>
    <col min="5654" max="5655" width="10.85546875" style="84" customWidth="1"/>
    <col min="5656" max="5656" width="96.5703125" style="84" customWidth="1"/>
    <col min="5657" max="5664" width="10.85546875" style="84" customWidth="1"/>
    <col min="5665" max="5665" width="24.42578125" style="84" customWidth="1"/>
    <col min="5666" max="5677" width="10.85546875" style="84" customWidth="1"/>
    <col min="5678" max="5680" width="13.7109375" style="84" customWidth="1"/>
    <col min="5681" max="5734" width="0" style="84" hidden="1" customWidth="1"/>
    <col min="5735" max="5888" width="10.28515625" style="84"/>
    <col min="5889" max="5889" width="48.42578125" style="84" customWidth="1"/>
    <col min="5890" max="5890" width="13.140625" style="84" customWidth="1"/>
    <col min="5891" max="5891" width="12.42578125" style="84" customWidth="1"/>
    <col min="5892" max="5892" width="12.28515625" style="84" customWidth="1"/>
    <col min="5893" max="5893" width="11.5703125" style="84" customWidth="1"/>
    <col min="5894" max="5894" width="12.5703125" style="84" customWidth="1"/>
    <col min="5895" max="5896" width="10.42578125" style="84" customWidth="1"/>
    <col min="5897" max="5897" width="10.28515625" style="84" customWidth="1"/>
    <col min="5898" max="5898" width="10.7109375" style="84" customWidth="1"/>
    <col min="5899" max="5899" width="9.85546875" style="84" customWidth="1"/>
    <col min="5900" max="5900" width="10.5703125" style="84" customWidth="1"/>
    <col min="5901" max="5901" width="10.140625" style="84" customWidth="1"/>
    <col min="5902" max="5902" width="10.28515625" style="84" customWidth="1"/>
    <col min="5903" max="5903" width="9.85546875" style="84" customWidth="1"/>
    <col min="5904" max="5904" width="9.7109375" style="84" customWidth="1"/>
    <col min="5905" max="5905" width="9.42578125" style="84" customWidth="1"/>
    <col min="5906" max="5906" width="9.85546875" style="84" customWidth="1"/>
    <col min="5907" max="5907" width="9.140625" style="84" customWidth="1"/>
    <col min="5908" max="5908" width="9.5703125" style="84" customWidth="1"/>
    <col min="5909" max="5909" width="9" style="84" customWidth="1"/>
    <col min="5910" max="5911" width="10.85546875" style="84" customWidth="1"/>
    <col min="5912" max="5912" width="96.5703125" style="84" customWidth="1"/>
    <col min="5913" max="5920" width="10.85546875" style="84" customWidth="1"/>
    <col min="5921" max="5921" width="24.42578125" style="84" customWidth="1"/>
    <col min="5922" max="5933" width="10.85546875" style="84" customWidth="1"/>
    <col min="5934" max="5936" width="13.7109375" style="84" customWidth="1"/>
    <col min="5937" max="5990" width="0" style="84" hidden="1" customWidth="1"/>
    <col min="5991" max="6144" width="10.28515625" style="84"/>
    <col min="6145" max="6145" width="48.42578125" style="84" customWidth="1"/>
    <col min="6146" max="6146" width="13.140625" style="84" customWidth="1"/>
    <col min="6147" max="6147" width="12.42578125" style="84" customWidth="1"/>
    <col min="6148" max="6148" width="12.28515625" style="84" customWidth="1"/>
    <col min="6149" max="6149" width="11.5703125" style="84" customWidth="1"/>
    <col min="6150" max="6150" width="12.5703125" style="84" customWidth="1"/>
    <col min="6151" max="6152" width="10.42578125" style="84" customWidth="1"/>
    <col min="6153" max="6153" width="10.28515625" style="84" customWidth="1"/>
    <col min="6154" max="6154" width="10.7109375" style="84" customWidth="1"/>
    <col min="6155" max="6155" width="9.85546875" style="84" customWidth="1"/>
    <col min="6156" max="6156" width="10.5703125" style="84" customWidth="1"/>
    <col min="6157" max="6157" width="10.140625" style="84" customWidth="1"/>
    <col min="6158" max="6158" width="10.28515625" style="84" customWidth="1"/>
    <col min="6159" max="6159" width="9.85546875" style="84" customWidth="1"/>
    <col min="6160" max="6160" width="9.7109375" style="84" customWidth="1"/>
    <col min="6161" max="6161" width="9.42578125" style="84" customWidth="1"/>
    <col min="6162" max="6162" width="9.85546875" style="84" customWidth="1"/>
    <col min="6163" max="6163" width="9.140625" style="84" customWidth="1"/>
    <col min="6164" max="6164" width="9.5703125" style="84" customWidth="1"/>
    <col min="6165" max="6165" width="9" style="84" customWidth="1"/>
    <col min="6166" max="6167" width="10.85546875" style="84" customWidth="1"/>
    <col min="6168" max="6168" width="96.5703125" style="84" customWidth="1"/>
    <col min="6169" max="6176" width="10.85546875" style="84" customWidth="1"/>
    <col min="6177" max="6177" width="24.42578125" style="84" customWidth="1"/>
    <col min="6178" max="6189" width="10.85546875" style="84" customWidth="1"/>
    <col min="6190" max="6192" width="13.7109375" style="84" customWidth="1"/>
    <col min="6193" max="6246" width="0" style="84" hidden="1" customWidth="1"/>
    <col min="6247" max="6400" width="10.28515625" style="84"/>
    <col min="6401" max="6401" width="48.42578125" style="84" customWidth="1"/>
    <col min="6402" max="6402" width="13.140625" style="84" customWidth="1"/>
    <col min="6403" max="6403" width="12.42578125" style="84" customWidth="1"/>
    <col min="6404" max="6404" width="12.28515625" style="84" customWidth="1"/>
    <col min="6405" max="6405" width="11.5703125" style="84" customWidth="1"/>
    <col min="6406" max="6406" width="12.5703125" style="84" customWidth="1"/>
    <col min="6407" max="6408" width="10.42578125" style="84" customWidth="1"/>
    <col min="6409" max="6409" width="10.28515625" style="84" customWidth="1"/>
    <col min="6410" max="6410" width="10.7109375" style="84" customWidth="1"/>
    <col min="6411" max="6411" width="9.85546875" style="84" customWidth="1"/>
    <col min="6412" max="6412" width="10.5703125" style="84" customWidth="1"/>
    <col min="6413" max="6413" width="10.140625" style="84" customWidth="1"/>
    <col min="6414" max="6414" width="10.28515625" style="84" customWidth="1"/>
    <col min="6415" max="6415" width="9.85546875" style="84" customWidth="1"/>
    <col min="6416" max="6416" width="9.7109375" style="84" customWidth="1"/>
    <col min="6417" max="6417" width="9.42578125" style="84" customWidth="1"/>
    <col min="6418" max="6418" width="9.85546875" style="84" customWidth="1"/>
    <col min="6419" max="6419" width="9.140625" style="84" customWidth="1"/>
    <col min="6420" max="6420" width="9.5703125" style="84" customWidth="1"/>
    <col min="6421" max="6421" width="9" style="84" customWidth="1"/>
    <col min="6422" max="6423" width="10.85546875" style="84" customWidth="1"/>
    <col min="6424" max="6424" width="96.5703125" style="84" customWidth="1"/>
    <col min="6425" max="6432" width="10.85546875" style="84" customWidth="1"/>
    <col min="6433" max="6433" width="24.42578125" style="84" customWidth="1"/>
    <col min="6434" max="6445" width="10.85546875" style="84" customWidth="1"/>
    <col min="6446" max="6448" width="13.7109375" style="84" customWidth="1"/>
    <col min="6449" max="6502" width="0" style="84" hidden="1" customWidth="1"/>
    <col min="6503" max="6656" width="10.28515625" style="84"/>
    <col min="6657" max="6657" width="48.42578125" style="84" customWidth="1"/>
    <col min="6658" max="6658" width="13.140625" style="84" customWidth="1"/>
    <col min="6659" max="6659" width="12.42578125" style="84" customWidth="1"/>
    <col min="6660" max="6660" width="12.28515625" style="84" customWidth="1"/>
    <col min="6661" max="6661" width="11.5703125" style="84" customWidth="1"/>
    <col min="6662" max="6662" width="12.5703125" style="84" customWidth="1"/>
    <col min="6663" max="6664" width="10.42578125" style="84" customWidth="1"/>
    <col min="6665" max="6665" width="10.28515625" style="84" customWidth="1"/>
    <col min="6666" max="6666" width="10.7109375" style="84" customWidth="1"/>
    <col min="6667" max="6667" width="9.85546875" style="84" customWidth="1"/>
    <col min="6668" max="6668" width="10.5703125" style="84" customWidth="1"/>
    <col min="6669" max="6669" width="10.140625" style="84" customWidth="1"/>
    <col min="6670" max="6670" width="10.28515625" style="84" customWidth="1"/>
    <col min="6671" max="6671" width="9.85546875" style="84" customWidth="1"/>
    <col min="6672" max="6672" width="9.7109375" style="84" customWidth="1"/>
    <col min="6673" max="6673" width="9.42578125" style="84" customWidth="1"/>
    <col min="6674" max="6674" width="9.85546875" style="84" customWidth="1"/>
    <col min="6675" max="6675" width="9.140625" style="84" customWidth="1"/>
    <col min="6676" max="6676" width="9.5703125" style="84" customWidth="1"/>
    <col min="6677" max="6677" width="9" style="84" customWidth="1"/>
    <col min="6678" max="6679" width="10.85546875" style="84" customWidth="1"/>
    <col min="6680" max="6680" width="96.5703125" style="84" customWidth="1"/>
    <col min="6681" max="6688" width="10.85546875" style="84" customWidth="1"/>
    <col min="6689" max="6689" width="24.42578125" style="84" customWidth="1"/>
    <col min="6690" max="6701" width="10.85546875" style="84" customWidth="1"/>
    <col min="6702" max="6704" width="13.7109375" style="84" customWidth="1"/>
    <col min="6705" max="6758" width="0" style="84" hidden="1" customWidth="1"/>
    <col min="6759" max="6912" width="10.28515625" style="84"/>
    <col min="6913" max="6913" width="48.42578125" style="84" customWidth="1"/>
    <col min="6914" max="6914" width="13.140625" style="84" customWidth="1"/>
    <col min="6915" max="6915" width="12.42578125" style="84" customWidth="1"/>
    <col min="6916" max="6916" width="12.28515625" style="84" customWidth="1"/>
    <col min="6917" max="6917" width="11.5703125" style="84" customWidth="1"/>
    <col min="6918" max="6918" width="12.5703125" style="84" customWidth="1"/>
    <col min="6919" max="6920" width="10.42578125" style="84" customWidth="1"/>
    <col min="6921" max="6921" width="10.28515625" style="84" customWidth="1"/>
    <col min="6922" max="6922" width="10.7109375" style="84" customWidth="1"/>
    <col min="6923" max="6923" width="9.85546875" style="84" customWidth="1"/>
    <col min="6924" max="6924" width="10.5703125" style="84" customWidth="1"/>
    <col min="6925" max="6925" width="10.140625" style="84" customWidth="1"/>
    <col min="6926" max="6926" width="10.28515625" style="84" customWidth="1"/>
    <col min="6927" max="6927" width="9.85546875" style="84" customWidth="1"/>
    <col min="6928" max="6928" width="9.7109375" style="84" customWidth="1"/>
    <col min="6929" max="6929" width="9.42578125" style="84" customWidth="1"/>
    <col min="6930" max="6930" width="9.85546875" style="84" customWidth="1"/>
    <col min="6931" max="6931" width="9.140625" style="84" customWidth="1"/>
    <col min="6932" max="6932" width="9.5703125" style="84" customWidth="1"/>
    <col min="6933" max="6933" width="9" style="84" customWidth="1"/>
    <col min="6934" max="6935" width="10.85546875" style="84" customWidth="1"/>
    <col min="6936" max="6936" width="96.5703125" style="84" customWidth="1"/>
    <col min="6937" max="6944" width="10.85546875" style="84" customWidth="1"/>
    <col min="6945" max="6945" width="24.42578125" style="84" customWidth="1"/>
    <col min="6946" max="6957" width="10.85546875" style="84" customWidth="1"/>
    <col min="6958" max="6960" width="13.7109375" style="84" customWidth="1"/>
    <col min="6961" max="7014" width="0" style="84" hidden="1" customWidth="1"/>
    <col min="7015" max="7168" width="10.28515625" style="84"/>
    <col min="7169" max="7169" width="48.42578125" style="84" customWidth="1"/>
    <col min="7170" max="7170" width="13.140625" style="84" customWidth="1"/>
    <col min="7171" max="7171" width="12.42578125" style="84" customWidth="1"/>
    <col min="7172" max="7172" width="12.28515625" style="84" customWidth="1"/>
    <col min="7173" max="7173" width="11.5703125" style="84" customWidth="1"/>
    <col min="7174" max="7174" width="12.5703125" style="84" customWidth="1"/>
    <col min="7175" max="7176" width="10.42578125" style="84" customWidth="1"/>
    <col min="7177" max="7177" width="10.28515625" style="84" customWidth="1"/>
    <col min="7178" max="7178" width="10.7109375" style="84" customWidth="1"/>
    <col min="7179" max="7179" width="9.85546875" style="84" customWidth="1"/>
    <col min="7180" max="7180" width="10.5703125" style="84" customWidth="1"/>
    <col min="7181" max="7181" width="10.140625" style="84" customWidth="1"/>
    <col min="7182" max="7182" width="10.28515625" style="84" customWidth="1"/>
    <col min="7183" max="7183" width="9.85546875" style="84" customWidth="1"/>
    <col min="7184" max="7184" width="9.7109375" style="84" customWidth="1"/>
    <col min="7185" max="7185" width="9.42578125" style="84" customWidth="1"/>
    <col min="7186" max="7186" width="9.85546875" style="84" customWidth="1"/>
    <col min="7187" max="7187" width="9.140625" style="84" customWidth="1"/>
    <col min="7188" max="7188" width="9.5703125" style="84" customWidth="1"/>
    <col min="7189" max="7189" width="9" style="84" customWidth="1"/>
    <col min="7190" max="7191" width="10.85546875" style="84" customWidth="1"/>
    <col min="7192" max="7192" width="96.5703125" style="84" customWidth="1"/>
    <col min="7193" max="7200" width="10.85546875" style="84" customWidth="1"/>
    <col min="7201" max="7201" width="24.42578125" style="84" customWidth="1"/>
    <col min="7202" max="7213" width="10.85546875" style="84" customWidth="1"/>
    <col min="7214" max="7216" width="13.7109375" style="84" customWidth="1"/>
    <col min="7217" max="7270" width="0" style="84" hidden="1" customWidth="1"/>
    <col min="7271" max="7424" width="10.28515625" style="84"/>
    <col min="7425" max="7425" width="48.42578125" style="84" customWidth="1"/>
    <col min="7426" max="7426" width="13.140625" style="84" customWidth="1"/>
    <col min="7427" max="7427" width="12.42578125" style="84" customWidth="1"/>
    <col min="7428" max="7428" width="12.28515625" style="84" customWidth="1"/>
    <col min="7429" max="7429" width="11.5703125" style="84" customWidth="1"/>
    <col min="7430" max="7430" width="12.5703125" style="84" customWidth="1"/>
    <col min="7431" max="7432" width="10.42578125" style="84" customWidth="1"/>
    <col min="7433" max="7433" width="10.28515625" style="84" customWidth="1"/>
    <col min="7434" max="7434" width="10.7109375" style="84" customWidth="1"/>
    <col min="7435" max="7435" width="9.85546875" style="84" customWidth="1"/>
    <col min="7436" max="7436" width="10.5703125" style="84" customWidth="1"/>
    <col min="7437" max="7437" width="10.140625" style="84" customWidth="1"/>
    <col min="7438" max="7438" width="10.28515625" style="84" customWidth="1"/>
    <col min="7439" max="7439" width="9.85546875" style="84" customWidth="1"/>
    <col min="7440" max="7440" width="9.7109375" style="84" customWidth="1"/>
    <col min="7441" max="7441" width="9.42578125" style="84" customWidth="1"/>
    <col min="7442" max="7442" width="9.85546875" style="84" customWidth="1"/>
    <col min="7443" max="7443" width="9.140625" style="84" customWidth="1"/>
    <col min="7444" max="7444" width="9.5703125" style="84" customWidth="1"/>
    <col min="7445" max="7445" width="9" style="84" customWidth="1"/>
    <col min="7446" max="7447" width="10.85546875" style="84" customWidth="1"/>
    <col min="7448" max="7448" width="96.5703125" style="84" customWidth="1"/>
    <col min="7449" max="7456" width="10.85546875" style="84" customWidth="1"/>
    <col min="7457" max="7457" width="24.42578125" style="84" customWidth="1"/>
    <col min="7458" max="7469" width="10.85546875" style="84" customWidth="1"/>
    <col min="7470" max="7472" width="13.7109375" style="84" customWidth="1"/>
    <col min="7473" max="7526" width="0" style="84" hidden="1" customWidth="1"/>
    <col min="7527" max="7680" width="10.28515625" style="84"/>
    <col min="7681" max="7681" width="48.42578125" style="84" customWidth="1"/>
    <col min="7682" max="7682" width="13.140625" style="84" customWidth="1"/>
    <col min="7683" max="7683" width="12.42578125" style="84" customWidth="1"/>
    <col min="7684" max="7684" width="12.28515625" style="84" customWidth="1"/>
    <col min="7685" max="7685" width="11.5703125" style="84" customWidth="1"/>
    <col min="7686" max="7686" width="12.5703125" style="84" customWidth="1"/>
    <col min="7687" max="7688" width="10.42578125" style="84" customWidth="1"/>
    <col min="7689" max="7689" width="10.28515625" style="84" customWidth="1"/>
    <col min="7690" max="7690" width="10.7109375" style="84" customWidth="1"/>
    <col min="7691" max="7691" width="9.85546875" style="84" customWidth="1"/>
    <col min="7692" max="7692" width="10.5703125" style="84" customWidth="1"/>
    <col min="7693" max="7693" width="10.140625" style="84" customWidth="1"/>
    <col min="7694" max="7694" width="10.28515625" style="84" customWidth="1"/>
    <col min="7695" max="7695" width="9.85546875" style="84" customWidth="1"/>
    <col min="7696" max="7696" width="9.7109375" style="84" customWidth="1"/>
    <col min="7697" max="7697" width="9.42578125" style="84" customWidth="1"/>
    <col min="7698" max="7698" width="9.85546875" style="84" customWidth="1"/>
    <col min="7699" max="7699" width="9.140625" style="84" customWidth="1"/>
    <col min="7700" max="7700" width="9.5703125" style="84" customWidth="1"/>
    <col min="7701" max="7701" width="9" style="84" customWidth="1"/>
    <col min="7702" max="7703" width="10.85546875" style="84" customWidth="1"/>
    <col min="7704" max="7704" width="96.5703125" style="84" customWidth="1"/>
    <col min="7705" max="7712" width="10.85546875" style="84" customWidth="1"/>
    <col min="7713" max="7713" width="24.42578125" style="84" customWidth="1"/>
    <col min="7714" max="7725" width="10.85546875" style="84" customWidth="1"/>
    <col min="7726" max="7728" width="13.7109375" style="84" customWidth="1"/>
    <col min="7729" max="7782" width="0" style="84" hidden="1" customWidth="1"/>
    <col min="7783" max="7936" width="10.28515625" style="84"/>
    <col min="7937" max="7937" width="48.42578125" style="84" customWidth="1"/>
    <col min="7938" max="7938" width="13.140625" style="84" customWidth="1"/>
    <col min="7939" max="7939" width="12.42578125" style="84" customWidth="1"/>
    <col min="7940" max="7940" width="12.28515625" style="84" customWidth="1"/>
    <col min="7941" max="7941" width="11.5703125" style="84" customWidth="1"/>
    <col min="7942" max="7942" width="12.5703125" style="84" customWidth="1"/>
    <col min="7943" max="7944" width="10.42578125" style="84" customWidth="1"/>
    <col min="7945" max="7945" width="10.28515625" style="84" customWidth="1"/>
    <col min="7946" max="7946" width="10.7109375" style="84" customWidth="1"/>
    <col min="7947" max="7947" width="9.85546875" style="84" customWidth="1"/>
    <col min="7948" max="7948" width="10.5703125" style="84" customWidth="1"/>
    <col min="7949" max="7949" width="10.140625" style="84" customWidth="1"/>
    <col min="7950" max="7950" width="10.28515625" style="84" customWidth="1"/>
    <col min="7951" max="7951" width="9.85546875" style="84" customWidth="1"/>
    <col min="7952" max="7952" width="9.7109375" style="84" customWidth="1"/>
    <col min="7953" max="7953" width="9.42578125" style="84" customWidth="1"/>
    <col min="7954" max="7954" width="9.85546875" style="84" customWidth="1"/>
    <col min="7955" max="7955" width="9.140625" style="84" customWidth="1"/>
    <col min="7956" max="7956" width="9.5703125" style="84" customWidth="1"/>
    <col min="7957" max="7957" width="9" style="84" customWidth="1"/>
    <col min="7958" max="7959" width="10.85546875" style="84" customWidth="1"/>
    <col min="7960" max="7960" width="96.5703125" style="84" customWidth="1"/>
    <col min="7961" max="7968" width="10.85546875" style="84" customWidth="1"/>
    <col min="7969" max="7969" width="24.42578125" style="84" customWidth="1"/>
    <col min="7970" max="7981" width="10.85546875" style="84" customWidth="1"/>
    <col min="7982" max="7984" width="13.7109375" style="84" customWidth="1"/>
    <col min="7985" max="8038" width="0" style="84" hidden="1" customWidth="1"/>
    <col min="8039" max="8192" width="10.28515625" style="84"/>
    <col min="8193" max="8193" width="48.42578125" style="84" customWidth="1"/>
    <col min="8194" max="8194" width="13.140625" style="84" customWidth="1"/>
    <col min="8195" max="8195" width="12.42578125" style="84" customWidth="1"/>
    <col min="8196" max="8196" width="12.28515625" style="84" customWidth="1"/>
    <col min="8197" max="8197" width="11.5703125" style="84" customWidth="1"/>
    <col min="8198" max="8198" width="12.5703125" style="84" customWidth="1"/>
    <col min="8199" max="8200" width="10.42578125" style="84" customWidth="1"/>
    <col min="8201" max="8201" width="10.28515625" style="84" customWidth="1"/>
    <col min="8202" max="8202" width="10.7109375" style="84" customWidth="1"/>
    <col min="8203" max="8203" width="9.85546875" style="84" customWidth="1"/>
    <col min="8204" max="8204" width="10.5703125" style="84" customWidth="1"/>
    <col min="8205" max="8205" width="10.140625" style="84" customWidth="1"/>
    <col min="8206" max="8206" width="10.28515625" style="84" customWidth="1"/>
    <col min="8207" max="8207" width="9.85546875" style="84" customWidth="1"/>
    <col min="8208" max="8208" width="9.7109375" style="84" customWidth="1"/>
    <col min="8209" max="8209" width="9.42578125" style="84" customWidth="1"/>
    <col min="8210" max="8210" width="9.85546875" style="84" customWidth="1"/>
    <col min="8211" max="8211" width="9.140625" style="84" customWidth="1"/>
    <col min="8212" max="8212" width="9.5703125" style="84" customWidth="1"/>
    <col min="8213" max="8213" width="9" style="84" customWidth="1"/>
    <col min="8214" max="8215" width="10.85546875" style="84" customWidth="1"/>
    <col min="8216" max="8216" width="96.5703125" style="84" customWidth="1"/>
    <col min="8217" max="8224" width="10.85546875" style="84" customWidth="1"/>
    <col min="8225" max="8225" width="24.42578125" style="84" customWidth="1"/>
    <col min="8226" max="8237" width="10.85546875" style="84" customWidth="1"/>
    <col min="8238" max="8240" width="13.7109375" style="84" customWidth="1"/>
    <col min="8241" max="8294" width="0" style="84" hidden="1" customWidth="1"/>
    <col min="8295" max="8448" width="10.28515625" style="84"/>
    <col min="8449" max="8449" width="48.42578125" style="84" customWidth="1"/>
    <col min="8450" max="8450" width="13.140625" style="84" customWidth="1"/>
    <col min="8451" max="8451" width="12.42578125" style="84" customWidth="1"/>
    <col min="8452" max="8452" width="12.28515625" style="84" customWidth="1"/>
    <col min="8453" max="8453" width="11.5703125" style="84" customWidth="1"/>
    <col min="8454" max="8454" width="12.5703125" style="84" customWidth="1"/>
    <col min="8455" max="8456" width="10.42578125" style="84" customWidth="1"/>
    <col min="8457" max="8457" width="10.28515625" style="84" customWidth="1"/>
    <col min="8458" max="8458" width="10.7109375" style="84" customWidth="1"/>
    <col min="8459" max="8459" width="9.85546875" style="84" customWidth="1"/>
    <col min="8460" max="8460" width="10.5703125" style="84" customWidth="1"/>
    <col min="8461" max="8461" width="10.140625" style="84" customWidth="1"/>
    <col min="8462" max="8462" width="10.28515625" style="84" customWidth="1"/>
    <col min="8463" max="8463" width="9.85546875" style="84" customWidth="1"/>
    <col min="8464" max="8464" width="9.7109375" style="84" customWidth="1"/>
    <col min="8465" max="8465" width="9.42578125" style="84" customWidth="1"/>
    <col min="8466" max="8466" width="9.85546875" style="84" customWidth="1"/>
    <col min="8467" max="8467" width="9.140625" style="84" customWidth="1"/>
    <col min="8468" max="8468" width="9.5703125" style="84" customWidth="1"/>
    <col min="8469" max="8469" width="9" style="84" customWidth="1"/>
    <col min="8470" max="8471" width="10.85546875" style="84" customWidth="1"/>
    <col min="8472" max="8472" width="96.5703125" style="84" customWidth="1"/>
    <col min="8473" max="8480" width="10.85546875" style="84" customWidth="1"/>
    <col min="8481" max="8481" width="24.42578125" style="84" customWidth="1"/>
    <col min="8482" max="8493" width="10.85546875" style="84" customWidth="1"/>
    <col min="8494" max="8496" width="13.7109375" style="84" customWidth="1"/>
    <col min="8497" max="8550" width="0" style="84" hidden="1" customWidth="1"/>
    <col min="8551" max="8704" width="10.28515625" style="84"/>
    <col min="8705" max="8705" width="48.42578125" style="84" customWidth="1"/>
    <col min="8706" max="8706" width="13.140625" style="84" customWidth="1"/>
    <col min="8707" max="8707" width="12.42578125" style="84" customWidth="1"/>
    <col min="8708" max="8708" width="12.28515625" style="84" customWidth="1"/>
    <col min="8709" max="8709" width="11.5703125" style="84" customWidth="1"/>
    <col min="8710" max="8710" width="12.5703125" style="84" customWidth="1"/>
    <col min="8711" max="8712" width="10.42578125" style="84" customWidth="1"/>
    <col min="8713" max="8713" width="10.28515625" style="84" customWidth="1"/>
    <col min="8714" max="8714" width="10.7109375" style="84" customWidth="1"/>
    <col min="8715" max="8715" width="9.85546875" style="84" customWidth="1"/>
    <col min="8716" max="8716" width="10.5703125" style="84" customWidth="1"/>
    <col min="8717" max="8717" width="10.140625" style="84" customWidth="1"/>
    <col min="8718" max="8718" width="10.28515625" style="84" customWidth="1"/>
    <col min="8719" max="8719" width="9.85546875" style="84" customWidth="1"/>
    <col min="8720" max="8720" width="9.7109375" style="84" customWidth="1"/>
    <col min="8721" max="8721" width="9.42578125" style="84" customWidth="1"/>
    <col min="8722" max="8722" width="9.85546875" style="84" customWidth="1"/>
    <col min="8723" max="8723" width="9.140625" style="84" customWidth="1"/>
    <col min="8724" max="8724" width="9.5703125" style="84" customWidth="1"/>
    <col min="8725" max="8725" width="9" style="84" customWidth="1"/>
    <col min="8726" max="8727" width="10.85546875" style="84" customWidth="1"/>
    <col min="8728" max="8728" width="96.5703125" style="84" customWidth="1"/>
    <col min="8729" max="8736" width="10.85546875" style="84" customWidth="1"/>
    <col min="8737" max="8737" width="24.42578125" style="84" customWidth="1"/>
    <col min="8738" max="8749" width="10.85546875" style="84" customWidth="1"/>
    <col min="8750" max="8752" width="13.7109375" style="84" customWidth="1"/>
    <col min="8753" max="8806" width="0" style="84" hidden="1" customWidth="1"/>
    <col min="8807" max="8960" width="10.28515625" style="84"/>
    <col min="8961" max="8961" width="48.42578125" style="84" customWidth="1"/>
    <col min="8962" max="8962" width="13.140625" style="84" customWidth="1"/>
    <col min="8963" max="8963" width="12.42578125" style="84" customWidth="1"/>
    <col min="8964" max="8964" width="12.28515625" style="84" customWidth="1"/>
    <col min="8965" max="8965" width="11.5703125" style="84" customWidth="1"/>
    <col min="8966" max="8966" width="12.5703125" style="84" customWidth="1"/>
    <col min="8967" max="8968" width="10.42578125" style="84" customWidth="1"/>
    <col min="8969" max="8969" width="10.28515625" style="84" customWidth="1"/>
    <col min="8970" max="8970" width="10.7109375" style="84" customWidth="1"/>
    <col min="8971" max="8971" width="9.85546875" style="84" customWidth="1"/>
    <col min="8972" max="8972" width="10.5703125" style="84" customWidth="1"/>
    <col min="8973" max="8973" width="10.140625" style="84" customWidth="1"/>
    <col min="8974" max="8974" width="10.28515625" style="84" customWidth="1"/>
    <col min="8975" max="8975" width="9.85546875" style="84" customWidth="1"/>
    <col min="8976" max="8976" width="9.7109375" style="84" customWidth="1"/>
    <col min="8977" max="8977" width="9.42578125" style="84" customWidth="1"/>
    <col min="8978" max="8978" width="9.85546875" style="84" customWidth="1"/>
    <col min="8979" max="8979" width="9.140625" style="84" customWidth="1"/>
    <col min="8980" max="8980" width="9.5703125" style="84" customWidth="1"/>
    <col min="8981" max="8981" width="9" style="84" customWidth="1"/>
    <col min="8982" max="8983" width="10.85546875" style="84" customWidth="1"/>
    <col min="8984" max="8984" width="96.5703125" style="84" customWidth="1"/>
    <col min="8985" max="8992" width="10.85546875" style="84" customWidth="1"/>
    <col min="8993" max="8993" width="24.42578125" style="84" customWidth="1"/>
    <col min="8994" max="9005" width="10.85546875" style="84" customWidth="1"/>
    <col min="9006" max="9008" width="13.7109375" style="84" customWidth="1"/>
    <col min="9009" max="9062" width="0" style="84" hidden="1" customWidth="1"/>
    <col min="9063" max="9216" width="10.28515625" style="84"/>
    <col min="9217" max="9217" width="48.42578125" style="84" customWidth="1"/>
    <col min="9218" max="9218" width="13.140625" style="84" customWidth="1"/>
    <col min="9219" max="9219" width="12.42578125" style="84" customWidth="1"/>
    <col min="9220" max="9220" width="12.28515625" style="84" customWidth="1"/>
    <col min="9221" max="9221" width="11.5703125" style="84" customWidth="1"/>
    <col min="9222" max="9222" width="12.5703125" style="84" customWidth="1"/>
    <col min="9223" max="9224" width="10.42578125" style="84" customWidth="1"/>
    <col min="9225" max="9225" width="10.28515625" style="84" customWidth="1"/>
    <col min="9226" max="9226" width="10.7109375" style="84" customWidth="1"/>
    <col min="9227" max="9227" width="9.85546875" style="84" customWidth="1"/>
    <col min="9228" max="9228" width="10.5703125" style="84" customWidth="1"/>
    <col min="9229" max="9229" width="10.140625" style="84" customWidth="1"/>
    <col min="9230" max="9230" width="10.28515625" style="84" customWidth="1"/>
    <col min="9231" max="9231" width="9.85546875" style="84" customWidth="1"/>
    <col min="9232" max="9232" width="9.7109375" style="84" customWidth="1"/>
    <col min="9233" max="9233" width="9.42578125" style="84" customWidth="1"/>
    <col min="9234" max="9234" width="9.85546875" style="84" customWidth="1"/>
    <col min="9235" max="9235" width="9.140625" style="84" customWidth="1"/>
    <col min="9236" max="9236" width="9.5703125" style="84" customWidth="1"/>
    <col min="9237" max="9237" width="9" style="84" customWidth="1"/>
    <col min="9238" max="9239" width="10.85546875" style="84" customWidth="1"/>
    <col min="9240" max="9240" width="96.5703125" style="84" customWidth="1"/>
    <col min="9241" max="9248" width="10.85546875" style="84" customWidth="1"/>
    <col min="9249" max="9249" width="24.42578125" style="84" customWidth="1"/>
    <col min="9250" max="9261" width="10.85546875" style="84" customWidth="1"/>
    <col min="9262" max="9264" width="13.7109375" style="84" customWidth="1"/>
    <col min="9265" max="9318" width="0" style="84" hidden="1" customWidth="1"/>
    <col min="9319" max="9472" width="10.28515625" style="84"/>
    <col min="9473" max="9473" width="48.42578125" style="84" customWidth="1"/>
    <col min="9474" max="9474" width="13.140625" style="84" customWidth="1"/>
    <col min="9475" max="9475" width="12.42578125" style="84" customWidth="1"/>
    <col min="9476" max="9476" width="12.28515625" style="84" customWidth="1"/>
    <col min="9477" max="9477" width="11.5703125" style="84" customWidth="1"/>
    <col min="9478" max="9478" width="12.5703125" style="84" customWidth="1"/>
    <col min="9479" max="9480" width="10.42578125" style="84" customWidth="1"/>
    <col min="9481" max="9481" width="10.28515625" style="84" customWidth="1"/>
    <col min="9482" max="9482" width="10.7109375" style="84" customWidth="1"/>
    <col min="9483" max="9483" width="9.85546875" style="84" customWidth="1"/>
    <col min="9484" max="9484" width="10.5703125" style="84" customWidth="1"/>
    <col min="9485" max="9485" width="10.140625" style="84" customWidth="1"/>
    <col min="9486" max="9486" width="10.28515625" style="84" customWidth="1"/>
    <col min="9487" max="9487" width="9.85546875" style="84" customWidth="1"/>
    <col min="9488" max="9488" width="9.7109375" style="84" customWidth="1"/>
    <col min="9489" max="9489" width="9.42578125" style="84" customWidth="1"/>
    <col min="9490" max="9490" width="9.85546875" style="84" customWidth="1"/>
    <col min="9491" max="9491" width="9.140625" style="84" customWidth="1"/>
    <col min="9492" max="9492" width="9.5703125" style="84" customWidth="1"/>
    <col min="9493" max="9493" width="9" style="84" customWidth="1"/>
    <col min="9494" max="9495" width="10.85546875" style="84" customWidth="1"/>
    <col min="9496" max="9496" width="96.5703125" style="84" customWidth="1"/>
    <col min="9497" max="9504" width="10.85546875" style="84" customWidth="1"/>
    <col min="9505" max="9505" width="24.42578125" style="84" customWidth="1"/>
    <col min="9506" max="9517" width="10.85546875" style="84" customWidth="1"/>
    <col min="9518" max="9520" width="13.7109375" style="84" customWidth="1"/>
    <col min="9521" max="9574" width="0" style="84" hidden="1" customWidth="1"/>
    <col min="9575" max="9728" width="10.28515625" style="84"/>
    <col min="9729" max="9729" width="48.42578125" style="84" customWidth="1"/>
    <col min="9730" max="9730" width="13.140625" style="84" customWidth="1"/>
    <col min="9731" max="9731" width="12.42578125" style="84" customWidth="1"/>
    <col min="9732" max="9732" width="12.28515625" style="84" customWidth="1"/>
    <col min="9733" max="9733" width="11.5703125" style="84" customWidth="1"/>
    <col min="9734" max="9734" width="12.5703125" style="84" customWidth="1"/>
    <col min="9735" max="9736" width="10.42578125" style="84" customWidth="1"/>
    <col min="9737" max="9737" width="10.28515625" style="84" customWidth="1"/>
    <col min="9738" max="9738" width="10.7109375" style="84" customWidth="1"/>
    <col min="9739" max="9739" width="9.85546875" style="84" customWidth="1"/>
    <col min="9740" max="9740" width="10.5703125" style="84" customWidth="1"/>
    <col min="9741" max="9741" width="10.140625" style="84" customWidth="1"/>
    <col min="9742" max="9742" width="10.28515625" style="84" customWidth="1"/>
    <col min="9743" max="9743" width="9.85546875" style="84" customWidth="1"/>
    <col min="9744" max="9744" width="9.7109375" style="84" customWidth="1"/>
    <col min="9745" max="9745" width="9.42578125" style="84" customWidth="1"/>
    <col min="9746" max="9746" width="9.85546875" style="84" customWidth="1"/>
    <col min="9747" max="9747" width="9.140625" style="84" customWidth="1"/>
    <col min="9748" max="9748" width="9.5703125" style="84" customWidth="1"/>
    <col min="9749" max="9749" width="9" style="84" customWidth="1"/>
    <col min="9750" max="9751" width="10.85546875" style="84" customWidth="1"/>
    <col min="9752" max="9752" width="96.5703125" style="84" customWidth="1"/>
    <col min="9753" max="9760" width="10.85546875" style="84" customWidth="1"/>
    <col min="9761" max="9761" width="24.42578125" style="84" customWidth="1"/>
    <col min="9762" max="9773" width="10.85546875" style="84" customWidth="1"/>
    <col min="9774" max="9776" width="13.7109375" style="84" customWidth="1"/>
    <col min="9777" max="9830" width="0" style="84" hidden="1" customWidth="1"/>
    <col min="9831" max="9984" width="10.28515625" style="84"/>
    <col min="9985" max="9985" width="48.42578125" style="84" customWidth="1"/>
    <col min="9986" max="9986" width="13.140625" style="84" customWidth="1"/>
    <col min="9987" max="9987" width="12.42578125" style="84" customWidth="1"/>
    <col min="9988" max="9988" width="12.28515625" style="84" customWidth="1"/>
    <col min="9989" max="9989" width="11.5703125" style="84" customWidth="1"/>
    <col min="9990" max="9990" width="12.5703125" style="84" customWidth="1"/>
    <col min="9991" max="9992" width="10.42578125" style="84" customWidth="1"/>
    <col min="9993" max="9993" width="10.28515625" style="84" customWidth="1"/>
    <col min="9994" max="9994" width="10.7109375" style="84" customWidth="1"/>
    <col min="9995" max="9995" width="9.85546875" style="84" customWidth="1"/>
    <col min="9996" max="9996" width="10.5703125" style="84" customWidth="1"/>
    <col min="9997" max="9997" width="10.140625" style="84" customWidth="1"/>
    <col min="9998" max="9998" width="10.28515625" style="84" customWidth="1"/>
    <col min="9999" max="9999" width="9.85546875" style="84" customWidth="1"/>
    <col min="10000" max="10000" width="9.7109375" style="84" customWidth="1"/>
    <col min="10001" max="10001" width="9.42578125" style="84" customWidth="1"/>
    <col min="10002" max="10002" width="9.85546875" style="84" customWidth="1"/>
    <col min="10003" max="10003" width="9.140625" style="84" customWidth="1"/>
    <col min="10004" max="10004" width="9.5703125" style="84" customWidth="1"/>
    <col min="10005" max="10005" width="9" style="84" customWidth="1"/>
    <col min="10006" max="10007" width="10.85546875" style="84" customWidth="1"/>
    <col min="10008" max="10008" width="96.5703125" style="84" customWidth="1"/>
    <col min="10009" max="10016" width="10.85546875" style="84" customWidth="1"/>
    <col min="10017" max="10017" width="24.42578125" style="84" customWidth="1"/>
    <col min="10018" max="10029" width="10.85546875" style="84" customWidth="1"/>
    <col min="10030" max="10032" width="13.7109375" style="84" customWidth="1"/>
    <col min="10033" max="10086" width="0" style="84" hidden="1" customWidth="1"/>
    <col min="10087" max="10240" width="10.28515625" style="84"/>
    <col min="10241" max="10241" width="48.42578125" style="84" customWidth="1"/>
    <col min="10242" max="10242" width="13.140625" style="84" customWidth="1"/>
    <col min="10243" max="10243" width="12.42578125" style="84" customWidth="1"/>
    <col min="10244" max="10244" width="12.28515625" style="84" customWidth="1"/>
    <col min="10245" max="10245" width="11.5703125" style="84" customWidth="1"/>
    <col min="10246" max="10246" width="12.5703125" style="84" customWidth="1"/>
    <col min="10247" max="10248" width="10.42578125" style="84" customWidth="1"/>
    <col min="10249" max="10249" width="10.28515625" style="84" customWidth="1"/>
    <col min="10250" max="10250" width="10.7109375" style="84" customWidth="1"/>
    <col min="10251" max="10251" width="9.85546875" style="84" customWidth="1"/>
    <col min="10252" max="10252" width="10.5703125" style="84" customWidth="1"/>
    <col min="10253" max="10253" width="10.140625" style="84" customWidth="1"/>
    <col min="10254" max="10254" width="10.28515625" style="84" customWidth="1"/>
    <col min="10255" max="10255" width="9.85546875" style="84" customWidth="1"/>
    <col min="10256" max="10256" width="9.7109375" style="84" customWidth="1"/>
    <col min="10257" max="10257" width="9.42578125" style="84" customWidth="1"/>
    <col min="10258" max="10258" width="9.85546875" style="84" customWidth="1"/>
    <col min="10259" max="10259" width="9.140625" style="84" customWidth="1"/>
    <col min="10260" max="10260" width="9.5703125" style="84" customWidth="1"/>
    <col min="10261" max="10261" width="9" style="84" customWidth="1"/>
    <col min="10262" max="10263" width="10.85546875" style="84" customWidth="1"/>
    <col min="10264" max="10264" width="96.5703125" style="84" customWidth="1"/>
    <col min="10265" max="10272" width="10.85546875" style="84" customWidth="1"/>
    <col min="10273" max="10273" width="24.42578125" style="84" customWidth="1"/>
    <col min="10274" max="10285" width="10.85546875" style="84" customWidth="1"/>
    <col min="10286" max="10288" width="13.7109375" style="84" customWidth="1"/>
    <col min="10289" max="10342" width="0" style="84" hidden="1" customWidth="1"/>
    <col min="10343" max="10496" width="10.28515625" style="84"/>
    <col min="10497" max="10497" width="48.42578125" style="84" customWidth="1"/>
    <col min="10498" max="10498" width="13.140625" style="84" customWidth="1"/>
    <col min="10499" max="10499" width="12.42578125" style="84" customWidth="1"/>
    <col min="10500" max="10500" width="12.28515625" style="84" customWidth="1"/>
    <col min="10501" max="10501" width="11.5703125" style="84" customWidth="1"/>
    <col min="10502" max="10502" width="12.5703125" style="84" customWidth="1"/>
    <col min="10503" max="10504" width="10.42578125" style="84" customWidth="1"/>
    <col min="10505" max="10505" width="10.28515625" style="84" customWidth="1"/>
    <col min="10506" max="10506" width="10.7109375" style="84" customWidth="1"/>
    <col min="10507" max="10507" width="9.85546875" style="84" customWidth="1"/>
    <col min="10508" max="10508" width="10.5703125" style="84" customWidth="1"/>
    <col min="10509" max="10509" width="10.140625" style="84" customWidth="1"/>
    <col min="10510" max="10510" width="10.28515625" style="84" customWidth="1"/>
    <col min="10511" max="10511" width="9.85546875" style="84" customWidth="1"/>
    <col min="10512" max="10512" width="9.7109375" style="84" customWidth="1"/>
    <col min="10513" max="10513" width="9.42578125" style="84" customWidth="1"/>
    <col min="10514" max="10514" width="9.85546875" style="84" customWidth="1"/>
    <col min="10515" max="10515" width="9.140625" style="84" customWidth="1"/>
    <col min="10516" max="10516" width="9.5703125" style="84" customWidth="1"/>
    <col min="10517" max="10517" width="9" style="84" customWidth="1"/>
    <col min="10518" max="10519" width="10.85546875" style="84" customWidth="1"/>
    <col min="10520" max="10520" width="96.5703125" style="84" customWidth="1"/>
    <col min="10521" max="10528" width="10.85546875" style="84" customWidth="1"/>
    <col min="10529" max="10529" width="24.42578125" style="84" customWidth="1"/>
    <col min="10530" max="10541" width="10.85546875" style="84" customWidth="1"/>
    <col min="10542" max="10544" width="13.7109375" style="84" customWidth="1"/>
    <col min="10545" max="10598" width="0" style="84" hidden="1" customWidth="1"/>
    <col min="10599" max="10752" width="10.28515625" style="84"/>
    <col min="10753" max="10753" width="48.42578125" style="84" customWidth="1"/>
    <col min="10754" max="10754" width="13.140625" style="84" customWidth="1"/>
    <col min="10755" max="10755" width="12.42578125" style="84" customWidth="1"/>
    <col min="10756" max="10756" width="12.28515625" style="84" customWidth="1"/>
    <col min="10757" max="10757" width="11.5703125" style="84" customWidth="1"/>
    <col min="10758" max="10758" width="12.5703125" style="84" customWidth="1"/>
    <col min="10759" max="10760" width="10.42578125" style="84" customWidth="1"/>
    <col min="10761" max="10761" width="10.28515625" style="84" customWidth="1"/>
    <col min="10762" max="10762" width="10.7109375" style="84" customWidth="1"/>
    <col min="10763" max="10763" width="9.85546875" style="84" customWidth="1"/>
    <col min="10764" max="10764" width="10.5703125" style="84" customWidth="1"/>
    <col min="10765" max="10765" width="10.140625" style="84" customWidth="1"/>
    <col min="10766" max="10766" width="10.28515625" style="84" customWidth="1"/>
    <col min="10767" max="10767" width="9.85546875" style="84" customWidth="1"/>
    <col min="10768" max="10768" width="9.7109375" style="84" customWidth="1"/>
    <col min="10769" max="10769" width="9.42578125" style="84" customWidth="1"/>
    <col min="10770" max="10770" width="9.85546875" style="84" customWidth="1"/>
    <col min="10771" max="10771" width="9.140625" style="84" customWidth="1"/>
    <col min="10772" max="10772" width="9.5703125" style="84" customWidth="1"/>
    <col min="10773" max="10773" width="9" style="84" customWidth="1"/>
    <col min="10774" max="10775" width="10.85546875" style="84" customWidth="1"/>
    <col min="10776" max="10776" width="96.5703125" style="84" customWidth="1"/>
    <col min="10777" max="10784" width="10.85546875" style="84" customWidth="1"/>
    <col min="10785" max="10785" width="24.42578125" style="84" customWidth="1"/>
    <col min="10786" max="10797" width="10.85546875" style="84" customWidth="1"/>
    <col min="10798" max="10800" width="13.7109375" style="84" customWidth="1"/>
    <col min="10801" max="10854" width="0" style="84" hidden="1" customWidth="1"/>
    <col min="10855" max="11008" width="10.28515625" style="84"/>
    <col min="11009" max="11009" width="48.42578125" style="84" customWidth="1"/>
    <col min="11010" max="11010" width="13.140625" style="84" customWidth="1"/>
    <col min="11011" max="11011" width="12.42578125" style="84" customWidth="1"/>
    <col min="11012" max="11012" width="12.28515625" style="84" customWidth="1"/>
    <col min="11013" max="11013" width="11.5703125" style="84" customWidth="1"/>
    <col min="11014" max="11014" width="12.5703125" style="84" customWidth="1"/>
    <col min="11015" max="11016" width="10.42578125" style="84" customWidth="1"/>
    <col min="11017" max="11017" width="10.28515625" style="84" customWidth="1"/>
    <col min="11018" max="11018" width="10.7109375" style="84" customWidth="1"/>
    <col min="11019" max="11019" width="9.85546875" style="84" customWidth="1"/>
    <col min="11020" max="11020" width="10.5703125" style="84" customWidth="1"/>
    <col min="11021" max="11021" width="10.140625" style="84" customWidth="1"/>
    <col min="11022" max="11022" width="10.28515625" style="84" customWidth="1"/>
    <col min="11023" max="11023" width="9.85546875" style="84" customWidth="1"/>
    <col min="11024" max="11024" width="9.7109375" style="84" customWidth="1"/>
    <col min="11025" max="11025" width="9.42578125" style="84" customWidth="1"/>
    <col min="11026" max="11026" width="9.85546875" style="84" customWidth="1"/>
    <col min="11027" max="11027" width="9.140625" style="84" customWidth="1"/>
    <col min="11028" max="11028" width="9.5703125" style="84" customWidth="1"/>
    <col min="11029" max="11029" width="9" style="84" customWidth="1"/>
    <col min="11030" max="11031" width="10.85546875" style="84" customWidth="1"/>
    <col min="11032" max="11032" width="96.5703125" style="84" customWidth="1"/>
    <col min="11033" max="11040" width="10.85546875" style="84" customWidth="1"/>
    <col min="11041" max="11041" width="24.42578125" style="84" customWidth="1"/>
    <col min="11042" max="11053" width="10.85546875" style="84" customWidth="1"/>
    <col min="11054" max="11056" width="13.7109375" style="84" customWidth="1"/>
    <col min="11057" max="11110" width="0" style="84" hidden="1" customWidth="1"/>
    <col min="11111" max="11264" width="10.28515625" style="84"/>
    <col min="11265" max="11265" width="48.42578125" style="84" customWidth="1"/>
    <col min="11266" max="11266" width="13.140625" style="84" customWidth="1"/>
    <col min="11267" max="11267" width="12.42578125" style="84" customWidth="1"/>
    <col min="11268" max="11268" width="12.28515625" style="84" customWidth="1"/>
    <col min="11269" max="11269" width="11.5703125" style="84" customWidth="1"/>
    <col min="11270" max="11270" width="12.5703125" style="84" customWidth="1"/>
    <col min="11271" max="11272" width="10.42578125" style="84" customWidth="1"/>
    <col min="11273" max="11273" width="10.28515625" style="84" customWidth="1"/>
    <col min="11274" max="11274" width="10.7109375" style="84" customWidth="1"/>
    <col min="11275" max="11275" width="9.85546875" style="84" customWidth="1"/>
    <col min="11276" max="11276" width="10.5703125" style="84" customWidth="1"/>
    <col min="11277" max="11277" width="10.140625" style="84" customWidth="1"/>
    <col min="11278" max="11278" width="10.28515625" style="84" customWidth="1"/>
    <col min="11279" max="11279" width="9.85546875" style="84" customWidth="1"/>
    <col min="11280" max="11280" width="9.7109375" style="84" customWidth="1"/>
    <col min="11281" max="11281" width="9.42578125" style="84" customWidth="1"/>
    <col min="11282" max="11282" width="9.85546875" style="84" customWidth="1"/>
    <col min="11283" max="11283" width="9.140625" style="84" customWidth="1"/>
    <col min="11284" max="11284" width="9.5703125" style="84" customWidth="1"/>
    <col min="11285" max="11285" width="9" style="84" customWidth="1"/>
    <col min="11286" max="11287" width="10.85546875" style="84" customWidth="1"/>
    <col min="11288" max="11288" width="96.5703125" style="84" customWidth="1"/>
    <col min="11289" max="11296" width="10.85546875" style="84" customWidth="1"/>
    <col min="11297" max="11297" width="24.42578125" style="84" customWidth="1"/>
    <col min="11298" max="11309" width="10.85546875" style="84" customWidth="1"/>
    <col min="11310" max="11312" width="13.7109375" style="84" customWidth="1"/>
    <col min="11313" max="11366" width="0" style="84" hidden="1" customWidth="1"/>
    <col min="11367" max="11520" width="10.28515625" style="84"/>
    <col min="11521" max="11521" width="48.42578125" style="84" customWidth="1"/>
    <col min="11522" max="11522" width="13.140625" style="84" customWidth="1"/>
    <col min="11523" max="11523" width="12.42578125" style="84" customWidth="1"/>
    <col min="11524" max="11524" width="12.28515625" style="84" customWidth="1"/>
    <col min="11525" max="11525" width="11.5703125" style="84" customWidth="1"/>
    <col min="11526" max="11526" width="12.5703125" style="84" customWidth="1"/>
    <col min="11527" max="11528" width="10.42578125" style="84" customWidth="1"/>
    <col min="11529" max="11529" width="10.28515625" style="84" customWidth="1"/>
    <col min="11530" max="11530" width="10.7109375" style="84" customWidth="1"/>
    <col min="11531" max="11531" width="9.85546875" style="84" customWidth="1"/>
    <col min="11532" max="11532" width="10.5703125" style="84" customWidth="1"/>
    <col min="11533" max="11533" width="10.140625" style="84" customWidth="1"/>
    <col min="11534" max="11534" width="10.28515625" style="84" customWidth="1"/>
    <col min="11535" max="11535" width="9.85546875" style="84" customWidth="1"/>
    <col min="11536" max="11536" width="9.7109375" style="84" customWidth="1"/>
    <col min="11537" max="11537" width="9.42578125" style="84" customWidth="1"/>
    <col min="11538" max="11538" width="9.85546875" style="84" customWidth="1"/>
    <col min="11539" max="11539" width="9.140625" style="84" customWidth="1"/>
    <col min="11540" max="11540" width="9.5703125" style="84" customWidth="1"/>
    <col min="11541" max="11541" width="9" style="84" customWidth="1"/>
    <col min="11542" max="11543" width="10.85546875" style="84" customWidth="1"/>
    <col min="11544" max="11544" width="96.5703125" style="84" customWidth="1"/>
    <col min="11545" max="11552" width="10.85546875" style="84" customWidth="1"/>
    <col min="11553" max="11553" width="24.42578125" style="84" customWidth="1"/>
    <col min="11554" max="11565" width="10.85546875" style="84" customWidth="1"/>
    <col min="11566" max="11568" width="13.7109375" style="84" customWidth="1"/>
    <col min="11569" max="11622" width="0" style="84" hidden="1" customWidth="1"/>
    <col min="11623" max="11776" width="10.28515625" style="84"/>
    <col min="11777" max="11777" width="48.42578125" style="84" customWidth="1"/>
    <col min="11778" max="11778" width="13.140625" style="84" customWidth="1"/>
    <col min="11779" max="11779" width="12.42578125" style="84" customWidth="1"/>
    <col min="11780" max="11780" width="12.28515625" style="84" customWidth="1"/>
    <col min="11781" max="11781" width="11.5703125" style="84" customWidth="1"/>
    <col min="11782" max="11782" width="12.5703125" style="84" customWidth="1"/>
    <col min="11783" max="11784" width="10.42578125" style="84" customWidth="1"/>
    <col min="11785" max="11785" width="10.28515625" style="84" customWidth="1"/>
    <col min="11786" max="11786" width="10.7109375" style="84" customWidth="1"/>
    <col min="11787" max="11787" width="9.85546875" style="84" customWidth="1"/>
    <col min="11788" max="11788" width="10.5703125" style="84" customWidth="1"/>
    <col min="11789" max="11789" width="10.140625" style="84" customWidth="1"/>
    <col min="11790" max="11790" width="10.28515625" style="84" customWidth="1"/>
    <col min="11791" max="11791" width="9.85546875" style="84" customWidth="1"/>
    <col min="11792" max="11792" width="9.7109375" style="84" customWidth="1"/>
    <col min="11793" max="11793" width="9.42578125" style="84" customWidth="1"/>
    <col min="11794" max="11794" width="9.85546875" style="84" customWidth="1"/>
    <col min="11795" max="11795" width="9.140625" style="84" customWidth="1"/>
    <col min="11796" max="11796" width="9.5703125" style="84" customWidth="1"/>
    <col min="11797" max="11797" width="9" style="84" customWidth="1"/>
    <col min="11798" max="11799" width="10.85546875" style="84" customWidth="1"/>
    <col min="11800" max="11800" width="96.5703125" style="84" customWidth="1"/>
    <col min="11801" max="11808" width="10.85546875" style="84" customWidth="1"/>
    <col min="11809" max="11809" width="24.42578125" style="84" customWidth="1"/>
    <col min="11810" max="11821" width="10.85546875" style="84" customWidth="1"/>
    <col min="11822" max="11824" width="13.7109375" style="84" customWidth="1"/>
    <col min="11825" max="11878" width="0" style="84" hidden="1" customWidth="1"/>
    <col min="11879" max="12032" width="10.28515625" style="84"/>
    <col min="12033" max="12033" width="48.42578125" style="84" customWidth="1"/>
    <col min="12034" max="12034" width="13.140625" style="84" customWidth="1"/>
    <col min="12035" max="12035" width="12.42578125" style="84" customWidth="1"/>
    <col min="12036" max="12036" width="12.28515625" style="84" customWidth="1"/>
    <col min="12037" max="12037" width="11.5703125" style="84" customWidth="1"/>
    <col min="12038" max="12038" width="12.5703125" style="84" customWidth="1"/>
    <col min="12039" max="12040" width="10.42578125" style="84" customWidth="1"/>
    <col min="12041" max="12041" width="10.28515625" style="84" customWidth="1"/>
    <col min="12042" max="12042" width="10.7109375" style="84" customWidth="1"/>
    <col min="12043" max="12043" width="9.85546875" style="84" customWidth="1"/>
    <col min="12044" max="12044" width="10.5703125" style="84" customWidth="1"/>
    <col min="12045" max="12045" width="10.140625" style="84" customWidth="1"/>
    <col min="12046" max="12046" width="10.28515625" style="84" customWidth="1"/>
    <col min="12047" max="12047" width="9.85546875" style="84" customWidth="1"/>
    <col min="12048" max="12048" width="9.7109375" style="84" customWidth="1"/>
    <col min="12049" max="12049" width="9.42578125" style="84" customWidth="1"/>
    <col min="12050" max="12050" width="9.85546875" style="84" customWidth="1"/>
    <col min="12051" max="12051" width="9.140625" style="84" customWidth="1"/>
    <col min="12052" max="12052" width="9.5703125" style="84" customWidth="1"/>
    <col min="12053" max="12053" width="9" style="84" customWidth="1"/>
    <col min="12054" max="12055" width="10.85546875" style="84" customWidth="1"/>
    <col min="12056" max="12056" width="96.5703125" style="84" customWidth="1"/>
    <col min="12057" max="12064" width="10.85546875" style="84" customWidth="1"/>
    <col min="12065" max="12065" width="24.42578125" style="84" customWidth="1"/>
    <col min="12066" max="12077" width="10.85546875" style="84" customWidth="1"/>
    <col min="12078" max="12080" width="13.7109375" style="84" customWidth="1"/>
    <col min="12081" max="12134" width="0" style="84" hidden="1" customWidth="1"/>
    <col min="12135" max="12288" width="10.28515625" style="84"/>
    <col min="12289" max="12289" width="48.42578125" style="84" customWidth="1"/>
    <col min="12290" max="12290" width="13.140625" style="84" customWidth="1"/>
    <col min="12291" max="12291" width="12.42578125" style="84" customWidth="1"/>
    <col min="12292" max="12292" width="12.28515625" style="84" customWidth="1"/>
    <col min="12293" max="12293" width="11.5703125" style="84" customWidth="1"/>
    <col min="12294" max="12294" width="12.5703125" style="84" customWidth="1"/>
    <col min="12295" max="12296" width="10.42578125" style="84" customWidth="1"/>
    <col min="12297" max="12297" width="10.28515625" style="84" customWidth="1"/>
    <col min="12298" max="12298" width="10.7109375" style="84" customWidth="1"/>
    <col min="12299" max="12299" width="9.85546875" style="84" customWidth="1"/>
    <col min="12300" max="12300" width="10.5703125" style="84" customWidth="1"/>
    <col min="12301" max="12301" width="10.140625" style="84" customWidth="1"/>
    <col min="12302" max="12302" width="10.28515625" style="84" customWidth="1"/>
    <col min="12303" max="12303" width="9.85546875" style="84" customWidth="1"/>
    <col min="12304" max="12304" width="9.7109375" style="84" customWidth="1"/>
    <col min="12305" max="12305" width="9.42578125" style="84" customWidth="1"/>
    <col min="12306" max="12306" width="9.85546875" style="84" customWidth="1"/>
    <col min="12307" max="12307" width="9.140625" style="84" customWidth="1"/>
    <col min="12308" max="12308" width="9.5703125" style="84" customWidth="1"/>
    <col min="12309" max="12309" width="9" style="84" customWidth="1"/>
    <col min="12310" max="12311" width="10.85546875" style="84" customWidth="1"/>
    <col min="12312" max="12312" width="96.5703125" style="84" customWidth="1"/>
    <col min="12313" max="12320" width="10.85546875" style="84" customWidth="1"/>
    <col min="12321" max="12321" width="24.42578125" style="84" customWidth="1"/>
    <col min="12322" max="12333" width="10.85546875" style="84" customWidth="1"/>
    <col min="12334" max="12336" width="13.7109375" style="84" customWidth="1"/>
    <col min="12337" max="12390" width="0" style="84" hidden="1" customWidth="1"/>
    <col min="12391" max="12544" width="10.28515625" style="84"/>
    <col min="12545" max="12545" width="48.42578125" style="84" customWidth="1"/>
    <col min="12546" max="12546" width="13.140625" style="84" customWidth="1"/>
    <col min="12547" max="12547" width="12.42578125" style="84" customWidth="1"/>
    <col min="12548" max="12548" width="12.28515625" style="84" customWidth="1"/>
    <col min="12549" max="12549" width="11.5703125" style="84" customWidth="1"/>
    <col min="12550" max="12550" width="12.5703125" style="84" customWidth="1"/>
    <col min="12551" max="12552" width="10.42578125" style="84" customWidth="1"/>
    <col min="12553" max="12553" width="10.28515625" style="84" customWidth="1"/>
    <col min="12554" max="12554" width="10.7109375" style="84" customWidth="1"/>
    <col min="12555" max="12555" width="9.85546875" style="84" customWidth="1"/>
    <col min="12556" max="12556" width="10.5703125" style="84" customWidth="1"/>
    <col min="12557" max="12557" width="10.140625" style="84" customWidth="1"/>
    <col min="12558" max="12558" width="10.28515625" style="84" customWidth="1"/>
    <col min="12559" max="12559" width="9.85546875" style="84" customWidth="1"/>
    <col min="12560" max="12560" width="9.7109375" style="84" customWidth="1"/>
    <col min="12561" max="12561" width="9.42578125" style="84" customWidth="1"/>
    <col min="12562" max="12562" width="9.85546875" style="84" customWidth="1"/>
    <col min="12563" max="12563" width="9.140625" style="84" customWidth="1"/>
    <col min="12564" max="12564" width="9.5703125" style="84" customWidth="1"/>
    <col min="12565" max="12565" width="9" style="84" customWidth="1"/>
    <col min="12566" max="12567" width="10.85546875" style="84" customWidth="1"/>
    <col min="12568" max="12568" width="96.5703125" style="84" customWidth="1"/>
    <col min="12569" max="12576" width="10.85546875" style="84" customWidth="1"/>
    <col min="12577" max="12577" width="24.42578125" style="84" customWidth="1"/>
    <col min="12578" max="12589" width="10.85546875" style="84" customWidth="1"/>
    <col min="12590" max="12592" width="13.7109375" style="84" customWidth="1"/>
    <col min="12593" max="12646" width="0" style="84" hidden="1" customWidth="1"/>
    <col min="12647" max="12800" width="10.28515625" style="84"/>
    <col min="12801" max="12801" width="48.42578125" style="84" customWidth="1"/>
    <col min="12802" max="12802" width="13.140625" style="84" customWidth="1"/>
    <col min="12803" max="12803" width="12.42578125" style="84" customWidth="1"/>
    <col min="12804" max="12804" width="12.28515625" style="84" customWidth="1"/>
    <col min="12805" max="12805" width="11.5703125" style="84" customWidth="1"/>
    <col min="12806" max="12806" width="12.5703125" style="84" customWidth="1"/>
    <col min="12807" max="12808" width="10.42578125" style="84" customWidth="1"/>
    <col min="12809" max="12809" width="10.28515625" style="84" customWidth="1"/>
    <col min="12810" max="12810" width="10.7109375" style="84" customWidth="1"/>
    <col min="12811" max="12811" width="9.85546875" style="84" customWidth="1"/>
    <col min="12812" max="12812" width="10.5703125" style="84" customWidth="1"/>
    <col min="12813" max="12813" width="10.140625" style="84" customWidth="1"/>
    <col min="12814" max="12814" width="10.28515625" style="84" customWidth="1"/>
    <col min="12815" max="12815" width="9.85546875" style="84" customWidth="1"/>
    <col min="12816" max="12816" width="9.7109375" style="84" customWidth="1"/>
    <col min="12817" max="12817" width="9.42578125" style="84" customWidth="1"/>
    <col min="12818" max="12818" width="9.85546875" style="84" customWidth="1"/>
    <col min="12819" max="12819" width="9.140625" style="84" customWidth="1"/>
    <col min="12820" max="12820" width="9.5703125" style="84" customWidth="1"/>
    <col min="12821" max="12821" width="9" style="84" customWidth="1"/>
    <col min="12822" max="12823" width="10.85546875" style="84" customWidth="1"/>
    <col min="12824" max="12824" width="96.5703125" style="84" customWidth="1"/>
    <col min="12825" max="12832" width="10.85546875" style="84" customWidth="1"/>
    <col min="12833" max="12833" width="24.42578125" style="84" customWidth="1"/>
    <col min="12834" max="12845" width="10.85546875" style="84" customWidth="1"/>
    <col min="12846" max="12848" width="13.7109375" style="84" customWidth="1"/>
    <col min="12849" max="12902" width="0" style="84" hidden="1" customWidth="1"/>
    <col min="12903" max="13056" width="10.28515625" style="84"/>
    <col min="13057" max="13057" width="48.42578125" style="84" customWidth="1"/>
    <col min="13058" max="13058" width="13.140625" style="84" customWidth="1"/>
    <col min="13059" max="13059" width="12.42578125" style="84" customWidth="1"/>
    <col min="13060" max="13060" width="12.28515625" style="84" customWidth="1"/>
    <col min="13061" max="13061" width="11.5703125" style="84" customWidth="1"/>
    <col min="13062" max="13062" width="12.5703125" style="84" customWidth="1"/>
    <col min="13063" max="13064" width="10.42578125" style="84" customWidth="1"/>
    <col min="13065" max="13065" width="10.28515625" style="84" customWidth="1"/>
    <col min="13066" max="13066" width="10.7109375" style="84" customWidth="1"/>
    <col min="13067" max="13067" width="9.85546875" style="84" customWidth="1"/>
    <col min="13068" max="13068" width="10.5703125" style="84" customWidth="1"/>
    <col min="13069" max="13069" width="10.140625" style="84" customWidth="1"/>
    <col min="13070" max="13070" width="10.28515625" style="84" customWidth="1"/>
    <col min="13071" max="13071" width="9.85546875" style="84" customWidth="1"/>
    <col min="13072" max="13072" width="9.7109375" style="84" customWidth="1"/>
    <col min="13073" max="13073" width="9.42578125" style="84" customWidth="1"/>
    <col min="13074" max="13074" width="9.85546875" style="84" customWidth="1"/>
    <col min="13075" max="13075" width="9.140625" style="84" customWidth="1"/>
    <col min="13076" max="13076" width="9.5703125" style="84" customWidth="1"/>
    <col min="13077" max="13077" width="9" style="84" customWidth="1"/>
    <col min="13078" max="13079" width="10.85546875" style="84" customWidth="1"/>
    <col min="13080" max="13080" width="96.5703125" style="84" customWidth="1"/>
    <col min="13081" max="13088" width="10.85546875" style="84" customWidth="1"/>
    <col min="13089" max="13089" width="24.42578125" style="84" customWidth="1"/>
    <col min="13090" max="13101" width="10.85546875" style="84" customWidth="1"/>
    <col min="13102" max="13104" width="13.7109375" style="84" customWidth="1"/>
    <col min="13105" max="13158" width="0" style="84" hidden="1" customWidth="1"/>
    <col min="13159" max="13312" width="10.28515625" style="84"/>
    <col min="13313" max="13313" width="48.42578125" style="84" customWidth="1"/>
    <col min="13314" max="13314" width="13.140625" style="84" customWidth="1"/>
    <col min="13315" max="13315" width="12.42578125" style="84" customWidth="1"/>
    <col min="13316" max="13316" width="12.28515625" style="84" customWidth="1"/>
    <col min="13317" max="13317" width="11.5703125" style="84" customWidth="1"/>
    <col min="13318" max="13318" width="12.5703125" style="84" customWidth="1"/>
    <col min="13319" max="13320" width="10.42578125" style="84" customWidth="1"/>
    <col min="13321" max="13321" width="10.28515625" style="84" customWidth="1"/>
    <col min="13322" max="13322" width="10.7109375" style="84" customWidth="1"/>
    <col min="13323" max="13323" width="9.85546875" style="84" customWidth="1"/>
    <col min="13324" max="13324" width="10.5703125" style="84" customWidth="1"/>
    <col min="13325" max="13325" width="10.140625" style="84" customWidth="1"/>
    <col min="13326" max="13326" width="10.28515625" style="84" customWidth="1"/>
    <col min="13327" max="13327" width="9.85546875" style="84" customWidth="1"/>
    <col min="13328" max="13328" width="9.7109375" style="84" customWidth="1"/>
    <col min="13329" max="13329" width="9.42578125" style="84" customWidth="1"/>
    <col min="13330" max="13330" width="9.85546875" style="84" customWidth="1"/>
    <col min="13331" max="13331" width="9.140625" style="84" customWidth="1"/>
    <col min="13332" max="13332" width="9.5703125" style="84" customWidth="1"/>
    <col min="13333" max="13333" width="9" style="84" customWidth="1"/>
    <col min="13334" max="13335" width="10.85546875" style="84" customWidth="1"/>
    <col min="13336" max="13336" width="96.5703125" style="84" customWidth="1"/>
    <col min="13337" max="13344" width="10.85546875" style="84" customWidth="1"/>
    <col min="13345" max="13345" width="24.42578125" style="84" customWidth="1"/>
    <col min="13346" max="13357" width="10.85546875" style="84" customWidth="1"/>
    <col min="13358" max="13360" width="13.7109375" style="84" customWidth="1"/>
    <col min="13361" max="13414" width="0" style="84" hidden="1" customWidth="1"/>
    <col min="13415" max="13568" width="10.28515625" style="84"/>
    <col min="13569" max="13569" width="48.42578125" style="84" customWidth="1"/>
    <col min="13570" max="13570" width="13.140625" style="84" customWidth="1"/>
    <col min="13571" max="13571" width="12.42578125" style="84" customWidth="1"/>
    <col min="13572" max="13572" width="12.28515625" style="84" customWidth="1"/>
    <col min="13573" max="13573" width="11.5703125" style="84" customWidth="1"/>
    <col min="13574" max="13574" width="12.5703125" style="84" customWidth="1"/>
    <col min="13575" max="13576" width="10.42578125" style="84" customWidth="1"/>
    <col min="13577" max="13577" width="10.28515625" style="84" customWidth="1"/>
    <col min="13578" max="13578" width="10.7109375" style="84" customWidth="1"/>
    <col min="13579" max="13579" width="9.85546875" style="84" customWidth="1"/>
    <col min="13580" max="13580" width="10.5703125" style="84" customWidth="1"/>
    <col min="13581" max="13581" width="10.140625" style="84" customWidth="1"/>
    <col min="13582" max="13582" width="10.28515625" style="84" customWidth="1"/>
    <col min="13583" max="13583" width="9.85546875" style="84" customWidth="1"/>
    <col min="13584" max="13584" width="9.7109375" style="84" customWidth="1"/>
    <col min="13585" max="13585" width="9.42578125" style="84" customWidth="1"/>
    <col min="13586" max="13586" width="9.85546875" style="84" customWidth="1"/>
    <col min="13587" max="13587" width="9.140625" style="84" customWidth="1"/>
    <col min="13588" max="13588" width="9.5703125" style="84" customWidth="1"/>
    <col min="13589" max="13589" width="9" style="84" customWidth="1"/>
    <col min="13590" max="13591" width="10.85546875" style="84" customWidth="1"/>
    <col min="13592" max="13592" width="96.5703125" style="84" customWidth="1"/>
    <col min="13593" max="13600" width="10.85546875" style="84" customWidth="1"/>
    <col min="13601" max="13601" width="24.42578125" style="84" customWidth="1"/>
    <col min="13602" max="13613" width="10.85546875" style="84" customWidth="1"/>
    <col min="13614" max="13616" width="13.7109375" style="84" customWidth="1"/>
    <col min="13617" max="13670" width="0" style="84" hidden="1" customWidth="1"/>
    <col min="13671" max="13824" width="10.28515625" style="84"/>
    <col min="13825" max="13825" width="48.42578125" style="84" customWidth="1"/>
    <col min="13826" max="13826" width="13.140625" style="84" customWidth="1"/>
    <col min="13827" max="13827" width="12.42578125" style="84" customWidth="1"/>
    <col min="13828" max="13828" width="12.28515625" style="84" customWidth="1"/>
    <col min="13829" max="13829" width="11.5703125" style="84" customWidth="1"/>
    <col min="13830" max="13830" width="12.5703125" style="84" customWidth="1"/>
    <col min="13831" max="13832" width="10.42578125" style="84" customWidth="1"/>
    <col min="13833" max="13833" width="10.28515625" style="84" customWidth="1"/>
    <col min="13834" max="13834" width="10.7109375" style="84" customWidth="1"/>
    <col min="13835" max="13835" width="9.85546875" style="84" customWidth="1"/>
    <col min="13836" max="13836" width="10.5703125" style="84" customWidth="1"/>
    <col min="13837" max="13837" width="10.140625" style="84" customWidth="1"/>
    <col min="13838" max="13838" width="10.28515625" style="84" customWidth="1"/>
    <col min="13839" max="13839" width="9.85546875" style="84" customWidth="1"/>
    <col min="13840" max="13840" width="9.7109375" style="84" customWidth="1"/>
    <col min="13841" max="13841" width="9.42578125" style="84" customWidth="1"/>
    <col min="13842" max="13842" width="9.85546875" style="84" customWidth="1"/>
    <col min="13843" max="13843" width="9.140625" style="84" customWidth="1"/>
    <col min="13844" max="13844" width="9.5703125" style="84" customWidth="1"/>
    <col min="13845" max="13845" width="9" style="84" customWidth="1"/>
    <col min="13846" max="13847" width="10.85546875" style="84" customWidth="1"/>
    <col min="13848" max="13848" width="96.5703125" style="84" customWidth="1"/>
    <col min="13849" max="13856" width="10.85546875" style="84" customWidth="1"/>
    <col min="13857" max="13857" width="24.42578125" style="84" customWidth="1"/>
    <col min="13858" max="13869" width="10.85546875" style="84" customWidth="1"/>
    <col min="13870" max="13872" width="13.7109375" style="84" customWidth="1"/>
    <col min="13873" max="13926" width="0" style="84" hidden="1" customWidth="1"/>
    <col min="13927" max="14080" width="10.28515625" style="84"/>
    <col min="14081" max="14081" width="48.42578125" style="84" customWidth="1"/>
    <col min="14082" max="14082" width="13.140625" style="84" customWidth="1"/>
    <col min="14083" max="14083" width="12.42578125" style="84" customWidth="1"/>
    <col min="14084" max="14084" width="12.28515625" style="84" customWidth="1"/>
    <col min="14085" max="14085" width="11.5703125" style="84" customWidth="1"/>
    <col min="14086" max="14086" width="12.5703125" style="84" customWidth="1"/>
    <col min="14087" max="14088" width="10.42578125" style="84" customWidth="1"/>
    <col min="14089" max="14089" width="10.28515625" style="84" customWidth="1"/>
    <col min="14090" max="14090" width="10.7109375" style="84" customWidth="1"/>
    <col min="14091" max="14091" width="9.85546875" style="84" customWidth="1"/>
    <col min="14092" max="14092" width="10.5703125" style="84" customWidth="1"/>
    <col min="14093" max="14093" width="10.140625" style="84" customWidth="1"/>
    <col min="14094" max="14094" width="10.28515625" style="84" customWidth="1"/>
    <col min="14095" max="14095" width="9.85546875" style="84" customWidth="1"/>
    <col min="14096" max="14096" width="9.7109375" style="84" customWidth="1"/>
    <col min="14097" max="14097" width="9.42578125" style="84" customWidth="1"/>
    <col min="14098" max="14098" width="9.85546875" style="84" customWidth="1"/>
    <col min="14099" max="14099" width="9.140625" style="84" customWidth="1"/>
    <col min="14100" max="14100" width="9.5703125" style="84" customWidth="1"/>
    <col min="14101" max="14101" width="9" style="84" customWidth="1"/>
    <col min="14102" max="14103" width="10.85546875" style="84" customWidth="1"/>
    <col min="14104" max="14104" width="96.5703125" style="84" customWidth="1"/>
    <col min="14105" max="14112" width="10.85546875" style="84" customWidth="1"/>
    <col min="14113" max="14113" width="24.42578125" style="84" customWidth="1"/>
    <col min="14114" max="14125" width="10.85546875" style="84" customWidth="1"/>
    <col min="14126" max="14128" width="13.7109375" style="84" customWidth="1"/>
    <col min="14129" max="14182" width="0" style="84" hidden="1" customWidth="1"/>
    <col min="14183" max="14336" width="10.28515625" style="84"/>
    <col min="14337" max="14337" width="48.42578125" style="84" customWidth="1"/>
    <col min="14338" max="14338" width="13.140625" style="84" customWidth="1"/>
    <col min="14339" max="14339" width="12.42578125" style="84" customWidth="1"/>
    <col min="14340" max="14340" width="12.28515625" style="84" customWidth="1"/>
    <col min="14341" max="14341" width="11.5703125" style="84" customWidth="1"/>
    <col min="14342" max="14342" width="12.5703125" style="84" customWidth="1"/>
    <col min="14343" max="14344" width="10.42578125" style="84" customWidth="1"/>
    <col min="14345" max="14345" width="10.28515625" style="84" customWidth="1"/>
    <col min="14346" max="14346" width="10.7109375" style="84" customWidth="1"/>
    <col min="14347" max="14347" width="9.85546875" style="84" customWidth="1"/>
    <col min="14348" max="14348" width="10.5703125" style="84" customWidth="1"/>
    <col min="14349" max="14349" width="10.140625" style="84" customWidth="1"/>
    <col min="14350" max="14350" width="10.28515625" style="84" customWidth="1"/>
    <col min="14351" max="14351" width="9.85546875" style="84" customWidth="1"/>
    <col min="14352" max="14352" width="9.7109375" style="84" customWidth="1"/>
    <col min="14353" max="14353" width="9.42578125" style="84" customWidth="1"/>
    <col min="14354" max="14354" width="9.85546875" style="84" customWidth="1"/>
    <col min="14355" max="14355" width="9.140625" style="84" customWidth="1"/>
    <col min="14356" max="14356" width="9.5703125" style="84" customWidth="1"/>
    <col min="14357" max="14357" width="9" style="84" customWidth="1"/>
    <col min="14358" max="14359" width="10.85546875" style="84" customWidth="1"/>
    <col min="14360" max="14360" width="96.5703125" style="84" customWidth="1"/>
    <col min="14361" max="14368" width="10.85546875" style="84" customWidth="1"/>
    <col min="14369" max="14369" width="24.42578125" style="84" customWidth="1"/>
    <col min="14370" max="14381" width="10.85546875" style="84" customWidth="1"/>
    <col min="14382" max="14384" width="13.7109375" style="84" customWidth="1"/>
    <col min="14385" max="14438" width="0" style="84" hidden="1" customWidth="1"/>
    <col min="14439" max="14592" width="10.28515625" style="84"/>
    <col min="14593" max="14593" width="48.42578125" style="84" customWidth="1"/>
    <col min="14594" max="14594" width="13.140625" style="84" customWidth="1"/>
    <col min="14595" max="14595" width="12.42578125" style="84" customWidth="1"/>
    <col min="14596" max="14596" width="12.28515625" style="84" customWidth="1"/>
    <col min="14597" max="14597" width="11.5703125" style="84" customWidth="1"/>
    <col min="14598" max="14598" width="12.5703125" style="84" customWidth="1"/>
    <col min="14599" max="14600" width="10.42578125" style="84" customWidth="1"/>
    <col min="14601" max="14601" width="10.28515625" style="84" customWidth="1"/>
    <col min="14602" max="14602" width="10.7109375" style="84" customWidth="1"/>
    <col min="14603" max="14603" width="9.85546875" style="84" customWidth="1"/>
    <col min="14604" max="14604" width="10.5703125" style="84" customWidth="1"/>
    <col min="14605" max="14605" width="10.140625" style="84" customWidth="1"/>
    <col min="14606" max="14606" width="10.28515625" style="84" customWidth="1"/>
    <col min="14607" max="14607" width="9.85546875" style="84" customWidth="1"/>
    <col min="14608" max="14608" width="9.7109375" style="84" customWidth="1"/>
    <col min="14609" max="14609" width="9.42578125" style="84" customWidth="1"/>
    <col min="14610" max="14610" width="9.85546875" style="84" customWidth="1"/>
    <col min="14611" max="14611" width="9.140625" style="84" customWidth="1"/>
    <col min="14612" max="14612" width="9.5703125" style="84" customWidth="1"/>
    <col min="14613" max="14613" width="9" style="84" customWidth="1"/>
    <col min="14614" max="14615" width="10.85546875" style="84" customWidth="1"/>
    <col min="14616" max="14616" width="96.5703125" style="84" customWidth="1"/>
    <col min="14617" max="14624" width="10.85546875" style="84" customWidth="1"/>
    <col min="14625" max="14625" width="24.42578125" style="84" customWidth="1"/>
    <col min="14626" max="14637" width="10.85546875" style="84" customWidth="1"/>
    <col min="14638" max="14640" width="13.7109375" style="84" customWidth="1"/>
    <col min="14641" max="14694" width="0" style="84" hidden="1" customWidth="1"/>
    <col min="14695" max="14848" width="10.28515625" style="84"/>
    <col min="14849" max="14849" width="48.42578125" style="84" customWidth="1"/>
    <col min="14850" max="14850" width="13.140625" style="84" customWidth="1"/>
    <col min="14851" max="14851" width="12.42578125" style="84" customWidth="1"/>
    <col min="14852" max="14852" width="12.28515625" style="84" customWidth="1"/>
    <col min="14853" max="14853" width="11.5703125" style="84" customWidth="1"/>
    <col min="14854" max="14854" width="12.5703125" style="84" customWidth="1"/>
    <col min="14855" max="14856" width="10.42578125" style="84" customWidth="1"/>
    <col min="14857" max="14857" width="10.28515625" style="84" customWidth="1"/>
    <col min="14858" max="14858" width="10.7109375" style="84" customWidth="1"/>
    <col min="14859" max="14859" width="9.85546875" style="84" customWidth="1"/>
    <col min="14860" max="14860" width="10.5703125" style="84" customWidth="1"/>
    <col min="14861" max="14861" width="10.140625" style="84" customWidth="1"/>
    <col min="14862" max="14862" width="10.28515625" style="84" customWidth="1"/>
    <col min="14863" max="14863" width="9.85546875" style="84" customWidth="1"/>
    <col min="14864" max="14864" width="9.7109375" style="84" customWidth="1"/>
    <col min="14865" max="14865" width="9.42578125" style="84" customWidth="1"/>
    <col min="14866" max="14866" width="9.85546875" style="84" customWidth="1"/>
    <col min="14867" max="14867" width="9.140625" style="84" customWidth="1"/>
    <col min="14868" max="14868" width="9.5703125" style="84" customWidth="1"/>
    <col min="14869" max="14869" width="9" style="84" customWidth="1"/>
    <col min="14870" max="14871" width="10.85546875" style="84" customWidth="1"/>
    <col min="14872" max="14872" width="96.5703125" style="84" customWidth="1"/>
    <col min="14873" max="14880" width="10.85546875" style="84" customWidth="1"/>
    <col min="14881" max="14881" width="24.42578125" style="84" customWidth="1"/>
    <col min="14882" max="14893" width="10.85546875" style="84" customWidth="1"/>
    <col min="14894" max="14896" width="13.7109375" style="84" customWidth="1"/>
    <col min="14897" max="14950" width="0" style="84" hidden="1" customWidth="1"/>
    <col min="14951" max="15104" width="10.28515625" style="84"/>
    <col min="15105" max="15105" width="48.42578125" style="84" customWidth="1"/>
    <col min="15106" max="15106" width="13.140625" style="84" customWidth="1"/>
    <col min="15107" max="15107" width="12.42578125" style="84" customWidth="1"/>
    <col min="15108" max="15108" width="12.28515625" style="84" customWidth="1"/>
    <col min="15109" max="15109" width="11.5703125" style="84" customWidth="1"/>
    <col min="15110" max="15110" width="12.5703125" style="84" customWidth="1"/>
    <col min="15111" max="15112" width="10.42578125" style="84" customWidth="1"/>
    <col min="15113" max="15113" width="10.28515625" style="84" customWidth="1"/>
    <col min="15114" max="15114" width="10.7109375" style="84" customWidth="1"/>
    <col min="15115" max="15115" width="9.85546875" style="84" customWidth="1"/>
    <col min="15116" max="15116" width="10.5703125" style="84" customWidth="1"/>
    <col min="15117" max="15117" width="10.140625" style="84" customWidth="1"/>
    <col min="15118" max="15118" width="10.28515625" style="84" customWidth="1"/>
    <col min="15119" max="15119" width="9.85546875" style="84" customWidth="1"/>
    <col min="15120" max="15120" width="9.7109375" style="84" customWidth="1"/>
    <col min="15121" max="15121" width="9.42578125" style="84" customWidth="1"/>
    <col min="15122" max="15122" width="9.85546875" style="84" customWidth="1"/>
    <col min="15123" max="15123" width="9.140625" style="84" customWidth="1"/>
    <col min="15124" max="15124" width="9.5703125" style="84" customWidth="1"/>
    <col min="15125" max="15125" width="9" style="84" customWidth="1"/>
    <col min="15126" max="15127" width="10.85546875" style="84" customWidth="1"/>
    <col min="15128" max="15128" width="96.5703125" style="84" customWidth="1"/>
    <col min="15129" max="15136" width="10.85546875" style="84" customWidth="1"/>
    <col min="15137" max="15137" width="24.42578125" style="84" customWidth="1"/>
    <col min="15138" max="15149" width="10.85546875" style="84" customWidth="1"/>
    <col min="15150" max="15152" width="13.7109375" style="84" customWidth="1"/>
    <col min="15153" max="15206" width="0" style="84" hidden="1" customWidth="1"/>
    <col min="15207" max="15360" width="10.28515625" style="84"/>
    <col min="15361" max="15361" width="48.42578125" style="84" customWidth="1"/>
    <col min="15362" max="15362" width="13.140625" style="84" customWidth="1"/>
    <col min="15363" max="15363" width="12.42578125" style="84" customWidth="1"/>
    <col min="15364" max="15364" width="12.28515625" style="84" customWidth="1"/>
    <col min="15365" max="15365" width="11.5703125" style="84" customWidth="1"/>
    <col min="15366" max="15366" width="12.5703125" style="84" customWidth="1"/>
    <col min="15367" max="15368" width="10.42578125" style="84" customWidth="1"/>
    <col min="15369" max="15369" width="10.28515625" style="84" customWidth="1"/>
    <col min="15370" max="15370" width="10.7109375" style="84" customWidth="1"/>
    <col min="15371" max="15371" width="9.85546875" style="84" customWidth="1"/>
    <col min="15372" max="15372" width="10.5703125" style="84" customWidth="1"/>
    <col min="15373" max="15373" width="10.140625" style="84" customWidth="1"/>
    <col min="15374" max="15374" width="10.28515625" style="84" customWidth="1"/>
    <col min="15375" max="15375" width="9.85546875" style="84" customWidth="1"/>
    <col min="15376" max="15376" width="9.7109375" style="84" customWidth="1"/>
    <col min="15377" max="15377" width="9.42578125" style="84" customWidth="1"/>
    <col min="15378" max="15378" width="9.85546875" style="84" customWidth="1"/>
    <col min="15379" max="15379" width="9.140625" style="84" customWidth="1"/>
    <col min="15380" max="15380" width="9.5703125" style="84" customWidth="1"/>
    <col min="15381" max="15381" width="9" style="84" customWidth="1"/>
    <col min="15382" max="15383" width="10.85546875" style="84" customWidth="1"/>
    <col min="15384" max="15384" width="96.5703125" style="84" customWidth="1"/>
    <col min="15385" max="15392" width="10.85546875" style="84" customWidth="1"/>
    <col min="15393" max="15393" width="24.42578125" style="84" customWidth="1"/>
    <col min="15394" max="15405" width="10.85546875" style="84" customWidth="1"/>
    <col min="15406" max="15408" width="13.7109375" style="84" customWidth="1"/>
    <col min="15409" max="15462" width="0" style="84" hidden="1" customWidth="1"/>
    <col min="15463" max="15616" width="10.28515625" style="84"/>
    <col min="15617" max="15617" width="48.42578125" style="84" customWidth="1"/>
    <col min="15618" max="15618" width="13.140625" style="84" customWidth="1"/>
    <col min="15619" max="15619" width="12.42578125" style="84" customWidth="1"/>
    <col min="15620" max="15620" width="12.28515625" style="84" customWidth="1"/>
    <col min="15621" max="15621" width="11.5703125" style="84" customWidth="1"/>
    <col min="15622" max="15622" width="12.5703125" style="84" customWidth="1"/>
    <col min="15623" max="15624" width="10.42578125" style="84" customWidth="1"/>
    <col min="15625" max="15625" width="10.28515625" style="84" customWidth="1"/>
    <col min="15626" max="15626" width="10.7109375" style="84" customWidth="1"/>
    <col min="15627" max="15627" width="9.85546875" style="84" customWidth="1"/>
    <col min="15628" max="15628" width="10.5703125" style="84" customWidth="1"/>
    <col min="15629" max="15629" width="10.140625" style="84" customWidth="1"/>
    <col min="15630" max="15630" width="10.28515625" style="84" customWidth="1"/>
    <col min="15631" max="15631" width="9.85546875" style="84" customWidth="1"/>
    <col min="15632" max="15632" width="9.7109375" style="84" customWidth="1"/>
    <col min="15633" max="15633" width="9.42578125" style="84" customWidth="1"/>
    <col min="15634" max="15634" width="9.85546875" style="84" customWidth="1"/>
    <col min="15635" max="15635" width="9.140625" style="84" customWidth="1"/>
    <col min="15636" max="15636" width="9.5703125" style="84" customWidth="1"/>
    <col min="15637" max="15637" width="9" style="84" customWidth="1"/>
    <col min="15638" max="15639" width="10.85546875" style="84" customWidth="1"/>
    <col min="15640" max="15640" width="96.5703125" style="84" customWidth="1"/>
    <col min="15641" max="15648" width="10.85546875" style="84" customWidth="1"/>
    <col min="15649" max="15649" width="24.42578125" style="84" customWidth="1"/>
    <col min="15650" max="15661" width="10.85546875" style="84" customWidth="1"/>
    <col min="15662" max="15664" width="13.7109375" style="84" customWidth="1"/>
    <col min="15665" max="15718" width="0" style="84" hidden="1" customWidth="1"/>
    <col min="15719" max="15872" width="10.28515625" style="84"/>
    <col min="15873" max="15873" width="48.42578125" style="84" customWidth="1"/>
    <col min="15874" max="15874" width="13.140625" style="84" customWidth="1"/>
    <col min="15875" max="15875" width="12.42578125" style="84" customWidth="1"/>
    <col min="15876" max="15876" width="12.28515625" style="84" customWidth="1"/>
    <col min="15877" max="15877" width="11.5703125" style="84" customWidth="1"/>
    <col min="15878" max="15878" width="12.5703125" style="84" customWidth="1"/>
    <col min="15879" max="15880" width="10.42578125" style="84" customWidth="1"/>
    <col min="15881" max="15881" width="10.28515625" style="84" customWidth="1"/>
    <col min="15882" max="15882" width="10.7109375" style="84" customWidth="1"/>
    <col min="15883" max="15883" width="9.85546875" style="84" customWidth="1"/>
    <col min="15884" max="15884" width="10.5703125" style="84" customWidth="1"/>
    <col min="15885" max="15885" width="10.140625" style="84" customWidth="1"/>
    <col min="15886" max="15886" width="10.28515625" style="84" customWidth="1"/>
    <col min="15887" max="15887" width="9.85546875" style="84" customWidth="1"/>
    <col min="15888" max="15888" width="9.7109375" style="84" customWidth="1"/>
    <col min="15889" max="15889" width="9.42578125" style="84" customWidth="1"/>
    <col min="15890" max="15890" width="9.85546875" style="84" customWidth="1"/>
    <col min="15891" max="15891" width="9.140625" style="84" customWidth="1"/>
    <col min="15892" max="15892" width="9.5703125" style="84" customWidth="1"/>
    <col min="15893" max="15893" width="9" style="84" customWidth="1"/>
    <col min="15894" max="15895" width="10.85546875" style="84" customWidth="1"/>
    <col min="15896" max="15896" width="96.5703125" style="84" customWidth="1"/>
    <col min="15897" max="15904" width="10.85546875" style="84" customWidth="1"/>
    <col min="15905" max="15905" width="24.42578125" style="84" customWidth="1"/>
    <col min="15906" max="15917" width="10.85546875" style="84" customWidth="1"/>
    <col min="15918" max="15920" width="13.7109375" style="84" customWidth="1"/>
    <col min="15921" max="15974" width="0" style="84" hidden="1" customWidth="1"/>
    <col min="15975" max="16128" width="10.28515625" style="84"/>
    <col min="16129" max="16129" width="48.42578125" style="84" customWidth="1"/>
    <col min="16130" max="16130" width="13.140625" style="84" customWidth="1"/>
    <col min="16131" max="16131" width="12.42578125" style="84" customWidth="1"/>
    <col min="16132" max="16132" width="12.28515625" style="84" customWidth="1"/>
    <col min="16133" max="16133" width="11.5703125" style="84" customWidth="1"/>
    <col min="16134" max="16134" width="12.5703125" style="84" customWidth="1"/>
    <col min="16135" max="16136" width="10.42578125" style="84" customWidth="1"/>
    <col min="16137" max="16137" width="10.28515625" style="84" customWidth="1"/>
    <col min="16138" max="16138" width="10.7109375" style="84" customWidth="1"/>
    <col min="16139" max="16139" width="9.85546875" style="84" customWidth="1"/>
    <col min="16140" max="16140" width="10.5703125" style="84" customWidth="1"/>
    <col min="16141" max="16141" width="10.140625" style="84" customWidth="1"/>
    <col min="16142" max="16142" width="10.28515625" style="84" customWidth="1"/>
    <col min="16143" max="16143" width="9.85546875" style="84" customWidth="1"/>
    <col min="16144" max="16144" width="9.7109375" style="84" customWidth="1"/>
    <col min="16145" max="16145" width="9.42578125" style="84" customWidth="1"/>
    <col min="16146" max="16146" width="9.85546875" style="84" customWidth="1"/>
    <col min="16147" max="16147" width="9.140625" style="84" customWidth="1"/>
    <col min="16148" max="16148" width="9.5703125" style="84" customWidth="1"/>
    <col min="16149" max="16149" width="9" style="84" customWidth="1"/>
    <col min="16150" max="16151" width="10.85546875" style="84" customWidth="1"/>
    <col min="16152" max="16152" width="96.5703125" style="84" customWidth="1"/>
    <col min="16153" max="16160" width="10.85546875" style="84" customWidth="1"/>
    <col min="16161" max="16161" width="24.42578125" style="84" customWidth="1"/>
    <col min="16162" max="16173" width="10.85546875" style="84" customWidth="1"/>
    <col min="16174" max="16176" width="13.7109375" style="84" customWidth="1"/>
    <col min="16177" max="16230" width="0" style="84" hidden="1" customWidth="1"/>
    <col min="16231" max="16384" width="10.28515625" style="84"/>
  </cols>
  <sheetData>
    <row r="1" spans="1:62" s="42" customFormat="1" ht="12.75" customHeight="1" x14ac:dyDescent="0.15">
      <c r="A1" s="148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X1" s="154"/>
      <c r="BG1" s="155"/>
      <c r="BH1" s="155"/>
      <c r="BI1" s="155"/>
      <c r="BJ1" s="155"/>
    </row>
    <row r="2" spans="1:62" s="42" customFormat="1" ht="12.75" customHeight="1" x14ac:dyDescent="0.15">
      <c r="A2" s="148" t="str">
        <f>CONCATENATE("COMUNA: ",[1]NOMBRE!B2," - ","( ",[1]NOMBRE!C2,[1]NOMBRE!D2,[1]NOMBRE!E2,[1]NOMBRE!F2,[1]NOMBRE!G2," )")</f>
        <v>COMUNA: LINARES  - ( 16401 )</v>
      </c>
      <c r="B2" s="41"/>
      <c r="C2" s="41"/>
      <c r="D2" s="41"/>
      <c r="E2" s="41"/>
      <c r="F2" s="41"/>
      <c r="G2" s="41"/>
      <c r="H2" s="41"/>
      <c r="I2" s="41"/>
      <c r="J2" s="41"/>
      <c r="K2" s="41"/>
      <c r="X2" s="154"/>
      <c r="BG2" s="155"/>
      <c r="BH2" s="155"/>
      <c r="BI2" s="155"/>
      <c r="BJ2" s="155"/>
    </row>
    <row r="3" spans="1:62" s="42" customFormat="1" ht="12.75" customHeight="1" x14ac:dyDescent="0.2">
      <c r="A3" s="148" t="str">
        <f>CONCATENATE("ESTABLECIMIENTO/ESTRATEGIA: ",[1]NOMBRE!B3," - ","( ",[1]NOMBRE!C3,[1]NOMBRE!D3,[1]NOMBRE!E3,[1]NOMBRE!F3,[1]NOMBRE!G3,[1]NOMBRE!H3," )")</f>
        <v>ESTABLECIMIENTO/ESTRATEGIA: HOSPITAL DE LINARES  - ( 160108 )</v>
      </c>
      <c r="B3" s="41"/>
      <c r="C3" s="41"/>
      <c r="D3" s="43"/>
      <c r="E3" s="41"/>
      <c r="F3" s="41"/>
      <c r="G3" s="41"/>
      <c r="H3" s="41"/>
      <c r="I3" s="41"/>
      <c r="J3" s="41"/>
      <c r="K3" s="41"/>
      <c r="X3" s="154"/>
      <c r="BG3" s="155"/>
      <c r="BH3" s="155"/>
      <c r="BI3" s="155"/>
      <c r="BJ3" s="155"/>
    </row>
    <row r="4" spans="1:62" s="42" customFormat="1" ht="12.75" customHeight="1" x14ac:dyDescent="0.15">
      <c r="A4" s="148" t="str">
        <f>CONCATENATE("MES: ",[1]NOMBRE!B6," - ","( ",[1]NOMBRE!C6,[1]NOMBRE!D6," )")</f>
        <v>MES: ENERO - ( 01 )</v>
      </c>
      <c r="B4" s="41"/>
      <c r="C4" s="41"/>
      <c r="D4" s="41"/>
      <c r="E4" s="41"/>
      <c r="F4" s="41"/>
      <c r="G4" s="41"/>
      <c r="H4" s="41"/>
      <c r="I4" s="41"/>
      <c r="J4" s="41"/>
      <c r="K4" s="41"/>
      <c r="X4" s="154"/>
      <c r="BG4" s="155"/>
      <c r="BH4" s="155"/>
      <c r="BI4" s="155"/>
      <c r="BJ4" s="155"/>
    </row>
    <row r="5" spans="1:62" s="42" customFormat="1" ht="12.75" customHeight="1" x14ac:dyDescent="0.15">
      <c r="A5" s="40" t="str">
        <f>CONCATENATE("AÑO: ",[1]NOMBRE!B7)</f>
        <v>AÑO: 2014</v>
      </c>
      <c r="B5" s="41"/>
      <c r="C5" s="41"/>
      <c r="D5" s="41"/>
      <c r="E5" s="41"/>
      <c r="F5" s="41"/>
      <c r="G5" s="41"/>
      <c r="H5" s="41"/>
      <c r="I5" s="41"/>
      <c r="J5" s="41"/>
      <c r="K5" s="41"/>
      <c r="X5" s="154"/>
      <c r="BG5" s="155"/>
      <c r="BH5" s="155"/>
      <c r="BI5" s="155"/>
      <c r="BJ5" s="155"/>
    </row>
    <row r="6" spans="1:62" s="48" customFormat="1" ht="39.950000000000003" customHeight="1" x14ac:dyDescent="0.15">
      <c r="A6" s="209" t="s">
        <v>1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156"/>
      <c r="AV6" s="42"/>
      <c r="AW6" s="42"/>
      <c r="BG6" s="157"/>
      <c r="BH6" s="157"/>
      <c r="BI6" s="157"/>
      <c r="BJ6" s="157"/>
    </row>
    <row r="7" spans="1:62" s="48" customFormat="1" ht="30" customHeight="1" x14ac:dyDescent="0.2">
      <c r="A7" s="44" t="s">
        <v>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87"/>
      <c r="X7" s="156"/>
      <c r="AV7" s="42"/>
      <c r="AW7" s="42"/>
      <c r="BG7" s="157"/>
      <c r="BH7" s="157"/>
      <c r="BI7" s="157"/>
      <c r="BJ7" s="157"/>
    </row>
    <row r="8" spans="1:62" s="57" customFormat="1" ht="12.75" customHeight="1" x14ac:dyDescent="0.15">
      <c r="A8" s="201" t="s">
        <v>3</v>
      </c>
      <c r="B8" s="203" t="s">
        <v>4</v>
      </c>
      <c r="C8" s="190" t="s">
        <v>5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200"/>
      <c r="U8" s="190" t="s">
        <v>6</v>
      </c>
      <c r="V8" s="200"/>
      <c r="W8" s="188" t="s">
        <v>7</v>
      </c>
      <c r="X8" s="156"/>
      <c r="Y8" s="48"/>
      <c r="Z8" s="48"/>
      <c r="AA8" s="48"/>
      <c r="AB8" s="48"/>
      <c r="AC8" s="48"/>
      <c r="AX8" s="53"/>
      <c r="AY8" s="53"/>
      <c r="BG8" s="158"/>
      <c r="BH8" s="158"/>
      <c r="BI8" s="158"/>
      <c r="BJ8" s="158"/>
    </row>
    <row r="9" spans="1:62" s="57" customFormat="1" ht="21" x14ac:dyDescent="0.15">
      <c r="A9" s="202"/>
      <c r="B9" s="204"/>
      <c r="C9" s="58" t="s">
        <v>71</v>
      </c>
      <c r="D9" s="45" t="s">
        <v>72</v>
      </c>
      <c r="E9" s="45" t="s">
        <v>73</v>
      </c>
      <c r="F9" s="45" t="s">
        <v>74</v>
      </c>
      <c r="G9" s="45" t="s">
        <v>75</v>
      </c>
      <c r="H9" s="45" t="s">
        <v>76</v>
      </c>
      <c r="I9" s="45" t="s">
        <v>77</v>
      </c>
      <c r="J9" s="45" t="s">
        <v>78</v>
      </c>
      <c r="K9" s="45" t="s">
        <v>79</v>
      </c>
      <c r="L9" s="45" t="s">
        <v>80</v>
      </c>
      <c r="M9" s="45" t="s">
        <v>81</v>
      </c>
      <c r="N9" s="45" t="s">
        <v>82</v>
      </c>
      <c r="O9" s="45" t="s">
        <v>83</v>
      </c>
      <c r="P9" s="45" t="s">
        <v>84</v>
      </c>
      <c r="Q9" s="45" t="s">
        <v>85</v>
      </c>
      <c r="R9" s="45" t="s">
        <v>86</v>
      </c>
      <c r="S9" s="45" t="s">
        <v>87</v>
      </c>
      <c r="T9" s="159" t="s">
        <v>88</v>
      </c>
      <c r="U9" s="47" t="s">
        <v>16</v>
      </c>
      <c r="V9" s="46" t="s">
        <v>17</v>
      </c>
      <c r="W9" s="189"/>
      <c r="X9" s="156"/>
      <c r="Y9" s="48"/>
      <c r="Z9" s="48"/>
      <c r="AA9" s="48"/>
      <c r="AB9" s="48"/>
      <c r="AC9" s="48"/>
      <c r="AX9" s="53"/>
      <c r="AY9" s="53"/>
      <c r="BG9" s="158"/>
      <c r="BH9" s="158"/>
      <c r="BI9" s="158"/>
      <c r="BJ9" s="158"/>
    </row>
    <row r="10" spans="1:62" s="57" customFormat="1" ht="15.95" customHeight="1" x14ac:dyDescent="0.15">
      <c r="A10" s="59" t="s">
        <v>18</v>
      </c>
      <c r="B10" s="114">
        <f>SUM(C10:T10)</f>
        <v>0</v>
      </c>
      <c r="C10" s="143">
        <f>SUM(C11:C14,C16,C18,C20:C22)</f>
        <v>0</v>
      </c>
      <c r="D10" s="144">
        <f>SUM(D11:D14,D16,D18,D20:D22)</f>
        <v>0</v>
      </c>
      <c r="E10" s="144">
        <f>SUM(E11:E14,E16,E18,E20:E22)</f>
        <v>0</v>
      </c>
      <c r="F10" s="144">
        <f>SUM(F11,F13:F14,F16:F18,F20:F22)</f>
        <v>0</v>
      </c>
      <c r="G10" s="144">
        <f>SUM(G11,G13:G14,G16:G18,G20:G22)</f>
        <v>0</v>
      </c>
      <c r="H10" s="144">
        <f>SUM(H11,H13:H14,H16:H22)</f>
        <v>0</v>
      </c>
      <c r="I10" s="144">
        <f>SUM(I11,I13:I14,I16:I22)</f>
        <v>0</v>
      </c>
      <c r="J10" s="144">
        <f>SUM(J11,J13:J14,J16:J22)</f>
        <v>0</v>
      </c>
      <c r="K10" s="144">
        <f>SUM(K11,K13:K22)</f>
        <v>0</v>
      </c>
      <c r="L10" s="144">
        <f>SUM(L11,L13:L22)</f>
        <v>0</v>
      </c>
      <c r="M10" s="144">
        <f>SUM(M11,M13:M22)</f>
        <v>0</v>
      </c>
      <c r="N10" s="144">
        <f>SUM(N11,N13:N22)</f>
        <v>0</v>
      </c>
      <c r="O10" s="144">
        <f>SUM(O11,O13:O18,O20:O22)</f>
        <v>0</v>
      </c>
      <c r="P10" s="144">
        <f>SUM(P11,P13:P18,P20:P22)</f>
        <v>0</v>
      </c>
      <c r="Q10" s="144">
        <f>SUM(Q11,Q13:Q16,Q18,Q20:Q22)</f>
        <v>0</v>
      </c>
      <c r="R10" s="144">
        <f>SUM(R11,R13:R16,R18,R20:R22)</f>
        <v>0</v>
      </c>
      <c r="S10" s="144">
        <f>SUM(S11,S13:S16,S18,S20:S22)</f>
        <v>0</v>
      </c>
      <c r="T10" s="145">
        <f>SUM(T11,T13:T16,T18,T20:T22)</f>
        <v>0</v>
      </c>
      <c r="U10" s="143">
        <f>SUM(U11:U16,U20:U22)</f>
        <v>0</v>
      </c>
      <c r="V10" s="146">
        <f>SUM(V11:V22)</f>
        <v>0</v>
      </c>
      <c r="W10" s="105">
        <f>SUM(W11:W22)</f>
        <v>0</v>
      </c>
      <c r="X10" s="160" t="str">
        <f>+BA10&amp;""&amp;BB10&amp;""&amp;BC10</f>
        <v/>
      </c>
      <c r="Y10" s="49"/>
      <c r="Z10" s="49"/>
      <c r="AA10" s="49"/>
      <c r="AG10" s="53"/>
      <c r="AX10" s="53"/>
      <c r="AY10" s="53"/>
      <c r="BA10" s="88" t="str">
        <f>IF($B10&lt;&gt;($U10+$V10)," El número consultas según sexo NO puede ser diferente al Total.","")</f>
        <v/>
      </c>
      <c r="BB10" s="60" t="str">
        <f>IF($B10=0,"",IF($W10=0,IF($W10=0,""," No olvide escribir la columna Beneficiarios."),""))</f>
        <v/>
      </c>
      <c r="BC10" s="60" t="str">
        <f>IF($B10&lt;$W10," El número de Beneficiarios NO puede ser mayor que el Total.","")</f>
        <v/>
      </c>
      <c r="BD10" s="151">
        <f>IF($B10&lt;&gt;($U10+$V10),1,0)</f>
        <v>0</v>
      </c>
      <c r="BE10" s="151">
        <f>IF($B10&lt;$W10,1,0)</f>
        <v>0</v>
      </c>
      <c r="BF10" s="151" t="str">
        <f>IF($B10=0,"",IF($W10="",IF($B10="","",1),0))</f>
        <v/>
      </c>
      <c r="BG10" s="161"/>
      <c r="BH10" s="162"/>
      <c r="BI10" s="162"/>
      <c r="BJ10" s="162"/>
    </row>
    <row r="11" spans="1:62" s="57" customFormat="1" ht="15.95" customHeight="1" x14ac:dyDescent="0.15">
      <c r="A11" s="61" t="s">
        <v>19</v>
      </c>
      <c r="B11" s="131">
        <f>SUM(C11:T11)</f>
        <v>0</v>
      </c>
      <c r="C11" s="120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5"/>
      <c r="U11" s="120"/>
      <c r="V11" s="125"/>
      <c r="W11" s="132"/>
      <c r="X11" s="160" t="str">
        <f t="shared" ref="X11:X22" si="0">+BA11&amp;""&amp;BB11&amp;""&amp;BC11</f>
        <v/>
      </c>
      <c r="Y11" s="49"/>
      <c r="Z11" s="49"/>
      <c r="AA11" s="49"/>
      <c r="AX11" s="53"/>
      <c r="AY11" s="53"/>
      <c r="BA11" s="88" t="str">
        <f t="shared" ref="BA11:BA22" si="1">IF($B11&lt;&gt;($U11+$V11)," El número consultas según sexo NO puede ser diferente al Total.","")</f>
        <v/>
      </c>
      <c r="BB11" s="60" t="str">
        <f>IF($B11=0,"",IF($W11="",IF($B11="",""," No olvide escribir la columna Beneficiarios."),""))</f>
        <v/>
      </c>
      <c r="BC11" s="60" t="str">
        <f t="shared" ref="BC11:BC22" si="2">IF($B11&lt;$W11," El número de Beneficiarios NO puede ser mayor que el Total.","")</f>
        <v/>
      </c>
      <c r="BD11" s="151">
        <f t="shared" ref="BD11:BD22" si="3">IF($B11&lt;&gt;($U11+$V11),1,0)</f>
        <v>0</v>
      </c>
      <c r="BE11" s="151">
        <f t="shared" ref="BE11:BE22" si="4">IF($B11&lt;$W11,1,0)</f>
        <v>0</v>
      </c>
      <c r="BF11" s="151" t="str">
        <f t="shared" ref="BF11:BF21" si="5">IF($B11=0,"",IF($W11="",IF($B11="","",1),0))</f>
        <v/>
      </c>
      <c r="BG11" s="161"/>
      <c r="BH11" s="162"/>
      <c r="BI11" s="162"/>
      <c r="BJ11" s="162"/>
    </row>
    <row r="12" spans="1:62" s="57" customFormat="1" ht="15.95" customHeight="1" x14ac:dyDescent="0.15">
      <c r="A12" s="62" t="s">
        <v>20</v>
      </c>
      <c r="B12" s="105">
        <f>SUM(C12:E12)</f>
        <v>0</v>
      </c>
      <c r="C12" s="106"/>
      <c r="D12" s="107"/>
      <c r="E12" s="107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06"/>
      <c r="V12" s="103"/>
      <c r="W12" s="133"/>
      <c r="X12" s="160" t="str">
        <f t="shared" si="0"/>
        <v/>
      </c>
      <c r="Y12" s="49"/>
      <c r="Z12" s="49"/>
      <c r="AA12" s="49"/>
      <c r="AX12" s="53"/>
      <c r="AY12" s="53"/>
      <c r="BA12" s="88" t="str">
        <f t="shared" si="1"/>
        <v/>
      </c>
      <c r="BB12" s="60" t="str">
        <f t="shared" ref="BB12:BB22" si="6">IF($B12=0,"",IF($W12="",IF($B12="",""," No olvide escribir la columna Beneficiarios."),""))</f>
        <v/>
      </c>
      <c r="BC12" s="60" t="str">
        <f t="shared" si="2"/>
        <v/>
      </c>
      <c r="BD12" s="151">
        <f t="shared" si="3"/>
        <v>0</v>
      </c>
      <c r="BE12" s="151">
        <f t="shared" si="4"/>
        <v>0</v>
      </c>
      <c r="BF12" s="151" t="str">
        <f t="shared" si="5"/>
        <v/>
      </c>
      <c r="BG12" s="161"/>
      <c r="BH12" s="162"/>
      <c r="BI12" s="162"/>
      <c r="BJ12" s="162"/>
    </row>
    <row r="13" spans="1:62" s="57" customFormat="1" ht="15.95" customHeight="1" x14ac:dyDescent="0.15">
      <c r="A13" s="63" t="s">
        <v>21</v>
      </c>
      <c r="B13" s="105">
        <f t="shared" ref="B13:B22" si="7">SUM(C13:T13)</f>
        <v>0</v>
      </c>
      <c r="C13" s="106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3"/>
      <c r="U13" s="106"/>
      <c r="V13" s="103"/>
      <c r="W13" s="133"/>
      <c r="X13" s="160" t="str">
        <f t="shared" si="0"/>
        <v/>
      </c>
      <c r="Y13" s="49"/>
      <c r="Z13" s="49"/>
      <c r="AA13" s="49"/>
      <c r="AX13" s="53"/>
      <c r="AY13" s="53"/>
      <c r="BA13" s="88" t="str">
        <f t="shared" si="1"/>
        <v/>
      </c>
      <c r="BB13" s="60" t="str">
        <f t="shared" si="6"/>
        <v/>
      </c>
      <c r="BC13" s="60" t="str">
        <f t="shared" si="2"/>
        <v/>
      </c>
      <c r="BD13" s="151">
        <f t="shared" si="3"/>
        <v>0</v>
      </c>
      <c r="BE13" s="151">
        <f t="shared" si="4"/>
        <v>0</v>
      </c>
      <c r="BF13" s="151" t="str">
        <f t="shared" si="5"/>
        <v/>
      </c>
      <c r="BG13" s="161"/>
      <c r="BH13" s="162"/>
      <c r="BI13" s="162"/>
      <c r="BJ13" s="162"/>
    </row>
    <row r="14" spans="1:62" s="57" customFormat="1" ht="15.95" customHeight="1" x14ac:dyDescent="0.15">
      <c r="A14" s="64" t="s">
        <v>22</v>
      </c>
      <c r="B14" s="129">
        <f t="shared" si="7"/>
        <v>0</v>
      </c>
      <c r="C14" s="126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8"/>
      <c r="U14" s="126"/>
      <c r="V14" s="128"/>
      <c r="W14" s="141"/>
      <c r="X14" s="160" t="str">
        <f t="shared" si="0"/>
        <v/>
      </c>
      <c r="Y14" s="49"/>
      <c r="Z14" s="49"/>
      <c r="AA14" s="49"/>
      <c r="AX14" s="53"/>
      <c r="AY14" s="53"/>
      <c r="BA14" s="88" t="str">
        <f t="shared" si="1"/>
        <v/>
      </c>
      <c r="BB14" s="60" t="str">
        <f t="shared" si="6"/>
        <v/>
      </c>
      <c r="BC14" s="60" t="str">
        <f t="shared" si="2"/>
        <v/>
      </c>
      <c r="BD14" s="151">
        <f t="shared" si="3"/>
        <v>0</v>
      </c>
      <c r="BE14" s="151">
        <f t="shared" si="4"/>
        <v>0</v>
      </c>
      <c r="BF14" s="151" t="str">
        <f t="shared" si="5"/>
        <v/>
      </c>
      <c r="BG14" s="161"/>
      <c r="BH14" s="162"/>
      <c r="BI14" s="162"/>
      <c r="BJ14" s="162"/>
    </row>
    <row r="15" spans="1:62" s="57" customFormat="1" ht="15.95" customHeight="1" x14ac:dyDescent="0.15">
      <c r="A15" s="50" t="s">
        <v>23</v>
      </c>
      <c r="B15" s="105">
        <f>SUM(K15:T15)</f>
        <v>0</v>
      </c>
      <c r="C15" s="118"/>
      <c r="D15" s="163"/>
      <c r="E15" s="163"/>
      <c r="F15" s="163"/>
      <c r="G15" s="163"/>
      <c r="H15" s="163"/>
      <c r="I15" s="163"/>
      <c r="J15" s="163"/>
      <c r="K15" s="107"/>
      <c r="L15" s="107"/>
      <c r="M15" s="107"/>
      <c r="N15" s="107"/>
      <c r="O15" s="107"/>
      <c r="P15" s="107"/>
      <c r="Q15" s="107"/>
      <c r="R15" s="107"/>
      <c r="S15" s="107"/>
      <c r="T15" s="103"/>
      <c r="U15" s="106"/>
      <c r="V15" s="103"/>
      <c r="W15" s="133"/>
      <c r="X15" s="160" t="str">
        <f t="shared" si="0"/>
        <v/>
      </c>
      <c r="Y15" s="49"/>
      <c r="Z15" s="49"/>
      <c r="AA15" s="49"/>
      <c r="AX15" s="53"/>
      <c r="AY15" s="53"/>
      <c r="BA15" s="88" t="str">
        <f t="shared" si="1"/>
        <v/>
      </c>
      <c r="BB15" s="60" t="str">
        <f t="shared" si="6"/>
        <v/>
      </c>
      <c r="BC15" s="60" t="str">
        <f t="shared" si="2"/>
        <v/>
      </c>
      <c r="BD15" s="151">
        <f t="shared" si="3"/>
        <v>0</v>
      </c>
      <c r="BE15" s="151">
        <f t="shared" si="4"/>
        <v>0</v>
      </c>
      <c r="BF15" s="151" t="str">
        <f t="shared" si="5"/>
        <v/>
      </c>
      <c r="BG15" s="161"/>
      <c r="BH15" s="162"/>
      <c r="BI15" s="162"/>
      <c r="BJ15" s="162"/>
    </row>
    <row r="16" spans="1:62" s="57" customFormat="1" ht="15.95" customHeight="1" x14ac:dyDescent="0.15">
      <c r="A16" s="89" t="s">
        <v>24</v>
      </c>
      <c r="B16" s="105">
        <f t="shared" si="7"/>
        <v>0</v>
      </c>
      <c r="C16" s="106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3"/>
      <c r="U16" s="106"/>
      <c r="V16" s="103"/>
      <c r="W16" s="133"/>
      <c r="X16" s="160" t="str">
        <f t="shared" si="0"/>
        <v/>
      </c>
      <c r="Y16" s="49"/>
      <c r="Z16" s="49"/>
      <c r="AA16" s="49"/>
      <c r="AX16" s="53"/>
      <c r="AY16" s="53"/>
      <c r="BA16" s="88" t="str">
        <f t="shared" si="1"/>
        <v/>
      </c>
      <c r="BB16" s="60" t="str">
        <f t="shared" si="6"/>
        <v/>
      </c>
      <c r="BC16" s="60" t="str">
        <f t="shared" si="2"/>
        <v/>
      </c>
      <c r="BD16" s="151">
        <f t="shared" si="3"/>
        <v>0</v>
      </c>
      <c r="BE16" s="151">
        <f t="shared" si="4"/>
        <v>0</v>
      </c>
      <c r="BF16" s="151" t="str">
        <f t="shared" si="5"/>
        <v/>
      </c>
      <c r="BG16" s="161"/>
      <c r="BH16" s="162"/>
      <c r="BI16" s="162"/>
      <c r="BJ16" s="162"/>
    </row>
    <row r="17" spans="1:62" s="57" customFormat="1" ht="15.95" customHeight="1" x14ac:dyDescent="0.15">
      <c r="A17" s="65" t="s">
        <v>25</v>
      </c>
      <c r="B17" s="130">
        <f>SUM(F17:P17)</f>
        <v>0</v>
      </c>
      <c r="C17" s="122"/>
      <c r="D17" s="138"/>
      <c r="E17" s="138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38"/>
      <c r="R17" s="138"/>
      <c r="S17" s="138"/>
      <c r="T17" s="119"/>
      <c r="U17" s="118"/>
      <c r="V17" s="104"/>
      <c r="W17" s="142"/>
      <c r="X17" s="160" t="str">
        <f t="shared" si="0"/>
        <v/>
      </c>
      <c r="Y17" s="49"/>
      <c r="Z17" s="49"/>
      <c r="AA17" s="49"/>
      <c r="AX17" s="53"/>
      <c r="AY17" s="53"/>
      <c r="BA17" s="88" t="str">
        <f t="shared" si="1"/>
        <v/>
      </c>
      <c r="BB17" s="60" t="str">
        <f t="shared" si="6"/>
        <v/>
      </c>
      <c r="BC17" s="60" t="str">
        <f t="shared" si="2"/>
        <v/>
      </c>
      <c r="BD17" s="151">
        <f t="shared" si="3"/>
        <v>0</v>
      </c>
      <c r="BE17" s="151">
        <f t="shared" si="4"/>
        <v>0</v>
      </c>
      <c r="BF17" s="151" t="str">
        <f t="shared" si="5"/>
        <v/>
      </c>
      <c r="BG17" s="161"/>
      <c r="BH17" s="162"/>
      <c r="BI17" s="162"/>
      <c r="BJ17" s="162"/>
    </row>
    <row r="18" spans="1:62" s="57" customFormat="1" ht="15.95" customHeight="1" x14ac:dyDescent="0.15">
      <c r="A18" s="65" t="s">
        <v>26</v>
      </c>
      <c r="B18" s="105">
        <f t="shared" si="7"/>
        <v>0</v>
      </c>
      <c r="C18" s="106"/>
      <c r="D18" s="107"/>
      <c r="E18" s="107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04"/>
      <c r="U18" s="138"/>
      <c r="V18" s="104"/>
      <c r="W18" s="142"/>
      <c r="X18" s="160" t="str">
        <f t="shared" si="0"/>
        <v/>
      </c>
      <c r="Y18" s="48"/>
      <c r="Z18" s="48"/>
      <c r="AA18" s="48"/>
      <c r="AX18" s="53"/>
      <c r="AY18" s="53"/>
      <c r="BA18" s="88" t="str">
        <f t="shared" si="1"/>
        <v/>
      </c>
      <c r="BB18" s="60" t="str">
        <f t="shared" si="6"/>
        <v/>
      </c>
      <c r="BC18" s="60" t="str">
        <f t="shared" si="2"/>
        <v/>
      </c>
      <c r="BD18" s="151">
        <f t="shared" si="3"/>
        <v>0</v>
      </c>
      <c r="BE18" s="151">
        <f t="shared" si="4"/>
        <v>0</v>
      </c>
      <c r="BF18" s="151" t="str">
        <f t="shared" si="5"/>
        <v/>
      </c>
      <c r="BG18" s="161"/>
      <c r="BH18" s="162"/>
      <c r="BI18" s="162"/>
      <c r="BJ18" s="162"/>
    </row>
    <row r="19" spans="1:62" s="57" customFormat="1" ht="15.95" customHeight="1" x14ac:dyDescent="0.15">
      <c r="A19" s="65" t="s">
        <v>89</v>
      </c>
      <c r="B19" s="105">
        <f>SUM(H19:N19)</f>
        <v>0</v>
      </c>
      <c r="C19" s="122"/>
      <c r="D19" s="138"/>
      <c r="E19" s="138"/>
      <c r="F19" s="138"/>
      <c r="G19" s="138"/>
      <c r="H19" s="124"/>
      <c r="I19" s="124"/>
      <c r="J19" s="124"/>
      <c r="K19" s="124"/>
      <c r="L19" s="124"/>
      <c r="M19" s="124"/>
      <c r="N19" s="124"/>
      <c r="O19" s="138"/>
      <c r="P19" s="138"/>
      <c r="Q19" s="138"/>
      <c r="R19" s="138"/>
      <c r="S19" s="138"/>
      <c r="T19" s="119"/>
      <c r="U19" s="138"/>
      <c r="V19" s="104"/>
      <c r="W19" s="142"/>
      <c r="X19" s="160" t="str">
        <f t="shared" si="0"/>
        <v/>
      </c>
      <c r="Y19" s="48"/>
      <c r="Z19" s="48"/>
      <c r="AA19" s="48"/>
      <c r="AX19" s="53"/>
      <c r="AY19" s="53"/>
      <c r="BA19" s="88" t="str">
        <f t="shared" si="1"/>
        <v/>
      </c>
      <c r="BB19" s="60" t="str">
        <f t="shared" si="6"/>
        <v/>
      </c>
      <c r="BC19" s="60" t="str">
        <f t="shared" si="2"/>
        <v/>
      </c>
      <c r="BD19" s="151">
        <f t="shared" si="3"/>
        <v>0</v>
      </c>
      <c r="BE19" s="151">
        <f t="shared" si="4"/>
        <v>0</v>
      </c>
      <c r="BF19" s="151" t="str">
        <f t="shared" si="5"/>
        <v/>
      </c>
      <c r="BG19" s="161"/>
      <c r="BH19" s="162"/>
      <c r="BI19" s="162"/>
      <c r="BJ19" s="162"/>
    </row>
    <row r="20" spans="1:62" s="57" customFormat="1" ht="15.95" customHeight="1" x14ac:dyDescent="0.15">
      <c r="A20" s="65" t="s">
        <v>27</v>
      </c>
      <c r="B20" s="130">
        <f t="shared" si="7"/>
        <v>0</v>
      </c>
      <c r="C20" s="123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04"/>
      <c r="U20" s="106"/>
      <c r="V20" s="104"/>
      <c r="W20" s="142"/>
      <c r="X20" s="160" t="str">
        <f t="shared" si="0"/>
        <v/>
      </c>
      <c r="Y20" s="48"/>
      <c r="Z20" s="48"/>
      <c r="AA20" s="48"/>
      <c r="AX20" s="53"/>
      <c r="AY20" s="53"/>
      <c r="BA20" s="88" t="str">
        <f t="shared" si="1"/>
        <v/>
      </c>
      <c r="BB20" s="60" t="str">
        <f t="shared" si="6"/>
        <v/>
      </c>
      <c r="BC20" s="60" t="str">
        <f t="shared" si="2"/>
        <v/>
      </c>
      <c r="BD20" s="151">
        <f t="shared" si="3"/>
        <v>0</v>
      </c>
      <c r="BE20" s="151">
        <f t="shared" si="4"/>
        <v>0</v>
      </c>
      <c r="BF20" s="151" t="str">
        <f t="shared" si="5"/>
        <v/>
      </c>
      <c r="BG20" s="161"/>
      <c r="BH20" s="162"/>
      <c r="BI20" s="162"/>
      <c r="BJ20" s="162"/>
    </row>
    <row r="21" spans="1:62" s="57" customFormat="1" ht="15.95" customHeight="1" x14ac:dyDescent="0.15">
      <c r="A21" s="65" t="s">
        <v>28</v>
      </c>
      <c r="B21" s="130">
        <f t="shared" si="7"/>
        <v>0</v>
      </c>
      <c r="C21" s="123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04"/>
      <c r="U21" s="106"/>
      <c r="V21" s="104"/>
      <c r="W21" s="142"/>
      <c r="X21" s="160" t="str">
        <f t="shared" si="0"/>
        <v/>
      </c>
      <c r="Y21" s="48"/>
      <c r="Z21" s="48"/>
      <c r="AA21" s="48"/>
      <c r="AX21" s="53"/>
      <c r="AY21" s="53"/>
      <c r="BA21" s="88" t="str">
        <f t="shared" si="1"/>
        <v/>
      </c>
      <c r="BB21" s="60" t="str">
        <f t="shared" si="6"/>
        <v/>
      </c>
      <c r="BC21" s="60" t="str">
        <f t="shared" si="2"/>
        <v/>
      </c>
      <c r="BD21" s="151">
        <f t="shared" si="3"/>
        <v>0</v>
      </c>
      <c r="BE21" s="151">
        <f t="shared" si="4"/>
        <v>0</v>
      </c>
      <c r="BF21" s="151" t="str">
        <f t="shared" si="5"/>
        <v/>
      </c>
      <c r="BG21" s="161"/>
      <c r="BH21" s="162"/>
      <c r="BI21" s="162"/>
      <c r="BJ21" s="162"/>
    </row>
    <row r="22" spans="1:62" s="57" customFormat="1" ht="30" customHeight="1" x14ac:dyDescent="0.15">
      <c r="A22" s="66" t="s">
        <v>29</v>
      </c>
      <c r="B22" s="109">
        <f t="shared" si="7"/>
        <v>0</v>
      </c>
      <c r="C22" s="110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3"/>
      <c r="U22" s="110"/>
      <c r="V22" s="113"/>
      <c r="W22" s="134"/>
      <c r="X22" s="160" t="str">
        <f t="shared" si="0"/>
        <v/>
      </c>
      <c r="Y22" s="48"/>
      <c r="Z22" s="48"/>
      <c r="AA22" s="48"/>
      <c r="AX22" s="53"/>
      <c r="AY22" s="53"/>
      <c r="BA22" s="88" t="str">
        <f t="shared" si="1"/>
        <v/>
      </c>
      <c r="BB22" s="60" t="str">
        <f t="shared" si="6"/>
        <v/>
      </c>
      <c r="BC22" s="60" t="str">
        <f t="shared" si="2"/>
        <v/>
      </c>
      <c r="BD22" s="151">
        <f t="shared" si="3"/>
        <v>0</v>
      </c>
      <c r="BE22" s="151">
        <f t="shared" si="4"/>
        <v>0</v>
      </c>
      <c r="BF22" s="151" t="str">
        <f>IF($B22=0,"",IF($W22="",IF($B22="","",1),0))</f>
        <v/>
      </c>
      <c r="BG22" s="161"/>
      <c r="BH22" s="162"/>
      <c r="BI22" s="162"/>
      <c r="BJ22" s="162"/>
    </row>
    <row r="23" spans="1:62" s="48" customFormat="1" ht="10.5" customHeight="1" x14ac:dyDescent="0.2">
      <c r="A23" s="44" t="s">
        <v>30</v>
      </c>
      <c r="B23" s="44"/>
      <c r="C23" s="44"/>
      <c r="D23" s="44"/>
      <c r="E23" s="44" t="s">
        <v>69</v>
      </c>
      <c r="F23" s="44"/>
      <c r="G23" s="44"/>
      <c r="H23" s="44"/>
      <c r="I23" s="44"/>
      <c r="J23" s="44"/>
      <c r="K23" s="44"/>
      <c r="L23" s="44"/>
      <c r="M23" s="44"/>
      <c r="N23" s="42"/>
      <c r="X23" s="156"/>
      <c r="AV23" s="42"/>
      <c r="AW23" s="42"/>
      <c r="BA23" s="57"/>
      <c r="BB23" s="57"/>
      <c r="BC23" s="57"/>
      <c r="BD23" s="57"/>
      <c r="BE23" s="57"/>
      <c r="BF23" s="57"/>
      <c r="BG23" s="157"/>
      <c r="BH23" s="157"/>
      <c r="BI23" s="157"/>
      <c r="BJ23" s="157"/>
    </row>
    <row r="24" spans="1:62" s="57" customFormat="1" x14ac:dyDescent="0.15">
      <c r="A24" s="201" t="s">
        <v>31</v>
      </c>
      <c r="B24" s="203" t="s">
        <v>4</v>
      </c>
      <c r="C24" s="190" t="s">
        <v>5</v>
      </c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200"/>
      <c r="U24" s="190" t="s">
        <v>6</v>
      </c>
      <c r="V24" s="200"/>
      <c r="W24" s="188" t="s">
        <v>7</v>
      </c>
      <c r="X24" s="160"/>
      <c r="Y24" s="49"/>
      <c r="Z24" s="49"/>
      <c r="AA24" s="49"/>
      <c r="AB24" s="49"/>
      <c r="AC24" s="49"/>
      <c r="AD24" s="53"/>
      <c r="AE24" s="56"/>
      <c r="AF24" s="56"/>
      <c r="AG24" s="53"/>
      <c r="AH24" s="53"/>
      <c r="AZ24" s="53"/>
      <c r="BG24" s="158"/>
      <c r="BH24" s="158"/>
      <c r="BI24" s="158"/>
      <c r="BJ24" s="158"/>
    </row>
    <row r="25" spans="1:62" s="57" customFormat="1" ht="15.95" customHeight="1" x14ac:dyDescent="0.15">
      <c r="A25" s="202"/>
      <c r="B25" s="204"/>
      <c r="C25" s="58" t="s">
        <v>71</v>
      </c>
      <c r="D25" s="45" t="s">
        <v>72</v>
      </c>
      <c r="E25" s="45" t="s">
        <v>73</v>
      </c>
      <c r="F25" s="45" t="s">
        <v>74</v>
      </c>
      <c r="G25" s="45" t="s">
        <v>75</v>
      </c>
      <c r="H25" s="45" t="s">
        <v>76</v>
      </c>
      <c r="I25" s="45" t="s">
        <v>77</v>
      </c>
      <c r="J25" s="45" t="s">
        <v>78</v>
      </c>
      <c r="K25" s="45" t="s">
        <v>79</v>
      </c>
      <c r="L25" s="45" t="s">
        <v>80</v>
      </c>
      <c r="M25" s="45" t="s">
        <v>81</v>
      </c>
      <c r="N25" s="45" t="s">
        <v>82</v>
      </c>
      <c r="O25" s="45" t="s">
        <v>83</v>
      </c>
      <c r="P25" s="45" t="s">
        <v>84</v>
      </c>
      <c r="Q25" s="45" t="s">
        <v>85</v>
      </c>
      <c r="R25" s="45" t="s">
        <v>86</v>
      </c>
      <c r="S25" s="45" t="s">
        <v>87</v>
      </c>
      <c r="T25" s="159" t="s">
        <v>88</v>
      </c>
      <c r="U25" s="47" t="s">
        <v>16</v>
      </c>
      <c r="V25" s="46" t="s">
        <v>17</v>
      </c>
      <c r="W25" s="189"/>
      <c r="X25" s="160"/>
      <c r="Y25" s="49"/>
      <c r="Z25" s="49"/>
      <c r="AA25" s="49"/>
      <c r="AB25" s="49"/>
      <c r="AC25" s="49"/>
      <c r="AD25" s="53"/>
      <c r="AE25" s="56"/>
      <c r="AF25" s="56"/>
      <c r="AG25" s="53"/>
      <c r="AH25" s="53"/>
      <c r="AZ25" s="53"/>
      <c r="BG25" s="158"/>
      <c r="BH25" s="158"/>
      <c r="BI25" s="158"/>
      <c r="BJ25" s="158"/>
    </row>
    <row r="26" spans="1:62" s="57" customFormat="1" ht="15.95" customHeight="1" x14ac:dyDescent="0.15">
      <c r="A26" s="91" t="s">
        <v>32</v>
      </c>
      <c r="B26" s="131">
        <f>SUM(C26:T26)</f>
        <v>0</v>
      </c>
      <c r="C26" s="120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5"/>
      <c r="U26" s="120"/>
      <c r="V26" s="125"/>
      <c r="W26" s="135"/>
      <c r="X26" s="160" t="str">
        <f t="shared" ref="X26:X39" si="8">+BA26&amp;""&amp;BB26&amp;""&amp;BC26</f>
        <v/>
      </c>
      <c r="Y26" s="49"/>
      <c r="Z26" s="49"/>
      <c r="AA26" s="49"/>
      <c r="AG26" s="53"/>
      <c r="AH26" s="53"/>
      <c r="AZ26" s="53"/>
      <c r="BA26" s="88" t="str">
        <f>IF($B26&lt;&gt;($U26+$V26)," El número consultas según sexo NO puede ser diferente al Total.","")</f>
        <v/>
      </c>
      <c r="BB26" s="60" t="str">
        <f>IF($B26=0,"",IF($W26="",IF($B26="",""," No olvide escribir la columna Beneficiarios."),""))</f>
        <v/>
      </c>
      <c r="BC26" s="60" t="str">
        <f>IF($B26&lt;$W26," El número de Beneficiarios NO puede ser mayor que el Total.","")</f>
        <v/>
      </c>
      <c r="BD26" s="151">
        <f>IF($B26&lt;&gt;($U26+$V26),1,0)</f>
        <v>0</v>
      </c>
      <c r="BE26" s="151">
        <f>IF($B26&lt;$W26,1,0)</f>
        <v>0</v>
      </c>
      <c r="BF26" s="151" t="str">
        <f>IF($B26=0,"",IF($W26="",IF($B26="","",1),0))</f>
        <v/>
      </c>
      <c r="BG26" s="161"/>
      <c r="BH26" s="162"/>
      <c r="BI26" s="162"/>
      <c r="BJ26" s="162"/>
    </row>
    <row r="27" spans="1:62" s="57" customFormat="1" ht="15.95" customHeight="1" x14ac:dyDescent="0.15">
      <c r="A27" s="90" t="s">
        <v>33</v>
      </c>
      <c r="B27" s="105">
        <f t="shared" ref="B27:B39" si="9">SUM(C27:T27)</f>
        <v>0</v>
      </c>
      <c r="C27" s="10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3"/>
      <c r="U27" s="118"/>
      <c r="V27" s="103"/>
      <c r="W27" s="99"/>
      <c r="X27" s="160" t="str">
        <f t="shared" si="8"/>
        <v/>
      </c>
      <c r="Y27" s="49"/>
      <c r="Z27" s="49"/>
      <c r="AA27" s="49"/>
      <c r="AG27" s="53"/>
      <c r="AH27" s="53"/>
      <c r="AZ27" s="53"/>
      <c r="BA27" s="88" t="str">
        <f t="shared" ref="BA27:BA39" si="10">IF($B27&lt;&gt;($U27+$V27)," El número consultas según sexo NO puede ser diferente al Total.","")</f>
        <v/>
      </c>
      <c r="BB27" s="60" t="str">
        <f t="shared" ref="BB27:BB39" si="11">IF($B27=0,"",IF($W27="",IF($B27="",""," No olvide escribir la columna Beneficiarios."),""))</f>
        <v/>
      </c>
      <c r="BC27" s="60" t="str">
        <f t="shared" ref="BC27:BC39" si="12">IF($B27&lt;$W27," El número de Beneficiarios NO puede ser mayor que el Total.","")</f>
        <v/>
      </c>
      <c r="BD27" s="151">
        <f t="shared" ref="BD27:BD39" si="13">IF($B27&lt;&gt;($U27+$V27),1,0)</f>
        <v>0</v>
      </c>
      <c r="BE27" s="151">
        <f t="shared" ref="BE27:BE39" si="14">IF($B27&lt;$W27,1,0)</f>
        <v>0</v>
      </c>
      <c r="BF27" s="151" t="str">
        <f t="shared" ref="BF27:BF39" si="15">IF($B27=0,"",IF($W27="",IF($B27="","",1),0))</f>
        <v/>
      </c>
      <c r="BG27" s="161"/>
      <c r="BH27" s="162"/>
      <c r="BI27" s="162"/>
      <c r="BJ27" s="162"/>
    </row>
    <row r="28" spans="1:62" s="57" customFormat="1" ht="15.95" customHeight="1" x14ac:dyDescent="0.15">
      <c r="A28" s="92" t="s">
        <v>34</v>
      </c>
      <c r="B28" s="130">
        <f t="shared" si="9"/>
        <v>0</v>
      </c>
      <c r="C28" s="106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3"/>
      <c r="U28" s="106"/>
      <c r="V28" s="103"/>
      <c r="W28" s="99"/>
      <c r="X28" s="160" t="str">
        <f t="shared" si="8"/>
        <v/>
      </c>
      <c r="Y28" s="49"/>
      <c r="Z28" s="49"/>
      <c r="AA28" s="49"/>
      <c r="AG28" s="53"/>
      <c r="AH28" s="53"/>
      <c r="AZ28" s="53"/>
      <c r="BA28" s="88" t="str">
        <f t="shared" si="10"/>
        <v/>
      </c>
      <c r="BB28" s="60" t="str">
        <f t="shared" si="11"/>
        <v/>
      </c>
      <c r="BC28" s="60" t="str">
        <f t="shared" si="12"/>
        <v/>
      </c>
      <c r="BD28" s="151">
        <f t="shared" si="13"/>
        <v>0</v>
      </c>
      <c r="BE28" s="151">
        <f t="shared" si="14"/>
        <v>0</v>
      </c>
      <c r="BF28" s="151" t="str">
        <f t="shared" si="15"/>
        <v/>
      </c>
      <c r="BG28" s="161"/>
      <c r="BH28" s="162"/>
      <c r="BI28" s="162"/>
      <c r="BJ28" s="162"/>
    </row>
    <row r="29" spans="1:62" s="57" customFormat="1" ht="15.95" customHeight="1" x14ac:dyDescent="0.15">
      <c r="A29" s="92" t="s">
        <v>90</v>
      </c>
      <c r="B29" s="130">
        <f>SUM(H29:P29)</f>
        <v>0</v>
      </c>
      <c r="C29" s="122"/>
      <c r="D29" s="138"/>
      <c r="E29" s="138"/>
      <c r="F29" s="138"/>
      <c r="G29" s="138"/>
      <c r="H29" s="107"/>
      <c r="I29" s="107"/>
      <c r="J29" s="107"/>
      <c r="K29" s="107"/>
      <c r="L29" s="107"/>
      <c r="M29" s="107"/>
      <c r="N29" s="107"/>
      <c r="O29" s="107"/>
      <c r="P29" s="107"/>
      <c r="Q29" s="138"/>
      <c r="R29" s="138"/>
      <c r="S29" s="138"/>
      <c r="T29" s="119"/>
      <c r="U29" s="118"/>
      <c r="V29" s="103"/>
      <c r="W29" s="99"/>
      <c r="X29" s="160" t="str">
        <f t="shared" si="8"/>
        <v/>
      </c>
      <c r="Y29" s="49"/>
      <c r="Z29" s="49"/>
      <c r="AA29" s="49"/>
      <c r="AG29" s="53"/>
      <c r="AH29" s="53"/>
      <c r="AZ29" s="53"/>
      <c r="BA29" s="88" t="str">
        <f t="shared" si="10"/>
        <v/>
      </c>
      <c r="BB29" s="60" t="str">
        <f t="shared" si="11"/>
        <v/>
      </c>
      <c r="BC29" s="60" t="str">
        <f t="shared" si="12"/>
        <v/>
      </c>
      <c r="BD29" s="151">
        <f t="shared" si="13"/>
        <v>0</v>
      </c>
      <c r="BE29" s="151">
        <f t="shared" si="14"/>
        <v>0</v>
      </c>
      <c r="BF29" s="151" t="str">
        <f t="shared" si="15"/>
        <v/>
      </c>
      <c r="BG29" s="161"/>
      <c r="BH29" s="162"/>
      <c r="BI29" s="162"/>
      <c r="BJ29" s="162"/>
    </row>
    <row r="30" spans="1:62" s="57" customFormat="1" ht="15.95" customHeight="1" x14ac:dyDescent="0.15">
      <c r="A30" s="92" t="s">
        <v>35</v>
      </c>
      <c r="B30" s="130">
        <f t="shared" si="9"/>
        <v>0</v>
      </c>
      <c r="C30" s="10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3"/>
      <c r="U30" s="118"/>
      <c r="V30" s="103"/>
      <c r="W30" s="99"/>
      <c r="X30" s="160" t="str">
        <f t="shared" si="8"/>
        <v/>
      </c>
      <c r="Y30" s="49"/>
      <c r="Z30" s="49"/>
      <c r="AA30" s="49"/>
      <c r="AG30" s="53"/>
      <c r="AH30" s="53"/>
      <c r="AZ30" s="53"/>
      <c r="BA30" s="88" t="str">
        <f t="shared" si="10"/>
        <v/>
      </c>
      <c r="BB30" s="60" t="str">
        <f t="shared" si="11"/>
        <v/>
      </c>
      <c r="BC30" s="60" t="str">
        <f t="shared" si="12"/>
        <v/>
      </c>
      <c r="BD30" s="151">
        <f t="shared" si="13"/>
        <v>0</v>
      </c>
      <c r="BE30" s="151">
        <f t="shared" si="14"/>
        <v>0</v>
      </c>
      <c r="BF30" s="151" t="str">
        <f t="shared" si="15"/>
        <v/>
      </c>
      <c r="BG30" s="161"/>
      <c r="BH30" s="162"/>
      <c r="BI30" s="162"/>
      <c r="BJ30" s="162"/>
    </row>
    <row r="31" spans="1:62" s="57" customFormat="1" ht="15.95" customHeight="1" x14ac:dyDescent="0.15">
      <c r="A31" s="50" t="s">
        <v>36</v>
      </c>
      <c r="B31" s="105">
        <f t="shared" si="9"/>
        <v>0</v>
      </c>
      <c r="C31" s="106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3"/>
      <c r="U31" s="106"/>
      <c r="V31" s="103"/>
      <c r="W31" s="99"/>
      <c r="X31" s="160" t="str">
        <f t="shared" si="8"/>
        <v/>
      </c>
      <c r="Y31" s="49"/>
      <c r="Z31" s="49"/>
      <c r="AA31" s="49"/>
      <c r="AG31" s="53"/>
      <c r="AH31" s="53"/>
      <c r="AZ31" s="53"/>
      <c r="BA31" s="88" t="str">
        <f t="shared" si="10"/>
        <v/>
      </c>
      <c r="BB31" s="60" t="str">
        <f t="shared" si="11"/>
        <v/>
      </c>
      <c r="BC31" s="60" t="str">
        <f t="shared" si="12"/>
        <v/>
      </c>
      <c r="BD31" s="151">
        <f t="shared" si="13"/>
        <v>0</v>
      </c>
      <c r="BE31" s="151">
        <f t="shared" si="14"/>
        <v>0</v>
      </c>
      <c r="BF31" s="151" t="str">
        <f t="shared" si="15"/>
        <v/>
      </c>
      <c r="BG31" s="161"/>
      <c r="BH31" s="162"/>
      <c r="BI31" s="162"/>
      <c r="BJ31" s="162"/>
    </row>
    <row r="32" spans="1:62" s="57" customFormat="1" ht="15.95" customHeight="1" x14ac:dyDescent="0.15">
      <c r="A32" s="50" t="s">
        <v>37</v>
      </c>
      <c r="B32" s="105">
        <f t="shared" si="9"/>
        <v>0</v>
      </c>
      <c r="C32" s="106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3"/>
      <c r="U32" s="106"/>
      <c r="V32" s="103"/>
      <c r="W32" s="99"/>
      <c r="X32" s="160" t="str">
        <f t="shared" si="8"/>
        <v/>
      </c>
      <c r="Y32" s="49"/>
      <c r="Z32" s="49"/>
      <c r="AA32" s="49"/>
      <c r="AG32" s="53"/>
      <c r="AH32" s="53"/>
      <c r="AZ32" s="53"/>
      <c r="BA32" s="88" t="str">
        <f t="shared" si="10"/>
        <v/>
      </c>
      <c r="BB32" s="60" t="str">
        <f t="shared" si="11"/>
        <v/>
      </c>
      <c r="BC32" s="60" t="str">
        <f t="shared" si="12"/>
        <v/>
      </c>
      <c r="BD32" s="151">
        <f t="shared" si="13"/>
        <v>0</v>
      </c>
      <c r="BE32" s="151">
        <f t="shared" si="14"/>
        <v>0</v>
      </c>
      <c r="BF32" s="151" t="str">
        <f t="shared" si="15"/>
        <v/>
      </c>
      <c r="BG32" s="161"/>
      <c r="BH32" s="162"/>
      <c r="BI32" s="162"/>
      <c r="BJ32" s="162"/>
    </row>
    <row r="33" spans="1:62" s="57" customFormat="1" ht="15.95" customHeight="1" x14ac:dyDescent="0.15">
      <c r="A33" s="50" t="s">
        <v>38</v>
      </c>
      <c r="B33" s="105">
        <f t="shared" si="9"/>
        <v>0</v>
      </c>
      <c r="C33" s="106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3"/>
      <c r="U33" s="106"/>
      <c r="V33" s="103"/>
      <c r="W33" s="99"/>
      <c r="X33" s="160" t="str">
        <f t="shared" si="8"/>
        <v/>
      </c>
      <c r="Y33" s="49"/>
      <c r="Z33" s="49"/>
      <c r="AA33" s="49"/>
      <c r="AG33" s="53"/>
      <c r="AH33" s="53"/>
      <c r="AZ33" s="53"/>
      <c r="BA33" s="88" t="str">
        <f t="shared" si="10"/>
        <v/>
      </c>
      <c r="BB33" s="60" t="str">
        <f t="shared" si="11"/>
        <v/>
      </c>
      <c r="BC33" s="60" t="str">
        <f t="shared" si="12"/>
        <v/>
      </c>
      <c r="BD33" s="151">
        <f t="shared" si="13"/>
        <v>0</v>
      </c>
      <c r="BE33" s="151">
        <f t="shared" si="14"/>
        <v>0</v>
      </c>
      <c r="BF33" s="151" t="str">
        <f t="shared" si="15"/>
        <v/>
      </c>
      <c r="BG33" s="161"/>
      <c r="BH33" s="162"/>
      <c r="BI33" s="162"/>
      <c r="BJ33" s="162"/>
    </row>
    <row r="34" spans="1:62" s="57" customFormat="1" ht="15.95" customHeight="1" x14ac:dyDescent="0.15">
      <c r="A34" s="50" t="s">
        <v>39</v>
      </c>
      <c r="B34" s="105">
        <f t="shared" si="9"/>
        <v>0</v>
      </c>
      <c r="C34" s="106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3"/>
      <c r="U34" s="106"/>
      <c r="V34" s="103"/>
      <c r="W34" s="99"/>
      <c r="X34" s="160" t="str">
        <f t="shared" si="8"/>
        <v/>
      </c>
      <c r="Y34" s="49"/>
      <c r="Z34" s="49"/>
      <c r="AA34" s="49"/>
      <c r="AG34" s="53"/>
      <c r="AH34" s="53"/>
      <c r="AZ34" s="53"/>
      <c r="BA34" s="88" t="str">
        <f t="shared" si="10"/>
        <v/>
      </c>
      <c r="BB34" s="60" t="str">
        <f t="shared" si="11"/>
        <v/>
      </c>
      <c r="BC34" s="60" t="str">
        <f t="shared" si="12"/>
        <v/>
      </c>
      <c r="BD34" s="151">
        <f t="shared" si="13"/>
        <v>0</v>
      </c>
      <c r="BE34" s="151">
        <f t="shared" si="14"/>
        <v>0</v>
      </c>
      <c r="BF34" s="151" t="str">
        <f t="shared" si="15"/>
        <v/>
      </c>
      <c r="BG34" s="161"/>
      <c r="BH34" s="162"/>
      <c r="BI34" s="162"/>
      <c r="BJ34" s="162"/>
    </row>
    <row r="35" spans="1:62" s="57" customFormat="1" ht="15.95" customHeight="1" x14ac:dyDescent="0.15">
      <c r="A35" s="50" t="s">
        <v>40</v>
      </c>
      <c r="B35" s="105">
        <f t="shared" si="9"/>
        <v>0</v>
      </c>
      <c r="C35" s="106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3"/>
      <c r="U35" s="106"/>
      <c r="V35" s="103"/>
      <c r="W35" s="99"/>
      <c r="X35" s="160" t="str">
        <f t="shared" si="8"/>
        <v/>
      </c>
      <c r="Y35" s="49"/>
      <c r="Z35" s="49"/>
      <c r="AA35" s="49"/>
      <c r="AG35" s="53"/>
      <c r="AH35" s="53"/>
      <c r="AZ35" s="53"/>
      <c r="BA35" s="88" t="str">
        <f t="shared" si="10"/>
        <v/>
      </c>
      <c r="BB35" s="60" t="str">
        <f t="shared" si="11"/>
        <v/>
      </c>
      <c r="BC35" s="60" t="str">
        <f t="shared" si="12"/>
        <v/>
      </c>
      <c r="BD35" s="151">
        <f t="shared" si="13"/>
        <v>0</v>
      </c>
      <c r="BE35" s="151">
        <f t="shared" si="14"/>
        <v>0</v>
      </c>
      <c r="BF35" s="151" t="str">
        <f t="shared" si="15"/>
        <v/>
      </c>
      <c r="BG35" s="161"/>
      <c r="BH35" s="162"/>
      <c r="BI35" s="162"/>
      <c r="BJ35" s="162"/>
    </row>
    <row r="36" spans="1:62" s="57" customFormat="1" ht="15.95" customHeight="1" x14ac:dyDescent="0.15">
      <c r="A36" s="50" t="s">
        <v>41</v>
      </c>
      <c r="B36" s="105">
        <f t="shared" si="9"/>
        <v>0</v>
      </c>
      <c r="C36" s="106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3"/>
      <c r="U36" s="106"/>
      <c r="V36" s="103"/>
      <c r="W36" s="99"/>
      <c r="X36" s="160" t="str">
        <f t="shared" si="8"/>
        <v/>
      </c>
      <c r="Y36" s="49"/>
      <c r="Z36" s="49"/>
      <c r="AA36" s="49"/>
      <c r="AG36" s="53"/>
      <c r="AH36" s="53"/>
      <c r="AZ36" s="53"/>
      <c r="BA36" s="88" t="str">
        <f t="shared" si="10"/>
        <v/>
      </c>
      <c r="BB36" s="60" t="str">
        <f t="shared" si="11"/>
        <v/>
      </c>
      <c r="BC36" s="60" t="str">
        <f t="shared" si="12"/>
        <v/>
      </c>
      <c r="BD36" s="151">
        <f t="shared" si="13"/>
        <v>0</v>
      </c>
      <c r="BE36" s="151">
        <f t="shared" si="14"/>
        <v>0</v>
      </c>
      <c r="BF36" s="151" t="str">
        <f t="shared" si="15"/>
        <v/>
      </c>
      <c r="BG36" s="161"/>
      <c r="BH36" s="162"/>
      <c r="BI36" s="162"/>
      <c r="BJ36" s="162"/>
    </row>
    <row r="37" spans="1:62" s="57" customFormat="1" ht="15.95" customHeight="1" x14ac:dyDescent="0.15">
      <c r="A37" s="50" t="s">
        <v>42</v>
      </c>
      <c r="B37" s="105">
        <f t="shared" si="9"/>
        <v>0</v>
      </c>
      <c r="C37" s="106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3"/>
      <c r="U37" s="106"/>
      <c r="V37" s="103"/>
      <c r="W37" s="99"/>
      <c r="X37" s="160" t="str">
        <f t="shared" si="8"/>
        <v/>
      </c>
      <c r="Y37" s="49"/>
      <c r="Z37" s="49"/>
      <c r="AA37" s="49"/>
      <c r="AG37" s="53"/>
      <c r="AH37" s="53"/>
      <c r="AZ37" s="53"/>
      <c r="BA37" s="88" t="str">
        <f t="shared" si="10"/>
        <v/>
      </c>
      <c r="BB37" s="60" t="str">
        <f t="shared" si="11"/>
        <v/>
      </c>
      <c r="BC37" s="60" t="str">
        <f t="shared" si="12"/>
        <v/>
      </c>
      <c r="BD37" s="151">
        <f t="shared" si="13"/>
        <v>0</v>
      </c>
      <c r="BE37" s="151">
        <f t="shared" si="14"/>
        <v>0</v>
      </c>
      <c r="BF37" s="151" t="str">
        <f t="shared" si="15"/>
        <v/>
      </c>
      <c r="BG37" s="161"/>
      <c r="BH37" s="162"/>
      <c r="BI37" s="162"/>
      <c r="BJ37" s="162"/>
    </row>
    <row r="38" spans="1:62" s="57" customFormat="1" ht="30" customHeight="1" x14ac:dyDescent="0.15">
      <c r="A38" s="50" t="s">
        <v>43</v>
      </c>
      <c r="B38" s="105">
        <f t="shared" si="9"/>
        <v>0</v>
      </c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3"/>
      <c r="U38" s="106"/>
      <c r="V38" s="103"/>
      <c r="W38" s="99"/>
      <c r="X38" s="160" t="str">
        <f t="shared" si="8"/>
        <v/>
      </c>
      <c r="Y38" s="49"/>
      <c r="Z38" s="49"/>
      <c r="AA38" s="49"/>
      <c r="AG38" s="53"/>
      <c r="AH38" s="53"/>
      <c r="AZ38" s="53"/>
      <c r="BA38" s="88" t="str">
        <f t="shared" si="10"/>
        <v/>
      </c>
      <c r="BB38" s="60" t="str">
        <f t="shared" si="11"/>
        <v/>
      </c>
      <c r="BC38" s="60" t="str">
        <f t="shared" si="12"/>
        <v/>
      </c>
      <c r="BD38" s="151">
        <f t="shared" si="13"/>
        <v>0</v>
      </c>
      <c r="BE38" s="151">
        <f t="shared" si="14"/>
        <v>0</v>
      </c>
      <c r="BF38" s="151" t="str">
        <f t="shared" si="15"/>
        <v/>
      </c>
      <c r="BG38" s="161"/>
      <c r="BH38" s="162"/>
      <c r="BI38" s="162"/>
      <c r="BJ38" s="162"/>
    </row>
    <row r="39" spans="1:62" s="57" customFormat="1" ht="32.25" customHeight="1" x14ac:dyDescent="0.15">
      <c r="A39" s="51" t="s">
        <v>44</v>
      </c>
      <c r="B39" s="109">
        <f t="shared" si="9"/>
        <v>0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3"/>
      <c r="U39" s="110"/>
      <c r="V39" s="113"/>
      <c r="W39" s="100"/>
      <c r="X39" s="160" t="str">
        <f t="shared" si="8"/>
        <v/>
      </c>
      <c r="Y39" s="49"/>
      <c r="Z39" s="49"/>
      <c r="AA39" s="49"/>
      <c r="AG39" s="53"/>
      <c r="AH39" s="53"/>
      <c r="AZ39" s="53"/>
      <c r="BA39" s="88" t="str">
        <f t="shared" si="10"/>
        <v/>
      </c>
      <c r="BB39" s="60" t="str">
        <f t="shared" si="11"/>
        <v/>
      </c>
      <c r="BC39" s="60" t="str">
        <f t="shared" si="12"/>
        <v/>
      </c>
      <c r="BD39" s="151">
        <f t="shared" si="13"/>
        <v>0</v>
      </c>
      <c r="BE39" s="151">
        <f t="shared" si="14"/>
        <v>0</v>
      </c>
      <c r="BF39" s="151" t="str">
        <f t="shared" si="15"/>
        <v/>
      </c>
      <c r="BG39" s="161"/>
      <c r="BH39" s="162"/>
      <c r="BI39" s="162"/>
      <c r="BJ39" s="162"/>
    </row>
    <row r="40" spans="1:62" s="57" customFormat="1" ht="14.25" x14ac:dyDescent="0.2">
      <c r="A40" s="52" t="s">
        <v>45</v>
      </c>
      <c r="B40" s="52"/>
      <c r="C40" s="52"/>
      <c r="D40" s="52"/>
      <c r="E40" s="52"/>
      <c r="F40" s="52"/>
      <c r="G40" s="52"/>
      <c r="H40" s="52"/>
      <c r="I40" s="44"/>
      <c r="J40" s="44"/>
      <c r="K40" s="44"/>
      <c r="L40" s="44"/>
      <c r="M40" s="44"/>
      <c r="N40" s="42"/>
      <c r="O40" s="48"/>
      <c r="P40" s="48"/>
      <c r="Q40" s="48"/>
      <c r="R40" s="48"/>
      <c r="S40" s="48"/>
      <c r="T40" s="48"/>
      <c r="U40" s="48"/>
      <c r="V40" s="48"/>
      <c r="W40" s="48"/>
      <c r="X40" s="164"/>
      <c r="AV40" s="53"/>
      <c r="AW40" s="53"/>
      <c r="BA40" s="48"/>
      <c r="BB40" s="48"/>
      <c r="BC40" s="48"/>
      <c r="BD40" s="48"/>
      <c r="BG40" s="158"/>
      <c r="BH40" s="158"/>
      <c r="BI40" s="158"/>
      <c r="BJ40" s="158"/>
    </row>
    <row r="41" spans="1:62" s="57" customFormat="1" ht="15.95" customHeight="1" x14ac:dyDescent="0.25">
      <c r="A41" s="201" t="s">
        <v>31</v>
      </c>
      <c r="B41" s="203" t="s">
        <v>4</v>
      </c>
      <c r="C41" s="205" t="s">
        <v>46</v>
      </c>
      <c r="D41" s="206"/>
      <c r="E41" s="206"/>
      <c r="F41" s="207"/>
      <c r="G41" s="205" t="s">
        <v>47</v>
      </c>
      <c r="H41" s="206"/>
      <c r="I41" s="206"/>
      <c r="J41" s="207"/>
      <c r="K41" s="42"/>
      <c r="L41" s="208"/>
      <c r="M41" s="208"/>
      <c r="N41" s="208"/>
      <c r="O41" s="208"/>
      <c r="P41" s="208"/>
      <c r="Q41" s="208"/>
      <c r="R41" s="20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G41" s="158"/>
      <c r="BH41" s="158"/>
      <c r="BI41" s="158"/>
      <c r="BJ41" s="158"/>
    </row>
    <row r="42" spans="1:62" s="57" customFormat="1" ht="15.95" customHeight="1" x14ac:dyDescent="0.15">
      <c r="A42" s="202"/>
      <c r="B42" s="204"/>
      <c r="C42" s="45" t="s">
        <v>11</v>
      </c>
      <c r="D42" s="45" t="s">
        <v>12</v>
      </c>
      <c r="E42" s="73" t="s">
        <v>13</v>
      </c>
      <c r="F42" s="73" t="s">
        <v>48</v>
      </c>
      <c r="G42" s="45" t="s">
        <v>11</v>
      </c>
      <c r="H42" s="45" t="s">
        <v>12</v>
      </c>
      <c r="I42" s="73" t="s">
        <v>13</v>
      </c>
      <c r="J42" s="73" t="s">
        <v>48</v>
      </c>
      <c r="K42" s="42"/>
      <c r="L42" s="42"/>
      <c r="M42" s="42"/>
      <c r="N42" s="54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G42" s="158"/>
      <c r="BH42" s="158"/>
      <c r="BI42" s="158"/>
      <c r="BJ42" s="158"/>
    </row>
    <row r="43" spans="1:62" s="57" customFormat="1" ht="30" customHeight="1" x14ac:dyDescent="0.15">
      <c r="A43" s="67" t="s">
        <v>49</v>
      </c>
      <c r="B43" s="105">
        <f>SUM(C43:J43)</f>
        <v>0</v>
      </c>
      <c r="C43" s="120"/>
      <c r="D43" s="121"/>
      <c r="E43" s="125"/>
      <c r="F43" s="125"/>
      <c r="G43" s="120"/>
      <c r="H43" s="121"/>
      <c r="I43" s="121"/>
      <c r="J43" s="125"/>
      <c r="K43" s="150" t="s">
        <v>70</v>
      </c>
      <c r="L43" s="42"/>
      <c r="M43" s="42"/>
      <c r="N43" s="86"/>
      <c r="O43" s="48"/>
      <c r="P43" s="48"/>
      <c r="Q43" s="48"/>
      <c r="R43" s="48"/>
      <c r="S43" s="48"/>
      <c r="T43" s="48"/>
      <c r="U43" s="48"/>
      <c r="V43" s="48"/>
      <c r="W43" s="48"/>
      <c r="X43" s="164"/>
      <c r="AV43" s="53"/>
      <c r="AW43" s="53"/>
      <c r="BA43" s="88"/>
      <c r="BD43" s="151"/>
      <c r="BG43" s="158"/>
      <c r="BH43" s="158"/>
      <c r="BI43" s="158"/>
      <c r="BJ43" s="158"/>
    </row>
    <row r="44" spans="1:62" s="57" customFormat="1" ht="12.75" customHeight="1" x14ac:dyDescent="0.15">
      <c r="A44" s="66" t="s">
        <v>50</v>
      </c>
      <c r="B44" s="109">
        <f>SUM(C44:J44)</f>
        <v>0</v>
      </c>
      <c r="C44" s="110"/>
      <c r="D44" s="111"/>
      <c r="E44" s="113"/>
      <c r="F44" s="113"/>
      <c r="G44" s="110"/>
      <c r="H44" s="111"/>
      <c r="I44" s="111"/>
      <c r="J44" s="113"/>
      <c r="K44" s="150" t="s">
        <v>70</v>
      </c>
      <c r="L44" s="42"/>
      <c r="M44" s="42"/>
      <c r="N44" s="68"/>
      <c r="O44" s="48"/>
      <c r="P44" s="48"/>
      <c r="Q44" s="48"/>
      <c r="R44" s="48"/>
      <c r="S44" s="48"/>
      <c r="T44" s="48"/>
      <c r="U44" s="48"/>
      <c r="V44" s="48"/>
      <c r="W44" s="48"/>
      <c r="X44" s="164"/>
      <c r="AV44" s="53"/>
      <c r="AW44" s="53"/>
      <c r="BA44" s="88"/>
      <c r="BD44" s="151"/>
      <c r="BG44" s="158"/>
      <c r="BH44" s="158"/>
      <c r="BI44" s="158"/>
      <c r="BJ44" s="158"/>
    </row>
    <row r="45" spans="1:62" s="57" customFormat="1" ht="29.25" customHeight="1" x14ac:dyDescent="0.2">
      <c r="A45" s="95" t="s">
        <v>51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68"/>
      <c r="O45" s="48"/>
      <c r="P45" s="48"/>
      <c r="Q45" s="48"/>
      <c r="R45" s="48"/>
      <c r="S45" s="48"/>
      <c r="T45" s="48"/>
      <c r="U45" s="48"/>
      <c r="V45" s="48"/>
      <c r="W45" s="48"/>
      <c r="X45" s="164"/>
      <c r="AV45" s="53"/>
      <c r="AW45" s="53"/>
      <c r="BA45" s="48"/>
      <c r="BB45" s="48"/>
      <c r="BG45" s="158"/>
      <c r="BH45" s="158"/>
      <c r="BI45" s="158"/>
      <c r="BJ45" s="158"/>
    </row>
    <row r="46" spans="1:62" s="57" customFormat="1" ht="15.95" customHeight="1" x14ac:dyDescent="0.15">
      <c r="A46" s="198" t="s">
        <v>52</v>
      </c>
      <c r="B46" s="188" t="s">
        <v>18</v>
      </c>
      <c r="C46" s="190" t="s">
        <v>5</v>
      </c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2" t="s">
        <v>6</v>
      </c>
      <c r="V46" s="193"/>
      <c r="W46" s="188" t="s">
        <v>7</v>
      </c>
      <c r="X46" s="164"/>
      <c r="AT46" s="53"/>
      <c r="AU46" s="53"/>
      <c r="AZ46" s="48"/>
      <c r="BA46" s="48"/>
      <c r="BB46" s="48"/>
      <c r="BG46" s="158"/>
      <c r="BH46" s="158"/>
      <c r="BI46" s="158"/>
      <c r="BJ46" s="158"/>
    </row>
    <row r="47" spans="1:62" s="57" customFormat="1" ht="15.95" customHeight="1" x14ac:dyDescent="0.15">
      <c r="A47" s="199"/>
      <c r="B47" s="189"/>
      <c r="C47" s="58" t="s">
        <v>71</v>
      </c>
      <c r="D47" s="45" t="s">
        <v>72</v>
      </c>
      <c r="E47" s="45" t="s">
        <v>73</v>
      </c>
      <c r="F47" s="45" t="s">
        <v>74</v>
      </c>
      <c r="G47" s="45" t="s">
        <v>75</v>
      </c>
      <c r="H47" s="45" t="s">
        <v>76</v>
      </c>
      <c r="I47" s="45" t="s">
        <v>77</v>
      </c>
      <c r="J47" s="45" t="s">
        <v>78</v>
      </c>
      <c r="K47" s="45" t="s">
        <v>79</v>
      </c>
      <c r="L47" s="45" t="s">
        <v>80</v>
      </c>
      <c r="M47" s="45" t="s">
        <v>81</v>
      </c>
      <c r="N47" s="45" t="s">
        <v>82</v>
      </c>
      <c r="O47" s="45" t="s">
        <v>83</v>
      </c>
      <c r="P47" s="45" t="s">
        <v>84</v>
      </c>
      <c r="Q47" s="45" t="s">
        <v>85</v>
      </c>
      <c r="R47" s="45" t="s">
        <v>86</v>
      </c>
      <c r="S47" s="45" t="s">
        <v>87</v>
      </c>
      <c r="T47" s="159" t="s">
        <v>88</v>
      </c>
      <c r="U47" s="47" t="s">
        <v>16</v>
      </c>
      <c r="V47" s="46" t="s">
        <v>17</v>
      </c>
      <c r="W47" s="189"/>
      <c r="X47" s="164"/>
      <c r="AT47" s="53"/>
      <c r="AU47" s="53"/>
      <c r="AZ47" s="48"/>
      <c r="BA47" s="48"/>
      <c r="BB47" s="48"/>
      <c r="BG47" s="158"/>
      <c r="BH47" s="158"/>
      <c r="BI47" s="158"/>
      <c r="BJ47" s="158"/>
    </row>
    <row r="48" spans="1:62" s="57" customFormat="1" ht="15.95" customHeight="1" x14ac:dyDescent="0.15">
      <c r="A48" s="69" t="s">
        <v>53</v>
      </c>
      <c r="B48" s="115">
        <f>SUM(B49:B50)</f>
        <v>0</v>
      </c>
      <c r="C48" s="139">
        <f>SUM(C49:C50)</f>
        <v>0</v>
      </c>
      <c r="D48" s="140">
        <f t="shared" ref="D48:W48" si="16">SUM(D49:D50)</f>
        <v>0</v>
      </c>
      <c r="E48" s="140">
        <f t="shared" si="16"/>
        <v>0</v>
      </c>
      <c r="F48" s="140">
        <f t="shared" si="16"/>
        <v>0</v>
      </c>
      <c r="G48" s="140">
        <f t="shared" si="16"/>
        <v>0</v>
      </c>
      <c r="H48" s="140">
        <f t="shared" si="16"/>
        <v>0</v>
      </c>
      <c r="I48" s="140">
        <f t="shared" si="16"/>
        <v>0</v>
      </c>
      <c r="J48" s="140">
        <f t="shared" si="16"/>
        <v>0</v>
      </c>
      <c r="K48" s="140">
        <f t="shared" si="16"/>
        <v>0</v>
      </c>
      <c r="L48" s="140">
        <f t="shared" si="16"/>
        <v>0</v>
      </c>
      <c r="M48" s="140">
        <f t="shared" si="16"/>
        <v>0</v>
      </c>
      <c r="N48" s="140">
        <f t="shared" si="16"/>
        <v>0</v>
      </c>
      <c r="O48" s="140">
        <f t="shared" si="16"/>
        <v>0</v>
      </c>
      <c r="P48" s="140">
        <f t="shared" si="16"/>
        <v>0</v>
      </c>
      <c r="Q48" s="140">
        <f t="shared" si="16"/>
        <v>0</v>
      </c>
      <c r="R48" s="140">
        <f t="shared" si="16"/>
        <v>0</v>
      </c>
      <c r="S48" s="140">
        <f t="shared" si="16"/>
        <v>0</v>
      </c>
      <c r="T48" s="147">
        <f t="shared" si="16"/>
        <v>0</v>
      </c>
      <c r="U48" s="139">
        <f t="shared" si="16"/>
        <v>0</v>
      </c>
      <c r="V48" s="165">
        <f t="shared" si="16"/>
        <v>0</v>
      </c>
      <c r="W48" s="165">
        <f t="shared" si="16"/>
        <v>0</v>
      </c>
      <c r="X48" s="160" t="str">
        <f t="shared" ref="X48:X53" si="17">+BA48&amp;""&amp;BB48&amp;""&amp;BC48</f>
        <v/>
      </c>
      <c r="AT48" s="53"/>
      <c r="AU48" s="53"/>
      <c r="AZ48" s="88" t="s">
        <v>70</v>
      </c>
      <c r="BA48" s="88" t="str">
        <f t="shared" ref="BA48:BA53" si="18">IF($B48&lt;&gt;($U48+$V48)," El número consultas según sexo NO puede ser diferente al Total.","")</f>
        <v/>
      </c>
      <c r="BB48" s="60" t="str">
        <f t="shared" ref="BB48:BB53" si="19">IF($B48=0,"",IF($W48="",IF($B48="",""," No olvide escribir la columna Beneficiarios."),""))</f>
        <v/>
      </c>
      <c r="BC48" s="60" t="str">
        <f t="shared" ref="BC48:BC53" si="20">IF($B48&lt;$W48," El número de Beneficiarios NO puede ser mayor que el Total.","")</f>
        <v/>
      </c>
      <c r="BD48" s="151">
        <f t="shared" ref="BD48:BD53" si="21">IF($B48&lt;&gt;($U48+$V48),1,0)</f>
        <v>0</v>
      </c>
      <c r="BE48" s="151">
        <f t="shared" ref="BE48:BE53" si="22">IF($B48&lt;$W48,1,0)</f>
        <v>0</v>
      </c>
      <c r="BF48" s="151"/>
      <c r="BG48" s="158"/>
      <c r="BH48" s="158"/>
      <c r="BI48" s="158"/>
      <c r="BJ48" s="158"/>
    </row>
    <row r="49" spans="1:62" s="57" customFormat="1" ht="15.95" customHeight="1" x14ac:dyDescent="0.15">
      <c r="A49" s="70" t="s">
        <v>49</v>
      </c>
      <c r="B49" s="116">
        <f>SUM(C49:T49)</f>
        <v>0</v>
      </c>
      <c r="C49" s="106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106"/>
      <c r="V49" s="103"/>
      <c r="W49" s="101"/>
      <c r="X49" s="160" t="str">
        <f t="shared" si="17"/>
        <v/>
      </c>
      <c r="Y49" s="49"/>
      <c r="Z49" s="49"/>
      <c r="AA49" s="49"/>
      <c r="AG49" s="53"/>
      <c r="AH49" s="53"/>
      <c r="AZ49" s="53"/>
      <c r="BA49" s="88" t="str">
        <f t="shared" si="18"/>
        <v/>
      </c>
      <c r="BB49" s="60" t="str">
        <f t="shared" si="19"/>
        <v/>
      </c>
      <c r="BC49" s="60" t="str">
        <f t="shared" si="20"/>
        <v/>
      </c>
      <c r="BD49" s="151">
        <f t="shared" si="21"/>
        <v>0</v>
      </c>
      <c r="BE49" s="151">
        <f t="shared" si="22"/>
        <v>0</v>
      </c>
      <c r="BF49" s="151" t="str">
        <f>IF($B49=0,"",IF($W49="",IF($B49="","",1),0))</f>
        <v/>
      </c>
      <c r="BG49" s="161"/>
      <c r="BH49" s="162"/>
      <c r="BI49" s="162"/>
      <c r="BJ49" s="162"/>
    </row>
    <row r="50" spans="1:62" s="57" customFormat="1" ht="15.95" customHeight="1" x14ac:dyDescent="0.15">
      <c r="A50" s="71" t="s">
        <v>54</v>
      </c>
      <c r="B50" s="117">
        <f>SUM(C50:T50)</f>
        <v>0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2"/>
      <c r="U50" s="110"/>
      <c r="V50" s="113"/>
      <c r="W50" s="102"/>
      <c r="X50" s="160" t="str">
        <f t="shared" si="17"/>
        <v/>
      </c>
      <c r="Y50" s="49"/>
      <c r="Z50" s="49"/>
      <c r="AA50" s="49"/>
      <c r="AG50" s="53"/>
      <c r="AH50" s="53"/>
      <c r="AZ50" s="53"/>
      <c r="BA50" s="88" t="str">
        <f t="shared" si="18"/>
        <v/>
      </c>
      <c r="BB50" s="60" t="str">
        <f t="shared" si="19"/>
        <v/>
      </c>
      <c r="BC50" s="60" t="str">
        <f t="shared" si="20"/>
        <v/>
      </c>
      <c r="BD50" s="151">
        <f t="shared" si="21"/>
        <v>0</v>
      </c>
      <c r="BE50" s="151">
        <f t="shared" si="22"/>
        <v>0</v>
      </c>
      <c r="BF50" s="151" t="str">
        <f>IF($B50=0,"",IF($W50="",IF($B50="","",1),0))</f>
        <v/>
      </c>
      <c r="BG50" s="161"/>
      <c r="BH50" s="162"/>
      <c r="BI50" s="162"/>
      <c r="BJ50" s="162"/>
    </row>
    <row r="51" spans="1:62" s="57" customFormat="1" ht="15.95" customHeight="1" x14ac:dyDescent="0.15">
      <c r="A51" s="166" t="s">
        <v>55</v>
      </c>
      <c r="B51" s="167">
        <f t="shared" ref="B51:W51" si="23">SUM(B52:B53)</f>
        <v>0</v>
      </c>
      <c r="C51" s="168">
        <f t="shared" si="23"/>
        <v>0</v>
      </c>
      <c r="D51" s="169">
        <f t="shared" si="23"/>
        <v>0</v>
      </c>
      <c r="E51" s="169">
        <f t="shared" si="23"/>
        <v>0</v>
      </c>
      <c r="F51" s="169">
        <f t="shared" si="23"/>
        <v>0</v>
      </c>
      <c r="G51" s="169">
        <f t="shared" si="23"/>
        <v>0</v>
      </c>
      <c r="H51" s="169">
        <f t="shared" si="23"/>
        <v>0</v>
      </c>
      <c r="I51" s="169">
        <f t="shared" si="23"/>
        <v>0</v>
      </c>
      <c r="J51" s="169">
        <f t="shared" si="23"/>
        <v>0</v>
      </c>
      <c r="K51" s="169">
        <f t="shared" si="23"/>
        <v>0</v>
      </c>
      <c r="L51" s="169">
        <f t="shared" si="23"/>
        <v>0</v>
      </c>
      <c r="M51" s="169">
        <f t="shared" si="23"/>
        <v>0</v>
      </c>
      <c r="N51" s="169">
        <f t="shared" si="23"/>
        <v>0</v>
      </c>
      <c r="O51" s="169">
        <f t="shared" si="23"/>
        <v>0</v>
      </c>
      <c r="P51" s="169">
        <f t="shared" si="23"/>
        <v>0</v>
      </c>
      <c r="Q51" s="169">
        <f t="shared" si="23"/>
        <v>0</v>
      </c>
      <c r="R51" s="169">
        <f t="shared" si="23"/>
        <v>0</v>
      </c>
      <c r="S51" s="169">
        <f t="shared" si="23"/>
        <v>0</v>
      </c>
      <c r="T51" s="170">
        <f t="shared" si="23"/>
        <v>0</v>
      </c>
      <c r="U51" s="168">
        <f t="shared" si="23"/>
        <v>0</v>
      </c>
      <c r="V51" s="171">
        <f t="shared" si="23"/>
        <v>0</v>
      </c>
      <c r="W51" s="165">
        <f t="shared" si="23"/>
        <v>0</v>
      </c>
      <c r="X51" s="160" t="str">
        <f t="shared" si="17"/>
        <v/>
      </c>
      <c r="Y51" s="49"/>
      <c r="Z51" s="49"/>
      <c r="AA51" s="49"/>
      <c r="AG51" s="53"/>
      <c r="AH51" s="53"/>
      <c r="AZ51" s="53"/>
      <c r="BA51" s="88" t="str">
        <f t="shared" si="18"/>
        <v/>
      </c>
      <c r="BB51" s="60" t="str">
        <f t="shared" si="19"/>
        <v/>
      </c>
      <c r="BC51" s="60" t="str">
        <f t="shared" si="20"/>
        <v/>
      </c>
      <c r="BD51" s="151">
        <f t="shared" si="21"/>
        <v>0</v>
      </c>
      <c r="BE51" s="151">
        <f t="shared" si="22"/>
        <v>0</v>
      </c>
      <c r="BF51" s="151" t="str">
        <f>IF($B51=0,"",IF($W51="",IF($B51="","",1),0))</f>
        <v/>
      </c>
      <c r="BG51" s="161"/>
      <c r="BH51" s="162"/>
      <c r="BI51" s="162"/>
      <c r="BJ51" s="162"/>
    </row>
    <row r="52" spans="1:62" s="57" customFormat="1" ht="30" customHeight="1" x14ac:dyDescent="0.15">
      <c r="A52" s="70" t="s">
        <v>49</v>
      </c>
      <c r="B52" s="116">
        <f>SUM(C52:T52)</f>
        <v>0</v>
      </c>
      <c r="C52" s="106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6"/>
      <c r="V52" s="103"/>
      <c r="W52" s="101"/>
      <c r="X52" s="160" t="str">
        <f t="shared" si="17"/>
        <v/>
      </c>
      <c r="Y52" s="49"/>
      <c r="Z52" s="49"/>
      <c r="AA52" s="49"/>
      <c r="AG52" s="53"/>
      <c r="AH52" s="53"/>
      <c r="AZ52" s="53"/>
      <c r="BA52" s="88" t="str">
        <f t="shared" si="18"/>
        <v/>
      </c>
      <c r="BB52" s="60" t="str">
        <f t="shared" si="19"/>
        <v/>
      </c>
      <c r="BC52" s="60" t="str">
        <f t="shared" si="20"/>
        <v/>
      </c>
      <c r="BD52" s="151">
        <f t="shared" si="21"/>
        <v>0</v>
      </c>
      <c r="BE52" s="151">
        <f t="shared" si="22"/>
        <v>0</v>
      </c>
      <c r="BF52" s="151" t="str">
        <f>IF($B52=0,"",IF($W52="",IF($B52="","",1),0))</f>
        <v/>
      </c>
      <c r="BG52" s="161"/>
      <c r="BH52" s="162"/>
      <c r="BI52" s="162"/>
      <c r="BJ52" s="162"/>
    </row>
    <row r="53" spans="1:62" s="57" customFormat="1" ht="12.75" customHeight="1" x14ac:dyDescent="0.15">
      <c r="A53" s="71" t="s">
        <v>54</v>
      </c>
      <c r="B53" s="117">
        <f>SUM(C53:T53)</f>
        <v>0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10"/>
      <c r="V53" s="113"/>
      <c r="W53" s="102"/>
      <c r="X53" s="160" t="str">
        <f t="shared" si="17"/>
        <v/>
      </c>
      <c r="Y53" s="49"/>
      <c r="Z53" s="49"/>
      <c r="AA53" s="49"/>
      <c r="AG53" s="53"/>
      <c r="AH53" s="53"/>
      <c r="AZ53" s="53"/>
      <c r="BA53" s="88" t="str">
        <f t="shared" si="18"/>
        <v/>
      </c>
      <c r="BB53" s="60" t="str">
        <f t="shared" si="19"/>
        <v/>
      </c>
      <c r="BC53" s="60" t="str">
        <f t="shared" si="20"/>
        <v/>
      </c>
      <c r="BD53" s="151">
        <f t="shared" si="21"/>
        <v>0</v>
      </c>
      <c r="BE53" s="151">
        <f t="shared" si="22"/>
        <v>0</v>
      </c>
      <c r="BF53" s="151" t="str">
        <f>IF($B53=0,"",IF($W53="",IF($B53="","",1),0))</f>
        <v/>
      </c>
      <c r="BG53" s="161"/>
      <c r="BH53" s="162"/>
      <c r="BI53" s="162"/>
      <c r="BJ53" s="162"/>
    </row>
    <row r="54" spans="1:62" s="57" customFormat="1" ht="14.25" x14ac:dyDescent="0.2">
      <c r="A54" s="96" t="s">
        <v>56</v>
      </c>
      <c r="B54" s="96"/>
      <c r="C54" s="96"/>
      <c r="D54" s="96"/>
      <c r="E54" s="96"/>
      <c r="F54" s="96"/>
      <c r="G54" s="96"/>
      <c r="H54" s="96"/>
      <c r="I54" s="96"/>
      <c r="J54" s="96"/>
      <c r="K54" s="93"/>
      <c r="L54" s="93"/>
      <c r="M54" s="93"/>
      <c r="N54" s="42"/>
      <c r="O54" s="48"/>
      <c r="P54" s="48"/>
      <c r="Q54" s="48"/>
      <c r="R54" s="48"/>
      <c r="S54" s="48"/>
      <c r="T54" s="48"/>
      <c r="U54" s="48"/>
      <c r="V54" s="48"/>
      <c r="W54" s="48"/>
      <c r="X54" s="164"/>
      <c r="AV54" s="53"/>
      <c r="AW54" s="53"/>
      <c r="BA54" s="48"/>
      <c r="BB54" s="48"/>
      <c r="BG54" s="158"/>
      <c r="BH54" s="158"/>
      <c r="BI54" s="158"/>
      <c r="BJ54" s="158"/>
    </row>
    <row r="55" spans="1:62" s="57" customFormat="1" x14ac:dyDescent="0.15">
      <c r="A55" s="188" t="s">
        <v>52</v>
      </c>
      <c r="B55" s="194" t="s">
        <v>57</v>
      </c>
      <c r="C55" s="195"/>
      <c r="D55" s="194" t="s">
        <v>58</v>
      </c>
      <c r="E55" s="195"/>
      <c r="F55" s="196" t="s">
        <v>91</v>
      </c>
      <c r="G55" s="197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X55" s="164"/>
      <c r="AU55" s="53"/>
      <c r="AV55" s="53"/>
      <c r="AX55" s="48"/>
      <c r="AY55" s="48"/>
      <c r="BA55" s="48"/>
      <c r="BB55" s="48"/>
      <c r="BG55" s="158"/>
      <c r="BH55" s="158"/>
      <c r="BI55" s="158"/>
      <c r="BJ55" s="158"/>
    </row>
    <row r="56" spans="1:62" s="57" customFormat="1" ht="30" customHeight="1" x14ac:dyDescent="0.15">
      <c r="A56" s="189"/>
      <c r="B56" s="72" t="s">
        <v>59</v>
      </c>
      <c r="C56" s="73" t="s">
        <v>60</v>
      </c>
      <c r="D56" s="72" t="s">
        <v>59</v>
      </c>
      <c r="E56" s="73" t="s">
        <v>60</v>
      </c>
      <c r="F56" s="72" t="s">
        <v>59</v>
      </c>
      <c r="G56" s="73" t="s">
        <v>60</v>
      </c>
      <c r="H56" s="48"/>
      <c r="I56" s="48"/>
      <c r="J56" s="48"/>
      <c r="K56" s="48"/>
      <c r="L56" s="48"/>
      <c r="M56" s="48"/>
      <c r="N56" s="48"/>
      <c r="O56" s="48"/>
      <c r="P56" s="48"/>
      <c r="X56" s="164"/>
      <c r="AQ56" s="53"/>
      <c r="AR56" s="53"/>
      <c r="AT56" s="48"/>
      <c r="AU56" s="48"/>
      <c r="BA56" s="48"/>
      <c r="BB56" s="48"/>
      <c r="BG56" s="158"/>
      <c r="BH56" s="158"/>
      <c r="BI56" s="158"/>
      <c r="BJ56" s="158"/>
    </row>
    <row r="57" spans="1:62" s="57" customFormat="1" ht="17.100000000000001" customHeight="1" x14ac:dyDescent="0.15">
      <c r="A57" s="74" t="s">
        <v>92</v>
      </c>
      <c r="B57" s="120"/>
      <c r="C57" s="125"/>
      <c r="D57" s="120"/>
      <c r="E57" s="125"/>
      <c r="F57" s="120"/>
      <c r="G57" s="172"/>
      <c r="H57" s="149" t="str">
        <f>+BA57&amp;""&amp;BB57&amp;""&amp;BC57</f>
        <v/>
      </c>
      <c r="I57" s="49"/>
      <c r="J57" s="48"/>
      <c r="K57" s="48"/>
      <c r="L57" s="48"/>
      <c r="M57" s="48"/>
      <c r="N57" s="48"/>
      <c r="O57" s="48"/>
      <c r="P57" s="48"/>
      <c r="X57" s="164"/>
      <c r="AQ57" s="53"/>
      <c r="AR57" s="53"/>
      <c r="AT57" s="48"/>
      <c r="AU57" s="48"/>
      <c r="AW57" s="53">
        <v>0</v>
      </c>
      <c r="AX57" s="53">
        <v>0</v>
      </c>
      <c r="BA57" s="75" t="str">
        <f>IF($B57&lt;$C57,"El nº de rechazos menores 5 años NO puede ser mayor que el Total de atención solicitada.","")</f>
        <v/>
      </c>
      <c r="BB57" s="75" t="str">
        <f>IF($D57&lt;$E57,"El nº de rechazos 65 y más años NO puede ser mayor que el Total de atención solicitada.","")</f>
        <v/>
      </c>
      <c r="BC57" s="75" t="str">
        <f>IF($F57&lt;$G57,"El nº de rechazos EMBARAZADAS y más años NO puede ser mayor que el Total de atención solicitada.","")</f>
        <v/>
      </c>
      <c r="BD57" s="151">
        <f>IF($B57&lt;$C57,1,0)</f>
        <v>0</v>
      </c>
      <c r="BE57" s="151">
        <f>IF($D57&lt;$E57,1,0)</f>
        <v>0</v>
      </c>
      <c r="BF57" s="151">
        <f>IF($F57&lt;$G57,1,0)</f>
        <v>0</v>
      </c>
      <c r="BG57" s="158"/>
      <c r="BH57" s="158"/>
      <c r="BI57" s="158"/>
      <c r="BJ57" s="158"/>
    </row>
    <row r="58" spans="1:62" s="57" customFormat="1" ht="15.95" customHeight="1" x14ac:dyDescent="0.15">
      <c r="A58" s="173" t="s">
        <v>93</v>
      </c>
      <c r="B58" s="174"/>
      <c r="C58" s="175"/>
      <c r="D58" s="174"/>
      <c r="E58" s="175"/>
      <c r="F58" s="174"/>
      <c r="G58" s="176"/>
      <c r="H58" s="149" t="str">
        <f>+BA58&amp;""&amp;BB58&amp;""&amp;BC58</f>
        <v/>
      </c>
      <c r="I58" s="48"/>
      <c r="J58" s="48"/>
      <c r="K58" s="48"/>
      <c r="L58" s="48"/>
      <c r="M58" s="48"/>
      <c r="N58" s="48"/>
      <c r="O58" s="48"/>
      <c r="P58" s="48"/>
      <c r="X58" s="164"/>
      <c r="AQ58" s="53"/>
      <c r="AR58" s="53"/>
      <c r="AT58" s="48"/>
      <c r="AU58" s="48"/>
      <c r="AW58" s="53"/>
      <c r="AX58" s="53"/>
      <c r="BA58" s="75" t="str">
        <f>IF($B58&lt;$C58,"El nº de rechazos menores 5 años NO puede ser mayor que el Total de atención solicitada.","")</f>
        <v/>
      </c>
      <c r="BB58" s="75" t="str">
        <f>IF($D58&lt;$E58,"El nº de rechazos 65 y más años NO puede ser mayor que el Total de atención solicitada.","")</f>
        <v/>
      </c>
      <c r="BC58" s="75" t="str">
        <f>IF($F58&lt;$G58,"El nº de rechazos EMBARAZADAS y más años NO puede ser mayor que el Total de atención solicitada.","")</f>
        <v/>
      </c>
      <c r="BD58" s="151">
        <f>IF($B58&lt;$C58,1,0)</f>
        <v>0</v>
      </c>
      <c r="BE58" s="151">
        <f>IF($D58&lt;$E58,1,0)</f>
        <v>0</v>
      </c>
      <c r="BF58" s="151">
        <f>IF($F58&lt;$G58,1,0)</f>
        <v>0</v>
      </c>
      <c r="BG58" s="158"/>
      <c r="BH58" s="158"/>
      <c r="BI58" s="158"/>
      <c r="BJ58" s="158"/>
    </row>
    <row r="59" spans="1:62" s="57" customFormat="1" ht="30" customHeight="1" x14ac:dyDescent="0.2">
      <c r="A59" s="95" t="s">
        <v>94</v>
      </c>
      <c r="B59" s="97"/>
      <c r="C59" s="97"/>
      <c r="D59" s="97"/>
      <c r="E59" s="76"/>
      <c r="F59" s="76"/>
      <c r="G59" s="76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164"/>
      <c r="AV59" s="53"/>
      <c r="AW59" s="53"/>
      <c r="BA59" s="48"/>
      <c r="BB59" s="48"/>
      <c r="BG59" s="158"/>
      <c r="BH59" s="158"/>
      <c r="BI59" s="158"/>
      <c r="BJ59" s="158"/>
    </row>
    <row r="60" spans="1:62" s="57" customFormat="1" ht="21" customHeight="1" x14ac:dyDescent="0.15">
      <c r="A60" s="77" t="s">
        <v>31</v>
      </c>
      <c r="B60" s="77" t="s">
        <v>18</v>
      </c>
      <c r="C60" s="78"/>
      <c r="D60" s="79"/>
      <c r="E60" s="79"/>
      <c r="F60" s="79"/>
      <c r="G60" s="79"/>
      <c r="H60" s="48"/>
      <c r="I60" s="48"/>
      <c r="J60" s="48"/>
      <c r="K60" s="48"/>
      <c r="L60" s="80"/>
      <c r="M60" s="80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164"/>
      <c r="AV60" s="53"/>
      <c r="AW60" s="53"/>
      <c r="BA60" s="48"/>
      <c r="BB60" s="48"/>
      <c r="BG60" s="158"/>
      <c r="BH60" s="158"/>
      <c r="BI60" s="158"/>
      <c r="BJ60" s="158"/>
    </row>
    <row r="61" spans="1:62" s="57" customFormat="1" x14ac:dyDescent="0.15">
      <c r="A61" s="177" t="s">
        <v>49</v>
      </c>
      <c r="B61" s="135"/>
      <c r="C61" s="78"/>
      <c r="D61" s="79"/>
      <c r="E61" s="79"/>
      <c r="F61" s="79"/>
      <c r="G61" s="79"/>
      <c r="H61" s="48"/>
      <c r="J61" s="48"/>
      <c r="K61" s="48"/>
      <c r="L61" s="55"/>
      <c r="M61" s="55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164"/>
      <c r="BA61" s="48"/>
      <c r="BB61" s="48"/>
      <c r="BG61" s="158"/>
      <c r="BH61" s="158"/>
      <c r="BI61" s="158"/>
      <c r="BJ61" s="158"/>
    </row>
    <row r="62" spans="1:62" s="57" customFormat="1" ht="15.75" customHeight="1" x14ac:dyDescent="0.2">
      <c r="A62" s="66" t="s">
        <v>95</v>
      </c>
      <c r="B62" s="100"/>
      <c r="C62" s="98"/>
      <c r="D62" s="98"/>
      <c r="E62" s="98"/>
      <c r="F62" s="98"/>
      <c r="G62" s="9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164"/>
      <c r="BA62" s="48"/>
      <c r="BB62" s="48"/>
      <c r="BG62" s="158"/>
      <c r="BH62" s="158"/>
      <c r="BI62" s="158"/>
      <c r="BJ62" s="158"/>
    </row>
    <row r="63" spans="1:62" s="57" customFormat="1" ht="14.25" x14ac:dyDescent="0.2">
      <c r="A63" s="98" t="s">
        <v>61</v>
      </c>
      <c r="B63" s="9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164"/>
      <c r="BA63" s="48"/>
      <c r="BB63" s="48"/>
      <c r="BC63" s="48"/>
      <c r="BD63" s="48"/>
      <c r="BE63" s="48"/>
      <c r="BF63" s="48"/>
      <c r="BG63" s="158"/>
      <c r="BH63" s="158"/>
      <c r="BI63" s="158"/>
      <c r="BJ63" s="158"/>
    </row>
    <row r="64" spans="1:62" s="57" customFormat="1" ht="31.5" x14ac:dyDescent="0.15">
      <c r="A64" s="186" t="s">
        <v>62</v>
      </c>
      <c r="B64" s="188" t="s">
        <v>18</v>
      </c>
      <c r="C64" s="178" t="s">
        <v>63</v>
      </c>
      <c r="D64" s="179" t="s">
        <v>64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164"/>
      <c r="BA64" s="48"/>
      <c r="BB64" s="48"/>
      <c r="BC64" s="48"/>
      <c r="BD64" s="48"/>
      <c r="BE64" s="48"/>
      <c r="BF64" s="48"/>
      <c r="BG64" s="158"/>
      <c r="BH64" s="158"/>
      <c r="BI64" s="158"/>
      <c r="BJ64" s="158"/>
    </row>
    <row r="65" spans="1:62" s="57" customFormat="1" x14ac:dyDescent="0.15">
      <c r="A65" s="187"/>
      <c r="B65" s="189"/>
      <c r="C65" s="180"/>
      <c r="D65" s="181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164"/>
      <c r="BA65" s="84"/>
      <c r="BB65" s="84"/>
      <c r="BC65" s="84"/>
      <c r="BD65" s="84"/>
      <c r="BE65" s="84"/>
      <c r="BF65" s="84"/>
      <c r="BG65" s="158"/>
      <c r="BH65" s="158"/>
      <c r="BI65" s="158"/>
      <c r="BJ65" s="158"/>
    </row>
    <row r="66" spans="1:62" s="48" customFormat="1" x14ac:dyDescent="0.15">
      <c r="A66" s="94" t="s">
        <v>65</v>
      </c>
      <c r="B66" s="117">
        <f>SUM(C66:D66)</f>
        <v>0</v>
      </c>
      <c r="C66" s="136"/>
      <c r="D66" s="137"/>
      <c r="X66" s="156"/>
      <c r="BA66" s="84"/>
      <c r="BB66" s="84"/>
      <c r="BC66" s="84"/>
      <c r="BD66" s="84"/>
      <c r="BE66" s="84"/>
      <c r="BF66" s="84"/>
      <c r="BG66" s="157"/>
      <c r="BH66" s="157"/>
      <c r="BI66" s="157"/>
      <c r="BJ66" s="157"/>
    </row>
    <row r="67" spans="1:62" s="48" customFormat="1" x14ac:dyDescent="0.15">
      <c r="A67" s="81"/>
      <c r="X67" s="156"/>
      <c r="BA67" s="84"/>
      <c r="BB67" s="84"/>
      <c r="BC67" s="84"/>
      <c r="BD67" s="84"/>
      <c r="BE67" s="84"/>
      <c r="BF67" s="84"/>
      <c r="BG67" s="157"/>
      <c r="BH67" s="157"/>
      <c r="BI67" s="157"/>
      <c r="BJ67" s="157"/>
    </row>
    <row r="68" spans="1:62" x14ac:dyDescent="0.15">
      <c r="A68" s="81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</row>
    <row r="69" spans="1:62" x14ac:dyDescent="0.15">
      <c r="A69" s="81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</row>
    <row r="70" spans="1:62" x14ac:dyDescent="0.15">
      <c r="A70" s="81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</row>
    <row r="71" spans="1:62" x14ac:dyDescent="0.15">
      <c r="A71" s="81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</row>
    <row r="72" spans="1:62" x14ac:dyDescent="0.15">
      <c r="A72" s="81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</row>
    <row r="73" spans="1:62" x14ac:dyDescent="0.15">
      <c r="A73" s="81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</row>
    <row r="74" spans="1:62" x14ac:dyDescent="0.15">
      <c r="A74" s="81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</row>
    <row r="75" spans="1:62" x14ac:dyDescent="0.15">
      <c r="A75" s="81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</row>
    <row r="76" spans="1:62" x14ac:dyDescent="0.15">
      <c r="A76" s="81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7" spans="1:62" x14ac:dyDescent="0.15">
      <c r="A77" s="81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</row>
    <row r="78" spans="1:62" x14ac:dyDescent="0.15">
      <c r="A78" s="81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</row>
    <row r="79" spans="1:62" x14ac:dyDescent="0.15">
      <c r="A79" s="81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</row>
    <row r="80" spans="1:62" x14ac:dyDescent="0.15">
      <c r="A80" s="81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</row>
    <row r="81" spans="1:13" s="84" customFormat="1" x14ac:dyDescent="0.15">
      <c r="A81" s="81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</row>
    <row r="82" spans="1:13" s="84" customFormat="1" x14ac:dyDescent="0.15">
      <c r="A82" s="81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</row>
    <row r="83" spans="1:13" s="84" customFormat="1" x14ac:dyDescent="0.15">
      <c r="A83" s="81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</row>
    <row r="84" spans="1:13" s="84" customFormat="1" x14ac:dyDescent="0.15">
      <c r="A84" s="81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</row>
    <row r="85" spans="1:13" s="84" customFormat="1" x14ac:dyDescent="0.15">
      <c r="A85" s="81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</row>
    <row r="86" spans="1:13" s="84" customFormat="1" x14ac:dyDescent="0.15">
      <c r="A86" s="81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</row>
    <row r="87" spans="1:13" s="84" customFormat="1" x14ac:dyDescent="0.15">
      <c r="A87" s="81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</row>
    <row r="88" spans="1:13" s="84" customFormat="1" x14ac:dyDescent="0.15">
      <c r="A88" s="81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</row>
    <row r="89" spans="1:13" s="84" customFormat="1" x14ac:dyDescent="0.15">
      <c r="A89" s="81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</row>
    <row r="90" spans="1:13" s="84" customFormat="1" x14ac:dyDescent="0.15">
      <c r="A90" s="81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</row>
    <row r="91" spans="1:13" s="84" customFormat="1" x14ac:dyDescent="0.15">
      <c r="A91" s="81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</row>
    <row r="92" spans="1:13" s="84" customFormat="1" x14ac:dyDescent="0.15">
      <c r="A92" s="81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</row>
    <row r="93" spans="1:13" s="84" customFormat="1" x14ac:dyDescent="0.15">
      <c r="A93" s="81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</row>
    <row r="94" spans="1:13" s="84" customFormat="1" x14ac:dyDescent="0.15">
      <c r="A94" s="81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</row>
    <row r="95" spans="1:13" s="84" customFormat="1" ht="15" x14ac:dyDescent="0.25">
      <c r="A95" s="81"/>
      <c r="B95" s="48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</row>
    <row r="96" spans="1:13" s="84" customFormat="1" x14ac:dyDescent="0.15">
      <c r="A96" s="82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</row>
    <row r="97" s="84" customFormat="1" x14ac:dyDescent="0.15"/>
    <row r="98" s="84" customFormat="1" x14ac:dyDescent="0.15"/>
    <row r="99" s="84" customFormat="1" x14ac:dyDescent="0.15"/>
    <row r="100" s="84" customFormat="1" x14ac:dyDescent="0.15"/>
    <row r="101" s="84" customFormat="1" x14ac:dyDescent="0.15"/>
    <row r="102" s="84" customFormat="1" x14ac:dyDescent="0.15"/>
    <row r="103" s="84" customFormat="1" x14ac:dyDescent="0.15"/>
    <row r="104" s="84" customFormat="1" x14ac:dyDescent="0.15"/>
    <row r="105" s="84" customFormat="1" x14ac:dyDescent="0.15"/>
    <row r="106" s="84" customFormat="1" x14ac:dyDescent="0.15"/>
    <row r="107" s="84" customFormat="1" x14ac:dyDescent="0.15"/>
    <row r="108" s="84" customFormat="1" x14ac:dyDescent="0.15"/>
    <row r="109" s="84" customFormat="1" x14ac:dyDescent="0.15"/>
    <row r="110" s="84" customFormat="1" x14ac:dyDescent="0.15"/>
    <row r="111" s="84" customFormat="1" x14ac:dyDescent="0.15"/>
    <row r="112" s="84" customFormat="1" x14ac:dyDescent="0.15"/>
    <row r="113" s="84" customFormat="1" x14ac:dyDescent="0.15"/>
    <row r="114" s="84" customFormat="1" x14ac:dyDescent="0.15"/>
    <row r="115" s="84" customFormat="1" x14ac:dyDescent="0.15"/>
    <row r="116" s="84" customFormat="1" x14ac:dyDescent="0.15"/>
    <row r="117" s="84" customFormat="1" x14ac:dyDescent="0.15"/>
    <row r="118" s="84" customFormat="1" x14ac:dyDescent="0.15"/>
    <row r="119" s="84" customFormat="1" x14ac:dyDescent="0.15"/>
    <row r="120" s="84" customFormat="1" x14ac:dyDescent="0.15"/>
    <row r="121" s="84" customFormat="1" x14ac:dyDescent="0.15"/>
    <row r="122" s="84" customFormat="1" x14ac:dyDescent="0.15"/>
    <row r="123" s="84" customFormat="1" x14ac:dyDescent="0.15"/>
    <row r="124" s="84" customFormat="1" x14ac:dyDescent="0.15"/>
    <row r="125" s="84" customFormat="1" x14ac:dyDescent="0.15"/>
    <row r="126" s="84" customFormat="1" x14ac:dyDescent="0.15"/>
    <row r="127" s="84" customFormat="1" x14ac:dyDescent="0.15"/>
    <row r="128" s="84" customFormat="1" x14ac:dyDescent="0.15"/>
    <row r="129" s="84" customFormat="1" x14ac:dyDescent="0.15"/>
    <row r="130" s="84" customFormat="1" x14ac:dyDescent="0.15"/>
    <row r="131" s="84" customFormat="1" x14ac:dyDescent="0.15"/>
    <row r="132" s="84" customFormat="1" x14ac:dyDescent="0.15"/>
    <row r="133" s="84" customFormat="1" x14ac:dyDescent="0.15"/>
    <row r="134" s="84" customFormat="1" x14ac:dyDescent="0.15"/>
    <row r="135" s="84" customFormat="1" x14ac:dyDescent="0.15"/>
    <row r="136" s="84" customFormat="1" x14ac:dyDescent="0.15"/>
    <row r="137" s="84" customFormat="1" x14ac:dyDescent="0.15"/>
    <row r="138" s="84" customFormat="1" x14ac:dyDescent="0.15"/>
    <row r="139" s="84" customFormat="1" x14ac:dyDescent="0.15"/>
    <row r="140" s="84" customFormat="1" x14ac:dyDescent="0.15"/>
    <row r="141" s="84" customFormat="1" x14ac:dyDescent="0.15"/>
    <row r="142" s="84" customFormat="1" x14ac:dyDescent="0.15"/>
    <row r="143" s="84" customFormat="1" x14ac:dyDescent="0.15"/>
    <row r="144" s="84" customFormat="1" x14ac:dyDescent="0.15"/>
    <row r="145" s="84" customFormat="1" x14ac:dyDescent="0.15"/>
    <row r="146" s="84" customFormat="1" x14ac:dyDescent="0.15"/>
    <row r="147" s="84" customFormat="1" x14ac:dyDescent="0.15"/>
    <row r="148" s="84" customFormat="1" x14ac:dyDescent="0.15"/>
    <row r="149" s="84" customFormat="1" x14ac:dyDescent="0.15"/>
    <row r="150" s="84" customFormat="1" x14ac:dyDescent="0.15"/>
    <row r="151" s="84" customFormat="1" x14ac:dyDescent="0.15"/>
    <row r="152" s="84" customFormat="1" x14ac:dyDescent="0.15"/>
    <row r="153" s="84" customFormat="1" x14ac:dyDescent="0.15"/>
    <row r="154" s="84" customFormat="1" x14ac:dyDescent="0.15"/>
    <row r="155" s="84" customFormat="1" x14ac:dyDescent="0.15"/>
    <row r="156" s="84" customFormat="1" x14ac:dyDescent="0.15"/>
    <row r="157" s="84" customFormat="1" x14ac:dyDescent="0.15"/>
    <row r="158" s="84" customFormat="1" x14ac:dyDescent="0.15"/>
    <row r="159" s="84" customFormat="1" x14ac:dyDescent="0.15"/>
    <row r="160" s="84" customFormat="1" x14ac:dyDescent="0.15"/>
    <row r="161" s="84" customFormat="1" x14ac:dyDescent="0.15"/>
    <row r="162" s="84" customFormat="1" x14ac:dyDescent="0.15"/>
    <row r="163" s="84" customFormat="1" x14ac:dyDescent="0.15"/>
    <row r="164" s="84" customFormat="1" x14ac:dyDescent="0.15"/>
    <row r="165" s="84" customFormat="1" x14ac:dyDescent="0.15"/>
    <row r="166" s="84" customFormat="1" x14ac:dyDescent="0.15"/>
    <row r="167" s="84" customFormat="1" x14ac:dyDescent="0.15"/>
    <row r="168" s="84" customFormat="1" x14ac:dyDescent="0.15"/>
    <row r="169" s="84" customFormat="1" x14ac:dyDescent="0.15"/>
    <row r="170" s="84" customFormat="1" x14ac:dyDescent="0.15"/>
    <row r="171" s="84" customFormat="1" x14ac:dyDescent="0.15"/>
    <row r="172" s="84" customFormat="1" x14ac:dyDescent="0.15"/>
    <row r="173" s="84" customFormat="1" x14ac:dyDescent="0.15"/>
    <row r="174" s="84" customFormat="1" x14ac:dyDescent="0.15"/>
    <row r="175" s="84" customFormat="1" x14ac:dyDescent="0.15"/>
    <row r="176" s="84" customFormat="1" x14ac:dyDescent="0.15"/>
    <row r="177" s="84" customFormat="1" x14ac:dyDescent="0.15"/>
    <row r="178" s="84" customFormat="1" x14ac:dyDescent="0.15"/>
    <row r="179" s="84" customFormat="1" x14ac:dyDescent="0.15"/>
    <row r="180" s="84" customFormat="1" x14ac:dyDescent="0.15"/>
    <row r="181" s="84" customFormat="1" x14ac:dyDescent="0.15"/>
    <row r="182" s="84" customFormat="1" x14ac:dyDescent="0.15"/>
    <row r="183" s="84" customFormat="1" x14ac:dyDescent="0.15"/>
    <row r="184" s="84" customFormat="1" x14ac:dyDescent="0.15"/>
    <row r="185" s="84" customFormat="1" x14ac:dyDescent="0.15"/>
    <row r="186" s="84" customFormat="1" x14ac:dyDescent="0.15"/>
    <row r="187" s="84" customFormat="1" x14ac:dyDescent="0.15"/>
    <row r="188" s="84" customFormat="1" x14ac:dyDescent="0.15"/>
    <row r="189" s="84" customFormat="1" x14ac:dyDescent="0.15"/>
    <row r="190" s="84" customFormat="1" x14ac:dyDescent="0.15"/>
    <row r="191" s="84" customFormat="1" x14ac:dyDescent="0.15"/>
    <row r="192" s="84" customFormat="1" x14ac:dyDescent="0.15"/>
    <row r="197" spans="1:62" x14ac:dyDescent="0.15">
      <c r="BA197" s="57"/>
      <c r="BB197" s="57"/>
      <c r="BC197" s="57"/>
      <c r="BD197" s="57"/>
      <c r="BE197" s="57"/>
      <c r="BF197" s="57"/>
    </row>
    <row r="198" spans="1:62" x14ac:dyDescent="0.15">
      <c r="BA198" s="57"/>
      <c r="BB198" s="57"/>
      <c r="BC198" s="57"/>
      <c r="BD198" s="57"/>
      <c r="BE198" s="57"/>
      <c r="BF198" s="57"/>
    </row>
    <row r="200" spans="1:62" s="57" customFormat="1" ht="12" hidden="1" customHeight="1" x14ac:dyDescent="0.15">
      <c r="A200" s="152">
        <f>SUM(A7:W66)</f>
        <v>0</v>
      </c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156"/>
      <c r="Y200" s="48"/>
      <c r="BD200" s="153">
        <f>SUM(BD10:BJ197)</f>
        <v>0</v>
      </c>
      <c r="BG200" s="158"/>
      <c r="BH200" s="158"/>
      <c r="BI200" s="158"/>
      <c r="BJ200" s="158"/>
    </row>
    <row r="201" spans="1:62" s="57" customFormat="1" x14ac:dyDescent="0.15">
      <c r="A201" s="82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156"/>
      <c r="Y201" s="48"/>
      <c r="BG201" s="158"/>
      <c r="BH201" s="158"/>
      <c r="BI201" s="158"/>
      <c r="BJ201" s="158"/>
    </row>
    <row r="202" spans="1:62" x14ac:dyDescent="0.15">
      <c r="BA202" s="57"/>
      <c r="BB202" s="57"/>
      <c r="BC202" s="57"/>
      <c r="BD202" s="57"/>
      <c r="BE202" s="57"/>
      <c r="BF202" s="57"/>
    </row>
    <row r="203" spans="1:62" s="57" customFormat="1" x14ac:dyDescent="0.15">
      <c r="A203" s="82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156"/>
      <c r="Y203" s="48"/>
      <c r="BG203" s="158"/>
      <c r="BH203" s="158"/>
      <c r="BI203" s="158"/>
      <c r="BJ203" s="158"/>
    </row>
    <row r="204" spans="1:62" s="57" customFormat="1" x14ac:dyDescent="0.15">
      <c r="A204" s="82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156"/>
      <c r="Y204" s="48"/>
      <c r="BG204" s="158"/>
      <c r="BH204" s="158"/>
      <c r="BI204" s="158"/>
      <c r="BJ204" s="158"/>
    </row>
    <row r="205" spans="1:62" s="57" customFormat="1" x14ac:dyDescent="0.15">
      <c r="A205" s="82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156"/>
      <c r="Y205" s="48"/>
      <c r="BG205" s="158"/>
      <c r="BH205" s="158"/>
      <c r="BI205" s="158"/>
      <c r="BJ205" s="158"/>
    </row>
    <row r="206" spans="1:62" s="57" customFormat="1" x14ac:dyDescent="0.15">
      <c r="A206" s="82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156"/>
      <c r="Y206" s="48"/>
      <c r="BG206" s="158"/>
      <c r="BH206" s="158"/>
      <c r="BI206" s="158"/>
      <c r="BJ206" s="158"/>
    </row>
    <row r="207" spans="1:62" s="57" customFormat="1" x14ac:dyDescent="0.15">
      <c r="A207" s="82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156"/>
      <c r="Y207" s="48"/>
      <c r="BG207" s="158"/>
      <c r="BH207" s="158"/>
      <c r="BI207" s="158"/>
      <c r="BJ207" s="158"/>
    </row>
    <row r="208" spans="1:62" s="57" customFormat="1" x14ac:dyDescent="0.15">
      <c r="A208" s="82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156"/>
      <c r="Y208" s="48"/>
      <c r="BG208" s="158"/>
      <c r="BH208" s="158"/>
      <c r="BI208" s="158"/>
      <c r="BJ208" s="158"/>
    </row>
    <row r="209" spans="1:62" s="57" customFormat="1" x14ac:dyDescent="0.15">
      <c r="A209" s="82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156"/>
      <c r="Y209" s="48"/>
      <c r="BG209" s="158"/>
      <c r="BH209" s="158"/>
      <c r="BI209" s="158"/>
      <c r="BJ209" s="158"/>
    </row>
    <row r="210" spans="1:62" s="57" customFormat="1" x14ac:dyDescent="0.15">
      <c r="A210" s="82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156"/>
      <c r="Y210" s="48"/>
      <c r="BG210" s="158"/>
      <c r="BH210" s="158"/>
      <c r="BI210" s="158"/>
      <c r="BJ210" s="158"/>
    </row>
    <row r="211" spans="1:62" s="57" customFormat="1" x14ac:dyDescent="0.15">
      <c r="A211" s="82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156"/>
      <c r="Y211" s="48"/>
      <c r="AA211" s="151"/>
      <c r="BG211" s="158"/>
      <c r="BH211" s="158"/>
      <c r="BI211" s="158"/>
      <c r="BJ211" s="158"/>
    </row>
    <row r="212" spans="1:62" s="57" customFormat="1" x14ac:dyDescent="0.15">
      <c r="A212" s="82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156"/>
      <c r="Y212" s="48"/>
      <c r="BA212" s="84"/>
      <c r="BB212" s="84"/>
      <c r="BC212" s="84"/>
      <c r="BD212" s="84"/>
      <c r="BE212" s="84"/>
      <c r="BF212" s="84"/>
      <c r="BG212" s="158"/>
      <c r="BH212" s="158"/>
      <c r="BI212" s="158"/>
      <c r="BJ212" s="158"/>
    </row>
    <row r="213" spans="1:62" s="57" customFormat="1" x14ac:dyDescent="0.15">
      <c r="A213" s="82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156"/>
      <c r="Y213" s="48"/>
      <c r="BA213" s="84"/>
      <c r="BB213" s="84"/>
      <c r="BC213" s="84"/>
      <c r="BD213" s="84"/>
      <c r="BE213" s="84"/>
      <c r="BF213" s="84"/>
      <c r="BG213" s="158"/>
      <c r="BH213" s="158"/>
      <c r="BI213" s="158"/>
      <c r="BJ213" s="158"/>
    </row>
    <row r="214" spans="1:62" s="57" customFormat="1" x14ac:dyDescent="0.15">
      <c r="A214" s="82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156"/>
      <c r="Y214" s="48"/>
      <c r="BA214" s="84"/>
      <c r="BB214" s="84"/>
      <c r="BC214" s="84"/>
      <c r="BD214" s="84"/>
      <c r="BE214" s="84"/>
      <c r="BF214" s="84"/>
      <c r="BG214" s="158"/>
      <c r="BH214" s="158"/>
      <c r="BI214" s="158"/>
      <c r="BJ214" s="158"/>
    </row>
    <row r="215" spans="1:62" ht="15" x14ac:dyDescent="0.25">
      <c r="A215" s="184"/>
      <c r="B215" s="1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5"/>
      <c r="O215" s="85"/>
      <c r="P215" s="85"/>
      <c r="Q215" s="184"/>
      <c r="R215" s="184"/>
      <c r="S215" s="184"/>
      <c r="T215" s="184"/>
      <c r="U215" s="184"/>
      <c r="V215" s="184"/>
      <c r="W215" s="184"/>
      <c r="X215" s="185"/>
      <c r="Y215" s="184"/>
      <c r="Z215" s="184"/>
      <c r="AA215" s="184"/>
    </row>
    <row r="216" spans="1:62" ht="15" x14ac:dyDescent="0.25">
      <c r="A216" s="83"/>
      <c r="B216" s="84"/>
      <c r="C216" s="184"/>
      <c r="D216" s="184"/>
      <c r="E216" s="184"/>
      <c r="F216" s="184"/>
      <c r="G216" s="184"/>
      <c r="H216" s="184"/>
      <c r="I216" s="184"/>
      <c r="J216" s="184"/>
      <c r="K216" s="184"/>
      <c r="L216" s="184"/>
      <c r="M216" s="184"/>
      <c r="N216" s="184"/>
      <c r="O216" s="184"/>
      <c r="P216" s="184"/>
      <c r="Q216" s="184"/>
      <c r="R216" s="184"/>
      <c r="S216" s="184"/>
      <c r="T216" s="184"/>
      <c r="U216" s="184"/>
      <c r="V216" s="184"/>
      <c r="W216" s="184"/>
      <c r="X216" s="185"/>
      <c r="Y216" s="184"/>
      <c r="Z216" s="184"/>
      <c r="AA216" s="184"/>
    </row>
  </sheetData>
  <mergeCells count="27">
    <mergeCell ref="A6:W6"/>
    <mergeCell ref="C8:T8"/>
    <mergeCell ref="U8:V8"/>
    <mergeCell ref="W8:W9"/>
    <mergeCell ref="A24:A25"/>
    <mergeCell ref="B24:B25"/>
    <mergeCell ref="C24:T24"/>
    <mergeCell ref="U24:V24"/>
    <mergeCell ref="W24:W25"/>
    <mergeCell ref="A8:A9"/>
    <mergeCell ref="B8:B9"/>
    <mergeCell ref="A41:A42"/>
    <mergeCell ref="B41:B42"/>
    <mergeCell ref="C41:F41"/>
    <mergeCell ref="G41:J41"/>
    <mergeCell ref="L41:R41"/>
    <mergeCell ref="A64:A65"/>
    <mergeCell ref="B64:B65"/>
    <mergeCell ref="U46:V46"/>
    <mergeCell ref="W46:W47"/>
    <mergeCell ref="A55:A56"/>
    <mergeCell ref="B55:C55"/>
    <mergeCell ref="D55:E55"/>
    <mergeCell ref="F55:G55"/>
    <mergeCell ref="A46:A47"/>
    <mergeCell ref="B46:B47"/>
    <mergeCell ref="C46:T4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16"/>
  <sheetViews>
    <sheetView workbookViewId="0">
      <selection sqref="A1:XFD1048576"/>
    </sheetView>
  </sheetViews>
  <sheetFormatPr baseColWidth="10" defaultColWidth="10.28515625" defaultRowHeight="10.5" x14ac:dyDescent="0.15"/>
  <cols>
    <col min="1" max="1" width="48.42578125" style="82" customWidth="1"/>
    <col min="2" max="2" width="13.140625" style="57" customWidth="1"/>
    <col min="3" max="3" width="12.42578125" style="57" customWidth="1"/>
    <col min="4" max="4" width="12.28515625" style="57" customWidth="1"/>
    <col min="5" max="5" width="11.5703125" style="57" customWidth="1"/>
    <col min="6" max="6" width="12.5703125" style="57" customWidth="1"/>
    <col min="7" max="8" width="10.42578125" style="57" customWidth="1"/>
    <col min="9" max="9" width="10.28515625" style="57" customWidth="1"/>
    <col min="10" max="10" width="10.7109375" style="57" customWidth="1"/>
    <col min="11" max="11" width="9.85546875" style="57" customWidth="1"/>
    <col min="12" max="12" width="10.5703125" style="57" customWidth="1"/>
    <col min="13" max="13" width="10.140625" style="57" customWidth="1"/>
    <col min="14" max="14" width="10.28515625" style="48" customWidth="1"/>
    <col min="15" max="15" width="9.85546875" style="48" customWidth="1"/>
    <col min="16" max="16" width="9.7109375" style="48" customWidth="1"/>
    <col min="17" max="17" width="9.42578125" style="85" customWidth="1"/>
    <col min="18" max="18" width="9.85546875" style="85" customWidth="1"/>
    <col min="19" max="19" width="9.140625" style="85" customWidth="1"/>
    <col min="20" max="20" width="9.5703125" style="85" customWidth="1"/>
    <col min="21" max="21" width="9" style="85" customWidth="1"/>
    <col min="22" max="23" width="10.85546875" style="85" customWidth="1"/>
    <col min="24" max="24" width="96.5703125" style="182" customWidth="1"/>
    <col min="25" max="25" width="10.85546875" style="85" customWidth="1"/>
    <col min="26" max="32" width="10.85546875" style="84" customWidth="1"/>
    <col min="33" max="33" width="24.42578125" style="84" customWidth="1"/>
    <col min="34" max="45" width="10.85546875" style="84" customWidth="1"/>
    <col min="46" max="48" width="13.7109375" style="84" customWidth="1"/>
    <col min="49" max="58" width="13.7109375" style="84" hidden="1" customWidth="1"/>
    <col min="59" max="62" width="13.7109375" style="183" hidden="1" customWidth="1"/>
    <col min="63" max="82" width="13.7109375" style="84" hidden="1" customWidth="1"/>
    <col min="83" max="89" width="12.140625" style="84" hidden="1" customWidth="1"/>
    <col min="90" max="91" width="10.85546875" style="84" hidden="1" customWidth="1"/>
    <col min="92" max="102" width="0" style="84" hidden="1" customWidth="1"/>
    <col min="103" max="256" width="10.28515625" style="84"/>
    <col min="257" max="257" width="48.42578125" style="84" customWidth="1"/>
    <col min="258" max="258" width="13.140625" style="84" customWidth="1"/>
    <col min="259" max="259" width="12.42578125" style="84" customWidth="1"/>
    <col min="260" max="260" width="12.28515625" style="84" customWidth="1"/>
    <col min="261" max="261" width="11.5703125" style="84" customWidth="1"/>
    <col min="262" max="262" width="12.5703125" style="84" customWidth="1"/>
    <col min="263" max="264" width="10.42578125" style="84" customWidth="1"/>
    <col min="265" max="265" width="10.28515625" style="84" customWidth="1"/>
    <col min="266" max="266" width="10.7109375" style="84" customWidth="1"/>
    <col min="267" max="267" width="9.85546875" style="84" customWidth="1"/>
    <col min="268" max="268" width="10.5703125" style="84" customWidth="1"/>
    <col min="269" max="269" width="10.140625" style="84" customWidth="1"/>
    <col min="270" max="270" width="10.28515625" style="84" customWidth="1"/>
    <col min="271" max="271" width="9.85546875" style="84" customWidth="1"/>
    <col min="272" max="272" width="9.7109375" style="84" customWidth="1"/>
    <col min="273" max="273" width="9.42578125" style="84" customWidth="1"/>
    <col min="274" max="274" width="9.85546875" style="84" customWidth="1"/>
    <col min="275" max="275" width="9.140625" style="84" customWidth="1"/>
    <col min="276" max="276" width="9.5703125" style="84" customWidth="1"/>
    <col min="277" max="277" width="9" style="84" customWidth="1"/>
    <col min="278" max="279" width="10.85546875" style="84" customWidth="1"/>
    <col min="280" max="280" width="96.5703125" style="84" customWidth="1"/>
    <col min="281" max="288" width="10.85546875" style="84" customWidth="1"/>
    <col min="289" max="289" width="24.42578125" style="84" customWidth="1"/>
    <col min="290" max="301" width="10.85546875" style="84" customWidth="1"/>
    <col min="302" max="304" width="13.7109375" style="84" customWidth="1"/>
    <col min="305" max="358" width="0" style="84" hidden="1" customWidth="1"/>
    <col min="359" max="512" width="10.28515625" style="84"/>
    <col min="513" max="513" width="48.42578125" style="84" customWidth="1"/>
    <col min="514" max="514" width="13.140625" style="84" customWidth="1"/>
    <col min="515" max="515" width="12.42578125" style="84" customWidth="1"/>
    <col min="516" max="516" width="12.28515625" style="84" customWidth="1"/>
    <col min="517" max="517" width="11.5703125" style="84" customWidth="1"/>
    <col min="518" max="518" width="12.5703125" style="84" customWidth="1"/>
    <col min="519" max="520" width="10.42578125" style="84" customWidth="1"/>
    <col min="521" max="521" width="10.28515625" style="84" customWidth="1"/>
    <col min="522" max="522" width="10.7109375" style="84" customWidth="1"/>
    <col min="523" max="523" width="9.85546875" style="84" customWidth="1"/>
    <col min="524" max="524" width="10.5703125" style="84" customWidth="1"/>
    <col min="525" max="525" width="10.140625" style="84" customWidth="1"/>
    <col min="526" max="526" width="10.28515625" style="84" customWidth="1"/>
    <col min="527" max="527" width="9.85546875" style="84" customWidth="1"/>
    <col min="528" max="528" width="9.7109375" style="84" customWidth="1"/>
    <col min="529" max="529" width="9.42578125" style="84" customWidth="1"/>
    <col min="530" max="530" width="9.85546875" style="84" customWidth="1"/>
    <col min="531" max="531" width="9.140625" style="84" customWidth="1"/>
    <col min="532" max="532" width="9.5703125" style="84" customWidth="1"/>
    <col min="533" max="533" width="9" style="84" customWidth="1"/>
    <col min="534" max="535" width="10.85546875" style="84" customWidth="1"/>
    <col min="536" max="536" width="96.5703125" style="84" customWidth="1"/>
    <col min="537" max="544" width="10.85546875" style="84" customWidth="1"/>
    <col min="545" max="545" width="24.42578125" style="84" customWidth="1"/>
    <col min="546" max="557" width="10.85546875" style="84" customWidth="1"/>
    <col min="558" max="560" width="13.7109375" style="84" customWidth="1"/>
    <col min="561" max="614" width="0" style="84" hidden="1" customWidth="1"/>
    <col min="615" max="768" width="10.28515625" style="84"/>
    <col min="769" max="769" width="48.42578125" style="84" customWidth="1"/>
    <col min="770" max="770" width="13.140625" style="84" customWidth="1"/>
    <col min="771" max="771" width="12.42578125" style="84" customWidth="1"/>
    <col min="772" max="772" width="12.28515625" style="84" customWidth="1"/>
    <col min="773" max="773" width="11.5703125" style="84" customWidth="1"/>
    <col min="774" max="774" width="12.5703125" style="84" customWidth="1"/>
    <col min="775" max="776" width="10.42578125" style="84" customWidth="1"/>
    <col min="777" max="777" width="10.28515625" style="84" customWidth="1"/>
    <col min="778" max="778" width="10.7109375" style="84" customWidth="1"/>
    <col min="779" max="779" width="9.85546875" style="84" customWidth="1"/>
    <col min="780" max="780" width="10.5703125" style="84" customWidth="1"/>
    <col min="781" max="781" width="10.140625" style="84" customWidth="1"/>
    <col min="782" max="782" width="10.28515625" style="84" customWidth="1"/>
    <col min="783" max="783" width="9.85546875" style="84" customWidth="1"/>
    <col min="784" max="784" width="9.7109375" style="84" customWidth="1"/>
    <col min="785" max="785" width="9.42578125" style="84" customWidth="1"/>
    <col min="786" max="786" width="9.85546875" style="84" customWidth="1"/>
    <col min="787" max="787" width="9.140625" style="84" customWidth="1"/>
    <col min="788" max="788" width="9.5703125" style="84" customWidth="1"/>
    <col min="789" max="789" width="9" style="84" customWidth="1"/>
    <col min="790" max="791" width="10.85546875" style="84" customWidth="1"/>
    <col min="792" max="792" width="96.5703125" style="84" customWidth="1"/>
    <col min="793" max="800" width="10.85546875" style="84" customWidth="1"/>
    <col min="801" max="801" width="24.42578125" style="84" customWidth="1"/>
    <col min="802" max="813" width="10.85546875" style="84" customWidth="1"/>
    <col min="814" max="816" width="13.7109375" style="84" customWidth="1"/>
    <col min="817" max="870" width="0" style="84" hidden="1" customWidth="1"/>
    <col min="871" max="1024" width="10.28515625" style="84"/>
    <col min="1025" max="1025" width="48.42578125" style="84" customWidth="1"/>
    <col min="1026" max="1026" width="13.140625" style="84" customWidth="1"/>
    <col min="1027" max="1027" width="12.42578125" style="84" customWidth="1"/>
    <col min="1028" max="1028" width="12.28515625" style="84" customWidth="1"/>
    <col min="1029" max="1029" width="11.5703125" style="84" customWidth="1"/>
    <col min="1030" max="1030" width="12.5703125" style="84" customWidth="1"/>
    <col min="1031" max="1032" width="10.42578125" style="84" customWidth="1"/>
    <col min="1033" max="1033" width="10.28515625" style="84" customWidth="1"/>
    <col min="1034" max="1034" width="10.7109375" style="84" customWidth="1"/>
    <col min="1035" max="1035" width="9.85546875" style="84" customWidth="1"/>
    <col min="1036" max="1036" width="10.5703125" style="84" customWidth="1"/>
    <col min="1037" max="1037" width="10.140625" style="84" customWidth="1"/>
    <col min="1038" max="1038" width="10.28515625" style="84" customWidth="1"/>
    <col min="1039" max="1039" width="9.85546875" style="84" customWidth="1"/>
    <col min="1040" max="1040" width="9.7109375" style="84" customWidth="1"/>
    <col min="1041" max="1041" width="9.42578125" style="84" customWidth="1"/>
    <col min="1042" max="1042" width="9.85546875" style="84" customWidth="1"/>
    <col min="1043" max="1043" width="9.140625" style="84" customWidth="1"/>
    <col min="1044" max="1044" width="9.5703125" style="84" customWidth="1"/>
    <col min="1045" max="1045" width="9" style="84" customWidth="1"/>
    <col min="1046" max="1047" width="10.85546875" style="84" customWidth="1"/>
    <col min="1048" max="1048" width="96.5703125" style="84" customWidth="1"/>
    <col min="1049" max="1056" width="10.85546875" style="84" customWidth="1"/>
    <col min="1057" max="1057" width="24.42578125" style="84" customWidth="1"/>
    <col min="1058" max="1069" width="10.85546875" style="84" customWidth="1"/>
    <col min="1070" max="1072" width="13.7109375" style="84" customWidth="1"/>
    <col min="1073" max="1126" width="0" style="84" hidden="1" customWidth="1"/>
    <col min="1127" max="1280" width="10.28515625" style="84"/>
    <col min="1281" max="1281" width="48.42578125" style="84" customWidth="1"/>
    <col min="1282" max="1282" width="13.140625" style="84" customWidth="1"/>
    <col min="1283" max="1283" width="12.42578125" style="84" customWidth="1"/>
    <col min="1284" max="1284" width="12.28515625" style="84" customWidth="1"/>
    <col min="1285" max="1285" width="11.5703125" style="84" customWidth="1"/>
    <col min="1286" max="1286" width="12.5703125" style="84" customWidth="1"/>
    <col min="1287" max="1288" width="10.42578125" style="84" customWidth="1"/>
    <col min="1289" max="1289" width="10.28515625" style="84" customWidth="1"/>
    <col min="1290" max="1290" width="10.7109375" style="84" customWidth="1"/>
    <col min="1291" max="1291" width="9.85546875" style="84" customWidth="1"/>
    <col min="1292" max="1292" width="10.5703125" style="84" customWidth="1"/>
    <col min="1293" max="1293" width="10.140625" style="84" customWidth="1"/>
    <col min="1294" max="1294" width="10.28515625" style="84" customWidth="1"/>
    <col min="1295" max="1295" width="9.85546875" style="84" customWidth="1"/>
    <col min="1296" max="1296" width="9.7109375" style="84" customWidth="1"/>
    <col min="1297" max="1297" width="9.42578125" style="84" customWidth="1"/>
    <col min="1298" max="1298" width="9.85546875" style="84" customWidth="1"/>
    <col min="1299" max="1299" width="9.140625" style="84" customWidth="1"/>
    <col min="1300" max="1300" width="9.5703125" style="84" customWidth="1"/>
    <col min="1301" max="1301" width="9" style="84" customWidth="1"/>
    <col min="1302" max="1303" width="10.85546875" style="84" customWidth="1"/>
    <col min="1304" max="1304" width="96.5703125" style="84" customWidth="1"/>
    <col min="1305" max="1312" width="10.85546875" style="84" customWidth="1"/>
    <col min="1313" max="1313" width="24.42578125" style="84" customWidth="1"/>
    <col min="1314" max="1325" width="10.85546875" style="84" customWidth="1"/>
    <col min="1326" max="1328" width="13.7109375" style="84" customWidth="1"/>
    <col min="1329" max="1382" width="0" style="84" hidden="1" customWidth="1"/>
    <col min="1383" max="1536" width="10.28515625" style="84"/>
    <col min="1537" max="1537" width="48.42578125" style="84" customWidth="1"/>
    <col min="1538" max="1538" width="13.140625" style="84" customWidth="1"/>
    <col min="1539" max="1539" width="12.42578125" style="84" customWidth="1"/>
    <col min="1540" max="1540" width="12.28515625" style="84" customWidth="1"/>
    <col min="1541" max="1541" width="11.5703125" style="84" customWidth="1"/>
    <col min="1542" max="1542" width="12.5703125" style="84" customWidth="1"/>
    <col min="1543" max="1544" width="10.42578125" style="84" customWidth="1"/>
    <col min="1545" max="1545" width="10.28515625" style="84" customWidth="1"/>
    <col min="1546" max="1546" width="10.7109375" style="84" customWidth="1"/>
    <col min="1547" max="1547" width="9.85546875" style="84" customWidth="1"/>
    <col min="1548" max="1548" width="10.5703125" style="84" customWidth="1"/>
    <col min="1549" max="1549" width="10.140625" style="84" customWidth="1"/>
    <col min="1550" max="1550" width="10.28515625" style="84" customWidth="1"/>
    <col min="1551" max="1551" width="9.85546875" style="84" customWidth="1"/>
    <col min="1552" max="1552" width="9.7109375" style="84" customWidth="1"/>
    <col min="1553" max="1553" width="9.42578125" style="84" customWidth="1"/>
    <col min="1554" max="1554" width="9.85546875" style="84" customWidth="1"/>
    <col min="1555" max="1555" width="9.140625" style="84" customWidth="1"/>
    <col min="1556" max="1556" width="9.5703125" style="84" customWidth="1"/>
    <col min="1557" max="1557" width="9" style="84" customWidth="1"/>
    <col min="1558" max="1559" width="10.85546875" style="84" customWidth="1"/>
    <col min="1560" max="1560" width="96.5703125" style="84" customWidth="1"/>
    <col min="1561" max="1568" width="10.85546875" style="84" customWidth="1"/>
    <col min="1569" max="1569" width="24.42578125" style="84" customWidth="1"/>
    <col min="1570" max="1581" width="10.85546875" style="84" customWidth="1"/>
    <col min="1582" max="1584" width="13.7109375" style="84" customWidth="1"/>
    <col min="1585" max="1638" width="0" style="84" hidden="1" customWidth="1"/>
    <col min="1639" max="1792" width="10.28515625" style="84"/>
    <col min="1793" max="1793" width="48.42578125" style="84" customWidth="1"/>
    <col min="1794" max="1794" width="13.140625" style="84" customWidth="1"/>
    <col min="1795" max="1795" width="12.42578125" style="84" customWidth="1"/>
    <col min="1796" max="1796" width="12.28515625" style="84" customWidth="1"/>
    <col min="1797" max="1797" width="11.5703125" style="84" customWidth="1"/>
    <col min="1798" max="1798" width="12.5703125" style="84" customWidth="1"/>
    <col min="1799" max="1800" width="10.42578125" style="84" customWidth="1"/>
    <col min="1801" max="1801" width="10.28515625" style="84" customWidth="1"/>
    <col min="1802" max="1802" width="10.7109375" style="84" customWidth="1"/>
    <col min="1803" max="1803" width="9.85546875" style="84" customWidth="1"/>
    <col min="1804" max="1804" width="10.5703125" style="84" customWidth="1"/>
    <col min="1805" max="1805" width="10.140625" style="84" customWidth="1"/>
    <col min="1806" max="1806" width="10.28515625" style="84" customWidth="1"/>
    <col min="1807" max="1807" width="9.85546875" style="84" customWidth="1"/>
    <col min="1808" max="1808" width="9.7109375" style="84" customWidth="1"/>
    <col min="1809" max="1809" width="9.42578125" style="84" customWidth="1"/>
    <col min="1810" max="1810" width="9.85546875" style="84" customWidth="1"/>
    <col min="1811" max="1811" width="9.140625" style="84" customWidth="1"/>
    <col min="1812" max="1812" width="9.5703125" style="84" customWidth="1"/>
    <col min="1813" max="1813" width="9" style="84" customWidth="1"/>
    <col min="1814" max="1815" width="10.85546875" style="84" customWidth="1"/>
    <col min="1816" max="1816" width="96.5703125" style="84" customWidth="1"/>
    <col min="1817" max="1824" width="10.85546875" style="84" customWidth="1"/>
    <col min="1825" max="1825" width="24.42578125" style="84" customWidth="1"/>
    <col min="1826" max="1837" width="10.85546875" style="84" customWidth="1"/>
    <col min="1838" max="1840" width="13.7109375" style="84" customWidth="1"/>
    <col min="1841" max="1894" width="0" style="84" hidden="1" customWidth="1"/>
    <col min="1895" max="2048" width="10.28515625" style="84"/>
    <col min="2049" max="2049" width="48.42578125" style="84" customWidth="1"/>
    <col min="2050" max="2050" width="13.140625" style="84" customWidth="1"/>
    <col min="2051" max="2051" width="12.42578125" style="84" customWidth="1"/>
    <col min="2052" max="2052" width="12.28515625" style="84" customWidth="1"/>
    <col min="2053" max="2053" width="11.5703125" style="84" customWidth="1"/>
    <col min="2054" max="2054" width="12.5703125" style="84" customWidth="1"/>
    <col min="2055" max="2056" width="10.42578125" style="84" customWidth="1"/>
    <col min="2057" max="2057" width="10.28515625" style="84" customWidth="1"/>
    <col min="2058" max="2058" width="10.7109375" style="84" customWidth="1"/>
    <col min="2059" max="2059" width="9.85546875" style="84" customWidth="1"/>
    <col min="2060" max="2060" width="10.5703125" style="84" customWidth="1"/>
    <col min="2061" max="2061" width="10.140625" style="84" customWidth="1"/>
    <col min="2062" max="2062" width="10.28515625" style="84" customWidth="1"/>
    <col min="2063" max="2063" width="9.85546875" style="84" customWidth="1"/>
    <col min="2064" max="2064" width="9.7109375" style="84" customWidth="1"/>
    <col min="2065" max="2065" width="9.42578125" style="84" customWidth="1"/>
    <col min="2066" max="2066" width="9.85546875" style="84" customWidth="1"/>
    <col min="2067" max="2067" width="9.140625" style="84" customWidth="1"/>
    <col min="2068" max="2068" width="9.5703125" style="84" customWidth="1"/>
    <col min="2069" max="2069" width="9" style="84" customWidth="1"/>
    <col min="2070" max="2071" width="10.85546875" style="84" customWidth="1"/>
    <col min="2072" max="2072" width="96.5703125" style="84" customWidth="1"/>
    <col min="2073" max="2080" width="10.85546875" style="84" customWidth="1"/>
    <col min="2081" max="2081" width="24.42578125" style="84" customWidth="1"/>
    <col min="2082" max="2093" width="10.85546875" style="84" customWidth="1"/>
    <col min="2094" max="2096" width="13.7109375" style="84" customWidth="1"/>
    <col min="2097" max="2150" width="0" style="84" hidden="1" customWidth="1"/>
    <col min="2151" max="2304" width="10.28515625" style="84"/>
    <col min="2305" max="2305" width="48.42578125" style="84" customWidth="1"/>
    <col min="2306" max="2306" width="13.140625" style="84" customWidth="1"/>
    <col min="2307" max="2307" width="12.42578125" style="84" customWidth="1"/>
    <col min="2308" max="2308" width="12.28515625" style="84" customWidth="1"/>
    <col min="2309" max="2309" width="11.5703125" style="84" customWidth="1"/>
    <col min="2310" max="2310" width="12.5703125" style="84" customWidth="1"/>
    <col min="2311" max="2312" width="10.42578125" style="84" customWidth="1"/>
    <col min="2313" max="2313" width="10.28515625" style="84" customWidth="1"/>
    <col min="2314" max="2314" width="10.7109375" style="84" customWidth="1"/>
    <col min="2315" max="2315" width="9.85546875" style="84" customWidth="1"/>
    <col min="2316" max="2316" width="10.5703125" style="84" customWidth="1"/>
    <col min="2317" max="2317" width="10.140625" style="84" customWidth="1"/>
    <col min="2318" max="2318" width="10.28515625" style="84" customWidth="1"/>
    <col min="2319" max="2319" width="9.85546875" style="84" customWidth="1"/>
    <col min="2320" max="2320" width="9.7109375" style="84" customWidth="1"/>
    <col min="2321" max="2321" width="9.42578125" style="84" customWidth="1"/>
    <col min="2322" max="2322" width="9.85546875" style="84" customWidth="1"/>
    <col min="2323" max="2323" width="9.140625" style="84" customWidth="1"/>
    <col min="2324" max="2324" width="9.5703125" style="84" customWidth="1"/>
    <col min="2325" max="2325" width="9" style="84" customWidth="1"/>
    <col min="2326" max="2327" width="10.85546875" style="84" customWidth="1"/>
    <col min="2328" max="2328" width="96.5703125" style="84" customWidth="1"/>
    <col min="2329" max="2336" width="10.85546875" style="84" customWidth="1"/>
    <col min="2337" max="2337" width="24.42578125" style="84" customWidth="1"/>
    <col min="2338" max="2349" width="10.85546875" style="84" customWidth="1"/>
    <col min="2350" max="2352" width="13.7109375" style="84" customWidth="1"/>
    <col min="2353" max="2406" width="0" style="84" hidden="1" customWidth="1"/>
    <col min="2407" max="2560" width="10.28515625" style="84"/>
    <col min="2561" max="2561" width="48.42578125" style="84" customWidth="1"/>
    <col min="2562" max="2562" width="13.140625" style="84" customWidth="1"/>
    <col min="2563" max="2563" width="12.42578125" style="84" customWidth="1"/>
    <col min="2564" max="2564" width="12.28515625" style="84" customWidth="1"/>
    <col min="2565" max="2565" width="11.5703125" style="84" customWidth="1"/>
    <col min="2566" max="2566" width="12.5703125" style="84" customWidth="1"/>
    <col min="2567" max="2568" width="10.42578125" style="84" customWidth="1"/>
    <col min="2569" max="2569" width="10.28515625" style="84" customWidth="1"/>
    <col min="2570" max="2570" width="10.7109375" style="84" customWidth="1"/>
    <col min="2571" max="2571" width="9.85546875" style="84" customWidth="1"/>
    <col min="2572" max="2572" width="10.5703125" style="84" customWidth="1"/>
    <col min="2573" max="2573" width="10.140625" style="84" customWidth="1"/>
    <col min="2574" max="2574" width="10.28515625" style="84" customWidth="1"/>
    <col min="2575" max="2575" width="9.85546875" style="84" customWidth="1"/>
    <col min="2576" max="2576" width="9.7109375" style="84" customWidth="1"/>
    <col min="2577" max="2577" width="9.42578125" style="84" customWidth="1"/>
    <col min="2578" max="2578" width="9.85546875" style="84" customWidth="1"/>
    <col min="2579" max="2579" width="9.140625" style="84" customWidth="1"/>
    <col min="2580" max="2580" width="9.5703125" style="84" customWidth="1"/>
    <col min="2581" max="2581" width="9" style="84" customWidth="1"/>
    <col min="2582" max="2583" width="10.85546875" style="84" customWidth="1"/>
    <col min="2584" max="2584" width="96.5703125" style="84" customWidth="1"/>
    <col min="2585" max="2592" width="10.85546875" style="84" customWidth="1"/>
    <col min="2593" max="2593" width="24.42578125" style="84" customWidth="1"/>
    <col min="2594" max="2605" width="10.85546875" style="84" customWidth="1"/>
    <col min="2606" max="2608" width="13.7109375" style="84" customWidth="1"/>
    <col min="2609" max="2662" width="0" style="84" hidden="1" customWidth="1"/>
    <col min="2663" max="2816" width="10.28515625" style="84"/>
    <col min="2817" max="2817" width="48.42578125" style="84" customWidth="1"/>
    <col min="2818" max="2818" width="13.140625" style="84" customWidth="1"/>
    <col min="2819" max="2819" width="12.42578125" style="84" customWidth="1"/>
    <col min="2820" max="2820" width="12.28515625" style="84" customWidth="1"/>
    <col min="2821" max="2821" width="11.5703125" style="84" customWidth="1"/>
    <col min="2822" max="2822" width="12.5703125" style="84" customWidth="1"/>
    <col min="2823" max="2824" width="10.42578125" style="84" customWidth="1"/>
    <col min="2825" max="2825" width="10.28515625" style="84" customWidth="1"/>
    <col min="2826" max="2826" width="10.7109375" style="84" customWidth="1"/>
    <col min="2827" max="2827" width="9.85546875" style="84" customWidth="1"/>
    <col min="2828" max="2828" width="10.5703125" style="84" customWidth="1"/>
    <col min="2829" max="2829" width="10.140625" style="84" customWidth="1"/>
    <col min="2830" max="2830" width="10.28515625" style="84" customWidth="1"/>
    <col min="2831" max="2831" width="9.85546875" style="84" customWidth="1"/>
    <col min="2832" max="2832" width="9.7109375" style="84" customWidth="1"/>
    <col min="2833" max="2833" width="9.42578125" style="84" customWidth="1"/>
    <col min="2834" max="2834" width="9.85546875" style="84" customWidth="1"/>
    <col min="2835" max="2835" width="9.140625" style="84" customWidth="1"/>
    <col min="2836" max="2836" width="9.5703125" style="84" customWidth="1"/>
    <col min="2837" max="2837" width="9" style="84" customWidth="1"/>
    <col min="2838" max="2839" width="10.85546875" style="84" customWidth="1"/>
    <col min="2840" max="2840" width="96.5703125" style="84" customWidth="1"/>
    <col min="2841" max="2848" width="10.85546875" style="84" customWidth="1"/>
    <col min="2849" max="2849" width="24.42578125" style="84" customWidth="1"/>
    <col min="2850" max="2861" width="10.85546875" style="84" customWidth="1"/>
    <col min="2862" max="2864" width="13.7109375" style="84" customWidth="1"/>
    <col min="2865" max="2918" width="0" style="84" hidden="1" customWidth="1"/>
    <col min="2919" max="3072" width="10.28515625" style="84"/>
    <col min="3073" max="3073" width="48.42578125" style="84" customWidth="1"/>
    <col min="3074" max="3074" width="13.140625" style="84" customWidth="1"/>
    <col min="3075" max="3075" width="12.42578125" style="84" customWidth="1"/>
    <col min="3076" max="3076" width="12.28515625" style="84" customWidth="1"/>
    <col min="3077" max="3077" width="11.5703125" style="84" customWidth="1"/>
    <col min="3078" max="3078" width="12.5703125" style="84" customWidth="1"/>
    <col min="3079" max="3080" width="10.42578125" style="84" customWidth="1"/>
    <col min="3081" max="3081" width="10.28515625" style="84" customWidth="1"/>
    <col min="3082" max="3082" width="10.7109375" style="84" customWidth="1"/>
    <col min="3083" max="3083" width="9.85546875" style="84" customWidth="1"/>
    <col min="3084" max="3084" width="10.5703125" style="84" customWidth="1"/>
    <col min="3085" max="3085" width="10.140625" style="84" customWidth="1"/>
    <col min="3086" max="3086" width="10.28515625" style="84" customWidth="1"/>
    <col min="3087" max="3087" width="9.85546875" style="84" customWidth="1"/>
    <col min="3088" max="3088" width="9.7109375" style="84" customWidth="1"/>
    <col min="3089" max="3089" width="9.42578125" style="84" customWidth="1"/>
    <col min="3090" max="3090" width="9.85546875" style="84" customWidth="1"/>
    <col min="3091" max="3091" width="9.140625" style="84" customWidth="1"/>
    <col min="3092" max="3092" width="9.5703125" style="84" customWidth="1"/>
    <col min="3093" max="3093" width="9" style="84" customWidth="1"/>
    <col min="3094" max="3095" width="10.85546875" style="84" customWidth="1"/>
    <col min="3096" max="3096" width="96.5703125" style="84" customWidth="1"/>
    <col min="3097" max="3104" width="10.85546875" style="84" customWidth="1"/>
    <col min="3105" max="3105" width="24.42578125" style="84" customWidth="1"/>
    <col min="3106" max="3117" width="10.85546875" style="84" customWidth="1"/>
    <col min="3118" max="3120" width="13.7109375" style="84" customWidth="1"/>
    <col min="3121" max="3174" width="0" style="84" hidden="1" customWidth="1"/>
    <col min="3175" max="3328" width="10.28515625" style="84"/>
    <col min="3329" max="3329" width="48.42578125" style="84" customWidth="1"/>
    <col min="3330" max="3330" width="13.140625" style="84" customWidth="1"/>
    <col min="3331" max="3331" width="12.42578125" style="84" customWidth="1"/>
    <col min="3332" max="3332" width="12.28515625" style="84" customWidth="1"/>
    <col min="3333" max="3333" width="11.5703125" style="84" customWidth="1"/>
    <col min="3334" max="3334" width="12.5703125" style="84" customWidth="1"/>
    <col min="3335" max="3336" width="10.42578125" style="84" customWidth="1"/>
    <col min="3337" max="3337" width="10.28515625" style="84" customWidth="1"/>
    <col min="3338" max="3338" width="10.7109375" style="84" customWidth="1"/>
    <col min="3339" max="3339" width="9.85546875" style="84" customWidth="1"/>
    <col min="3340" max="3340" width="10.5703125" style="84" customWidth="1"/>
    <col min="3341" max="3341" width="10.140625" style="84" customWidth="1"/>
    <col min="3342" max="3342" width="10.28515625" style="84" customWidth="1"/>
    <col min="3343" max="3343" width="9.85546875" style="84" customWidth="1"/>
    <col min="3344" max="3344" width="9.7109375" style="84" customWidth="1"/>
    <col min="3345" max="3345" width="9.42578125" style="84" customWidth="1"/>
    <col min="3346" max="3346" width="9.85546875" style="84" customWidth="1"/>
    <col min="3347" max="3347" width="9.140625" style="84" customWidth="1"/>
    <col min="3348" max="3348" width="9.5703125" style="84" customWidth="1"/>
    <col min="3349" max="3349" width="9" style="84" customWidth="1"/>
    <col min="3350" max="3351" width="10.85546875" style="84" customWidth="1"/>
    <col min="3352" max="3352" width="96.5703125" style="84" customWidth="1"/>
    <col min="3353" max="3360" width="10.85546875" style="84" customWidth="1"/>
    <col min="3361" max="3361" width="24.42578125" style="84" customWidth="1"/>
    <col min="3362" max="3373" width="10.85546875" style="84" customWidth="1"/>
    <col min="3374" max="3376" width="13.7109375" style="84" customWidth="1"/>
    <col min="3377" max="3430" width="0" style="84" hidden="1" customWidth="1"/>
    <col min="3431" max="3584" width="10.28515625" style="84"/>
    <col min="3585" max="3585" width="48.42578125" style="84" customWidth="1"/>
    <col min="3586" max="3586" width="13.140625" style="84" customWidth="1"/>
    <col min="3587" max="3587" width="12.42578125" style="84" customWidth="1"/>
    <col min="3588" max="3588" width="12.28515625" style="84" customWidth="1"/>
    <col min="3589" max="3589" width="11.5703125" style="84" customWidth="1"/>
    <col min="3590" max="3590" width="12.5703125" style="84" customWidth="1"/>
    <col min="3591" max="3592" width="10.42578125" style="84" customWidth="1"/>
    <col min="3593" max="3593" width="10.28515625" style="84" customWidth="1"/>
    <col min="3594" max="3594" width="10.7109375" style="84" customWidth="1"/>
    <col min="3595" max="3595" width="9.85546875" style="84" customWidth="1"/>
    <col min="3596" max="3596" width="10.5703125" style="84" customWidth="1"/>
    <col min="3597" max="3597" width="10.140625" style="84" customWidth="1"/>
    <col min="3598" max="3598" width="10.28515625" style="84" customWidth="1"/>
    <col min="3599" max="3599" width="9.85546875" style="84" customWidth="1"/>
    <col min="3600" max="3600" width="9.7109375" style="84" customWidth="1"/>
    <col min="3601" max="3601" width="9.42578125" style="84" customWidth="1"/>
    <col min="3602" max="3602" width="9.85546875" style="84" customWidth="1"/>
    <col min="3603" max="3603" width="9.140625" style="84" customWidth="1"/>
    <col min="3604" max="3604" width="9.5703125" style="84" customWidth="1"/>
    <col min="3605" max="3605" width="9" style="84" customWidth="1"/>
    <col min="3606" max="3607" width="10.85546875" style="84" customWidth="1"/>
    <col min="3608" max="3608" width="96.5703125" style="84" customWidth="1"/>
    <col min="3609" max="3616" width="10.85546875" style="84" customWidth="1"/>
    <col min="3617" max="3617" width="24.42578125" style="84" customWidth="1"/>
    <col min="3618" max="3629" width="10.85546875" style="84" customWidth="1"/>
    <col min="3630" max="3632" width="13.7109375" style="84" customWidth="1"/>
    <col min="3633" max="3686" width="0" style="84" hidden="1" customWidth="1"/>
    <col min="3687" max="3840" width="10.28515625" style="84"/>
    <col min="3841" max="3841" width="48.42578125" style="84" customWidth="1"/>
    <col min="3842" max="3842" width="13.140625" style="84" customWidth="1"/>
    <col min="3843" max="3843" width="12.42578125" style="84" customWidth="1"/>
    <col min="3844" max="3844" width="12.28515625" style="84" customWidth="1"/>
    <col min="3845" max="3845" width="11.5703125" style="84" customWidth="1"/>
    <col min="3846" max="3846" width="12.5703125" style="84" customWidth="1"/>
    <col min="3847" max="3848" width="10.42578125" style="84" customWidth="1"/>
    <col min="3849" max="3849" width="10.28515625" style="84" customWidth="1"/>
    <col min="3850" max="3850" width="10.7109375" style="84" customWidth="1"/>
    <col min="3851" max="3851" width="9.85546875" style="84" customWidth="1"/>
    <col min="3852" max="3852" width="10.5703125" style="84" customWidth="1"/>
    <col min="3853" max="3853" width="10.140625" style="84" customWidth="1"/>
    <col min="3854" max="3854" width="10.28515625" style="84" customWidth="1"/>
    <col min="3855" max="3855" width="9.85546875" style="84" customWidth="1"/>
    <col min="3856" max="3856" width="9.7109375" style="84" customWidth="1"/>
    <col min="3857" max="3857" width="9.42578125" style="84" customWidth="1"/>
    <col min="3858" max="3858" width="9.85546875" style="84" customWidth="1"/>
    <col min="3859" max="3859" width="9.140625" style="84" customWidth="1"/>
    <col min="3860" max="3860" width="9.5703125" style="84" customWidth="1"/>
    <col min="3861" max="3861" width="9" style="84" customWidth="1"/>
    <col min="3862" max="3863" width="10.85546875" style="84" customWidth="1"/>
    <col min="3864" max="3864" width="96.5703125" style="84" customWidth="1"/>
    <col min="3865" max="3872" width="10.85546875" style="84" customWidth="1"/>
    <col min="3873" max="3873" width="24.42578125" style="84" customWidth="1"/>
    <col min="3874" max="3885" width="10.85546875" style="84" customWidth="1"/>
    <col min="3886" max="3888" width="13.7109375" style="84" customWidth="1"/>
    <col min="3889" max="3942" width="0" style="84" hidden="1" customWidth="1"/>
    <col min="3943" max="4096" width="10.28515625" style="84"/>
    <col min="4097" max="4097" width="48.42578125" style="84" customWidth="1"/>
    <col min="4098" max="4098" width="13.140625" style="84" customWidth="1"/>
    <col min="4099" max="4099" width="12.42578125" style="84" customWidth="1"/>
    <col min="4100" max="4100" width="12.28515625" style="84" customWidth="1"/>
    <col min="4101" max="4101" width="11.5703125" style="84" customWidth="1"/>
    <col min="4102" max="4102" width="12.5703125" style="84" customWidth="1"/>
    <col min="4103" max="4104" width="10.42578125" style="84" customWidth="1"/>
    <col min="4105" max="4105" width="10.28515625" style="84" customWidth="1"/>
    <col min="4106" max="4106" width="10.7109375" style="84" customWidth="1"/>
    <col min="4107" max="4107" width="9.85546875" style="84" customWidth="1"/>
    <col min="4108" max="4108" width="10.5703125" style="84" customWidth="1"/>
    <col min="4109" max="4109" width="10.140625" style="84" customWidth="1"/>
    <col min="4110" max="4110" width="10.28515625" style="84" customWidth="1"/>
    <col min="4111" max="4111" width="9.85546875" style="84" customWidth="1"/>
    <col min="4112" max="4112" width="9.7109375" style="84" customWidth="1"/>
    <col min="4113" max="4113" width="9.42578125" style="84" customWidth="1"/>
    <col min="4114" max="4114" width="9.85546875" style="84" customWidth="1"/>
    <col min="4115" max="4115" width="9.140625" style="84" customWidth="1"/>
    <col min="4116" max="4116" width="9.5703125" style="84" customWidth="1"/>
    <col min="4117" max="4117" width="9" style="84" customWidth="1"/>
    <col min="4118" max="4119" width="10.85546875" style="84" customWidth="1"/>
    <col min="4120" max="4120" width="96.5703125" style="84" customWidth="1"/>
    <col min="4121" max="4128" width="10.85546875" style="84" customWidth="1"/>
    <col min="4129" max="4129" width="24.42578125" style="84" customWidth="1"/>
    <col min="4130" max="4141" width="10.85546875" style="84" customWidth="1"/>
    <col min="4142" max="4144" width="13.7109375" style="84" customWidth="1"/>
    <col min="4145" max="4198" width="0" style="84" hidden="1" customWidth="1"/>
    <col min="4199" max="4352" width="10.28515625" style="84"/>
    <col min="4353" max="4353" width="48.42578125" style="84" customWidth="1"/>
    <col min="4354" max="4354" width="13.140625" style="84" customWidth="1"/>
    <col min="4355" max="4355" width="12.42578125" style="84" customWidth="1"/>
    <col min="4356" max="4356" width="12.28515625" style="84" customWidth="1"/>
    <col min="4357" max="4357" width="11.5703125" style="84" customWidth="1"/>
    <col min="4358" max="4358" width="12.5703125" style="84" customWidth="1"/>
    <col min="4359" max="4360" width="10.42578125" style="84" customWidth="1"/>
    <col min="4361" max="4361" width="10.28515625" style="84" customWidth="1"/>
    <col min="4362" max="4362" width="10.7109375" style="84" customWidth="1"/>
    <col min="4363" max="4363" width="9.85546875" style="84" customWidth="1"/>
    <col min="4364" max="4364" width="10.5703125" style="84" customWidth="1"/>
    <col min="4365" max="4365" width="10.140625" style="84" customWidth="1"/>
    <col min="4366" max="4366" width="10.28515625" style="84" customWidth="1"/>
    <col min="4367" max="4367" width="9.85546875" style="84" customWidth="1"/>
    <col min="4368" max="4368" width="9.7109375" style="84" customWidth="1"/>
    <col min="4369" max="4369" width="9.42578125" style="84" customWidth="1"/>
    <col min="4370" max="4370" width="9.85546875" style="84" customWidth="1"/>
    <col min="4371" max="4371" width="9.140625" style="84" customWidth="1"/>
    <col min="4372" max="4372" width="9.5703125" style="84" customWidth="1"/>
    <col min="4373" max="4373" width="9" style="84" customWidth="1"/>
    <col min="4374" max="4375" width="10.85546875" style="84" customWidth="1"/>
    <col min="4376" max="4376" width="96.5703125" style="84" customWidth="1"/>
    <col min="4377" max="4384" width="10.85546875" style="84" customWidth="1"/>
    <col min="4385" max="4385" width="24.42578125" style="84" customWidth="1"/>
    <col min="4386" max="4397" width="10.85546875" style="84" customWidth="1"/>
    <col min="4398" max="4400" width="13.7109375" style="84" customWidth="1"/>
    <col min="4401" max="4454" width="0" style="84" hidden="1" customWidth="1"/>
    <col min="4455" max="4608" width="10.28515625" style="84"/>
    <col min="4609" max="4609" width="48.42578125" style="84" customWidth="1"/>
    <col min="4610" max="4610" width="13.140625" style="84" customWidth="1"/>
    <col min="4611" max="4611" width="12.42578125" style="84" customWidth="1"/>
    <col min="4612" max="4612" width="12.28515625" style="84" customWidth="1"/>
    <col min="4613" max="4613" width="11.5703125" style="84" customWidth="1"/>
    <col min="4614" max="4614" width="12.5703125" style="84" customWidth="1"/>
    <col min="4615" max="4616" width="10.42578125" style="84" customWidth="1"/>
    <col min="4617" max="4617" width="10.28515625" style="84" customWidth="1"/>
    <col min="4618" max="4618" width="10.7109375" style="84" customWidth="1"/>
    <col min="4619" max="4619" width="9.85546875" style="84" customWidth="1"/>
    <col min="4620" max="4620" width="10.5703125" style="84" customWidth="1"/>
    <col min="4621" max="4621" width="10.140625" style="84" customWidth="1"/>
    <col min="4622" max="4622" width="10.28515625" style="84" customWidth="1"/>
    <col min="4623" max="4623" width="9.85546875" style="84" customWidth="1"/>
    <col min="4624" max="4624" width="9.7109375" style="84" customWidth="1"/>
    <col min="4625" max="4625" width="9.42578125" style="84" customWidth="1"/>
    <col min="4626" max="4626" width="9.85546875" style="84" customWidth="1"/>
    <col min="4627" max="4627" width="9.140625" style="84" customWidth="1"/>
    <col min="4628" max="4628" width="9.5703125" style="84" customWidth="1"/>
    <col min="4629" max="4629" width="9" style="84" customWidth="1"/>
    <col min="4630" max="4631" width="10.85546875" style="84" customWidth="1"/>
    <col min="4632" max="4632" width="96.5703125" style="84" customWidth="1"/>
    <col min="4633" max="4640" width="10.85546875" style="84" customWidth="1"/>
    <col min="4641" max="4641" width="24.42578125" style="84" customWidth="1"/>
    <col min="4642" max="4653" width="10.85546875" style="84" customWidth="1"/>
    <col min="4654" max="4656" width="13.7109375" style="84" customWidth="1"/>
    <col min="4657" max="4710" width="0" style="84" hidden="1" customWidth="1"/>
    <col min="4711" max="4864" width="10.28515625" style="84"/>
    <col min="4865" max="4865" width="48.42578125" style="84" customWidth="1"/>
    <col min="4866" max="4866" width="13.140625" style="84" customWidth="1"/>
    <col min="4867" max="4867" width="12.42578125" style="84" customWidth="1"/>
    <col min="4868" max="4868" width="12.28515625" style="84" customWidth="1"/>
    <col min="4869" max="4869" width="11.5703125" style="84" customWidth="1"/>
    <col min="4870" max="4870" width="12.5703125" style="84" customWidth="1"/>
    <col min="4871" max="4872" width="10.42578125" style="84" customWidth="1"/>
    <col min="4873" max="4873" width="10.28515625" style="84" customWidth="1"/>
    <col min="4874" max="4874" width="10.7109375" style="84" customWidth="1"/>
    <col min="4875" max="4875" width="9.85546875" style="84" customWidth="1"/>
    <col min="4876" max="4876" width="10.5703125" style="84" customWidth="1"/>
    <col min="4877" max="4877" width="10.140625" style="84" customWidth="1"/>
    <col min="4878" max="4878" width="10.28515625" style="84" customWidth="1"/>
    <col min="4879" max="4879" width="9.85546875" style="84" customWidth="1"/>
    <col min="4880" max="4880" width="9.7109375" style="84" customWidth="1"/>
    <col min="4881" max="4881" width="9.42578125" style="84" customWidth="1"/>
    <col min="4882" max="4882" width="9.85546875" style="84" customWidth="1"/>
    <col min="4883" max="4883" width="9.140625" style="84" customWidth="1"/>
    <col min="4884" max="4884" width="9.5703125" style="84" customWidth="1"/>
    <col min="4885" max="4885" width="9" style="84" customWidth="1"/>
    <col min="4886" max="4887" width="10.85546875" style="84" customWidth="1"/>
    <col min="4888" max="4888" width="96.5703125" style="84" customWidth="1"/>
    <col min="4889" max="4896" width="10.85546875" style="84" customWidth="1"/>
    <col min="4897" max="4897" width="24.42578125" style="84" customWidth="1"/>
    <col min="4898" max="4909" width="10.85546875" style="84" customWidth="1"/>
    <col min="4910" max="4912" width="13.7109375" style="84" customWidth="1"/>
    <col min="4913" max="4966" width="0" style="84" hidden="1" customWidth="1"/>
    <col min="4967" max="5120" width="10.28515625" style="84"/>
    <col min="5121" max="5121" width="48.42578125" style="84" customWidth="1"/>
    <col min="5122" max="5122" width="13.140625" style="84" customWidth="1"/>
    <col min="5123" max="5123" width="12.42578125" style="84" customWidth="1"/>
    <col min="5124" max="5124" width="12.28515625" style="84" customWidth="1"/>
    <col min="5125" max="5125" width="11.5703125" style="84" customWidth="1"/>
    <col min="5126" max="5126" width="12.5703125" style="84" customWidth="1"/>
    <col min="5127" max="5128" width="10.42578125" style="84" customWidth="1"/>
    <col min="5129" max="5129" width="10.28515625" style="84" customWidth="1"/>
    <col min="5130" max="5130" width="10.7109375" style="84" customWidth="1"/>
    <col min="5131" max="5131" width="9.85546875" style="84" customWidth="1"/>
    <col min="5132" max="5132" width="10.5703125" style="84" customWidth="1"/>
    <col min="5133" max="5133" width="10.140625" style="84" customWidth="1"/>
    <col min="5134" max="5134" width="10.28515625" style="84" customWidth="1"/>
    <col min="5135" max="5135" width="9.85546875" style="84" customWidth="1"/>
    <col min="5136" max="5136" width="9.7109375" style="84" customWidth="1"/>
    <col min="5137" max="5137" width="9.42578125" style="84" customWidth="1"/>
    <col min="5138" max="5138" width="9.85546875" style="84" customWidth="1"/>
    <col min="5139" max="5139" width="9.140625" style="84" customWidth="1"/>
    <col min="5140" max="5140" width="9.5703125" style="84" customWidth="1"/>
    <col min="5141" max="5141" width="9" style="84" customWidth="1"/>
    <col min="5142" max="5143" width="10.85546875" style="84" customWidth="1"/>
    <col min="5144" max="5144" width="96.5703125" style="84" customWidth="1"/>
    <col min="5145" max="5152" width="10.85546875" style="84" customWidth="1"/>
    <col min="5153" max="5153" width="24.42578125" style="84" customWidth="1"/>
    <col min="5154" max="5165" width="10.85546875" style="84" customWidth="1"/>
    <col min="5166" max="5168" width="13.7109375" style="84" customWidth="1"/>
    <col min="5169" max="5222" width="0" style="84" hidden="1" customWidth="1"/>
    <col min="5223" max="5376" width="10.28515625" style="84"/>
    <col min="5377" max="5377" width="48.42578125" style="84" customWidth="1"/>
    <col min="5378" max="5378" width="13.140625" style="84" customWidth="1"/>
    <col min="5379" max="5379" width="12.42578125" style="84" customWidth="1"/>
    <col min="5380" max="5380" width="12.28515625" style="84" customWidth="1"/>
    <col min="5381" max="5381" width="11.5703125" style="84" customWidth="1"/>
    <col min="5382" max="5382" width="12.5703125" style="84" customWidth="1"/>
    <col min="5383" max="5384" width="10.42578125" style="84" customWidth="1"/>
    <col min="5385" max="5385" width="10.28515625" style="84" customWidth="1"/>
    <col min="5386" max="5386" width="10.7109375" style="84" customWidth="1"/>
    <col min="5387" max="5387" width="9.85546875" style="84" customWidth="1"/>
    <col min="5388" max="5388" width="10.5703125" style="84" customWidth="1"/>
    <col min="5389" max="5389" width="10.140625" style="84" customWidth="1"/>
    <col min="5390" max="5390" width="10.28515625" style="84" customWidth="1"/>
    <col min="5391" max="5391" width="9.85546875" style="84" customWidth="1"/>
    <col min="5392" max="5392" width="9.7109375" style="84" customWidth="1"/>
    <col min="5393" max="5393" width="9.42578125" style="84" customWidth="1"/>
    <col min="5394" max="5394" width="9.85546875" style="84" customWidth="1"/>
    <col min="5395" max="5395" width="9.140625" style="84" customWidth="1"/>
    <col min="5396" max="5396" width="9.5703125" style="84" customWidth="1"/>
    <col min="5397" max="5397" width="9" style="84" customWidth="1"/>
    <col min="5398" max="5399" width="10.85546875" style="84" customWidth="1"/>
    <col min="5400" max="5400" width="96.5703125" style="84" customWidth="1"/>
    <col min="5401" max="5408" width="10.85546875" style="84" customWidth="1"/>
    <col min="5409" max="5409" width="24.42578125" style="84" customWidth="1"/>
    <col min="5410" max="5421" width="10.85546875" style="84" customWidth="1"/>
    <col min="5422" max="5424" width="13.7109375" style="84" customWidth="1"/>
    <col min="5425" max="5478" width="0" style="84" hidden="1" customWidth="1"/>
    <col min="5479" max="5632" width="10.28515625" style="84"/>
    <col min="5633" max="5633" width="48.42578125" style="84" customWidth="1"/>
    <col min="5634" max="5634" width="13.140625" style="84" customWidth="1"/>
    <col min="5635" max="5635" width="12.42578125" style="84" customWidth="1"/>
    <col min="5636" max="5636" width="12.28515625" style="84" customWidth="1"/>
    <col min="5637" max="5637" width="11.5703125" style="84" customWidth="1"/>
    <col min="5638" max="5638" width="12.5703125" style="84" customWidth="1"/>
    <col min="5639" max="5640" width="10.42578125" style="84" customWidth="1"/>
    <col min="5641" max="5641" width="10.28515625" style="84" customWidth="1"/>
    <col min="5642" max="5642" width="10.7109375" style="84" customWidth="1"/>
    <col min="5643" max="5643" width="9.85546875" style="84" customWidth="1"/>
    <col min="5644" max="5644" width="10.5703125" style="84" customWidth="1"/>
    <col min="5645" max="5645" width="10.140625" style="84" customWidth="1"/>
    <col min="5646" max="5646" width="10.28515625" style="84" customWidth="1"/>
    <col min="5647" max="5647" width="9.85546875" style="84" customWidth="1"/>
    <col min="5648" max="5648" width="9.7109375" style="84" customWidth="1"/>
    <col min="5649" max="5649" width="9.42578125" style="84" customWidth="1"/>
    <col min="5650" max="5650" width="9.85546875" style="84" customWidth="1"/>
    <col min="5651" max="5651" width="9.140625" style="84" customWidth="1"/>
    <col min="5652" max="5652" width="9.5703125" style="84" customWidth="1"/>
    <col min="5653" max="5653" width="9" style="84" customWidth="1"/>
    <col min="5654" max="5655" width="10.85546875" style="84" customWidth="1"/>
    <col min="5656" max="5656" width="96.5703125" style="84" customWidth="1"/>
    <col min="5657" max="5664" width="10.85546875" style="84" customWidth="1"/>
    <col min="5665" max="5665" width="24.42578125" style="84" customWidth="1"/>
    <col min="5666" max="5677" width="10.85546875" style="84" customWidth="1"/>
    <col min="5678" max="5680" width="13.7109375" style="84" customWidth="1"/>
    <col min="5681" max="5734" width="0" style="84" hidden="1" customWidth="1"/>
    <col min="5735" max="5888" width="10.28515625" style="84"/>
    <col min="5889" max="5889" width="48.42578125" style="84" customWidth="1"/>
    <col min="5890" max="5890" width="13.140625" style="84" customWidth="1"/>
    <col min="5891" max="5891" width="12.42578125" style="84" customWidth="1"/>
    <col min="5892" max="5892" width="12.28515625" style="84" customWidth="1"/>
    <col min="5893" max="5893" width="11.5703125" style="84" customWidth="1"/>
    <col min="5894" max="5894" width="12.5703125" style="84" customWidth="1"/>
    <col min="5895" max="5896" width="10.42578125" style="84" customWidth="1"/>
    <col min="5897" max="5897" width="10.28515625" style="84" customWidth="1"/>
    <col min="5898" max="5898" width="10.7109375" style="84" customWidth="1"/>
    <col min="5899" max="5899" width="9.85546875" style="84" customWidth="1"/>
    <col min="5900" max="5900" width="10.5703125" style="84" customWidth="1"/>
    <col min="5901" max="5901" width="10.140625" style="84" customWidth="1"/>
    <col min="5902" max="5902" width="10.28515625" style="84" customWidth="1"/>
    <col min="5903" max="5903" width="9.85546875" style="84" customWidth="1"/>
    <col min="5904" max="5904" width="9.7109375" style="84" customWidth="1"/>
    <col min="5905" max="5905" width="9.42578125" style="84" customWidth="1"/>
    <col min="5906" max="5906" width="9.85546875" style="84" customWidth="1"/>
    <col min="5907" max="5907" width="9.140625" style="84" customWidth="1"/>
    <col min="5908" max="5908" width="9.5703125" style="84" customWidth="1"/>
    <col min="5909" max="5909" width="9" style="84" customWidth="1"/>
    <col min="5910" max="5911" width="10.85546875" style="84" customWidth="1"/>
    <col min="5912" max="5912" width="96.5703125" style="84" customWidth="1"/>
    <col min="5913" max="5920" width="10.85546875" style="84" customWidth="1"/>
    <col min="5921" max="5921" width="24.42578125" style="84" customWidth="1"/>
    <col min="5922" max="5933" width="10.85546875" style="84" customWidth="1"/>
    <col min="5934" max="5936" width="13.7109375" style="84" customWidth="1"/>
    <col min="5937" max="5990" width="0" style="84" hidden="1" customWidth="1"/>
    <col min="5991" max="6144" width="10.28515625" style="84"/>
    <col min="6145" max="6145" width="48.42578125" style="84" customWidth="1"/>
    <col min="6146" max="6146" width="13.140625" style="84" customWidth="1"/>
    <col min="6147" max="6147" width="12.42578125" style="84" customWidth="1"/>
    <col min="6148" max="6148" width="12.28515625" style="84" customWidth="1"/>
    <col min="6149" max="6149" width="11.5703125" style="84" customWidth="1"/>
    <col min="6150" max="6150" width="12.5703125" style="84" customWidth="1"/>
    <col min="6151" max="6152" width="10.42578125" style="84" customWidth="1"/>
    <col min="6153" max="6153" width="10.28515625" style="84" customWidth="1"/>
    <col min="6154" max="6154" width="10.7109375" style="84" customWidth="1"/>
    <col min="6155" max="6155" width="9.85546875" style="84" customWidth="1"/>
    <col min="6156" max="6156" width="10.5703125" style="84" customWidth="1"/>
    <col min="6157" max="6157" width="10.140625" style="84" customWidth="1"/>
    <col min="6158" max="6158" width="10.28515625" style="84" customWidth="1"/>
    <col min="6159" max="6159" width="9.85546875" style="84" customWidth="1"/>
    <col min="6160" max="6160" width="9.7109375" style="84" customWidth="1"/>
    <col min="6161" max="6161" width="9.42578125" style="84" customWidth="1"/>
    <col min="6162" max="6162" width="9.85546875" style="84" customWidth="1"/>
    <col min="6163" max="6163" width="9.140625" style="84" customWidth="1"/>
    <col min="6164" max="6164" width="9.5703125" style="84" customWidth="1"/>
    <col min="6165" max="6165" width="9" style="84" customWidth="1"/>
    <col min="6166" max="6167" width="10.85546875" style="84" customWidth="1"/>
    <col min="6168" max="6168" width="96.5703125" style="84" customWidth="1"/>
    <col min="6169" max="6176" width="10.85546875" style="84" customWidth="1"/>
    <col min="6177" max="6177" width="24.42578125" style="84" customWidth="1"/>
    <col min="6178" max="6189" width="10.85546875" style="84" customWidth="1"/>
    <col min="6190" max="6192" width="13.7109375" style="84" customWidth="1"/>
    <col min="6193" max="6246" width="0" style="84" hidden="1" customWidth="1"/>
    <col min="6247" max="6400" width="10.28515625" style="84"/>
    <col min="6401" max="6401" width="48.42578125" style="84" customWidth="1"/>
    <col min="6402" max="6402" width="13.140625" style="84" customWidth="1"/>
    <col min="6403" max="6403" width="12.42578125" style="84" customWidth="1"/>
    <col min="6404" max="6404" width="12.28515625" style="84" customWidth="1"/>
    <col min="6405" max="6405" width="11.5703125" style="84" customWidth="1"/>
    <col min="6406" max="6406" width="12.5703125" style="84" customWidth="1"/>
    <col min="6407" max="6408" width="10.42578125" style="84" customWidth="1"/>
    <col min="6409" max="6409" width="10.28515625" style="84" customWidth="1"/>
    <col min="6410" max="6410" width="10.7109375" style="84" customWidth="1"/>
    <col min="6411" max="6411" width="9.85546875" style="84" customWidth="1"/>
    <col min="6412" max="6412" width="10.5703125" style="84" customWidth="1"/>
    <col min="6413" max="6413" width="10.140625" style="84" customWidth="1"/>
    <col min="6414" max="6414" width="10.28515625" style="84" customWidth="1"/>
    <col min="6415" max="6415" width="9.85546875" style="84" customWidth="1"/>
    <col min="6416" max="6416" width="9.7109375" style="84" customWidth="1"/>
    <col min="6417" max="6417" width="9.42578125" style="84" customWidth="1"/>
    <col min="6418" max="6418" width="9.85546875" style="84" customWidth="1"/>
    <col min="6419" max="6419" width="9.140625" style="84" customWidth="1"/>
    <col min="6420" max="6420" width="9.5703125" style="84" customWidth="1"/>
    <col min="6421" max="6421" width="9" style="84" customWidth="1"/>
    <col min="6422" max="6423" width="10.85546875" style="84" customWidth="1"/>
    <col min="6424" max="6424" width="96.5703125" style="84" customWidth="1"/>
    <col min="6425" max="6432" width="10.85546875" style="84" customWidth="1"/>
    <col min="6433" max="6433" width="24.42578125" style="84" customWidth="1"/>
    <col min="6434" max="6445" width="10.85546875" style="84" customWidth="1"/>
    <col min="6446" max="6448" width="13.7109375" style="84" customWidth="1"/>
    <col min="6449" max="6502" width="0" style="84" hidden="1" customWidth="1"/>
    <col min="6503" max="6656" width="10.28515625" style="84"/>
    <col min="6657" max="6657" width="48.42578125" style="84" customWidth="1"/>
    <col min="6658" max="6658" width="13.140625" style="84" customWidth="1"/>
    <col min="6659" max="6659" width="12.42578125" style="84" customWidth="1"/>
    <col min="6660" max="6660" width="12.28515625" style="84" customWidth="1"/>
    <col min="6661" max="6661" width="11.5703125" style="84" customWidth="1"/>
    <col min="6662" max="6662" width="12.5703125" style="84" customWidth="1"/>
    <col min="6663" max="6664" width="10.42578125" style="84" customWidth="1"/>
    <col min="6665" max="6665" width="10.28515625" style="84" customWidth="1"/>
    <col min="6666" max="6666" width="10.7109375" style="84" customWidth="1"/>
    <col min="6667" max="6667" width="9.85546875" style="84" customWidth="1"/>
    <col min="6668" max="6668" width="10.5703125" style="84" customWidth="1"/>
    <col min="6669" max="6669" width="10.140625" style="84" customWidth="1"/>
    <col min="6670" max="6670" width="10.28515625" style="84" customWidth="1"/>
    <col min="6671" max="6671" width="9.85546875" style="84" customWidth="1"/>
    <col min="6672" max="6672" width="9.7109375" style="84" customWidth="1"/>
    <col min="6673" max="6673" width="9.42578125" style="84" customWidth="1"/>
    <col min="6674" max="6674" width="9.85546875" style="84" customWidth="1"/>
    <col min="6675" max="6675" width="9.140625" style="84" customWidth="1"/>
    <col min="6676" max="6676" width="9.5703125" style="84" customWidth="1"/>
    <col min="6677" max="6677" width="9" style="84" customWidth="1"/>
    <col min="6678" max="6679" width="10.85546875" style="84" customWidth="1"/>
    <col min="6680" max="6680" width="96.5703125" style="84" customWidth="1"/>
    <col min="6681" max="6688" width="10.85546875" style="84" customWidth="1"/>
    <col min="6689" max="6689" width="24.42578125" style="84" customWidth="1"/>
    <col min="6690" max="6701" width="10.85546875" style="84" customWidth="1"/>
    <col min="6702" max="6704" width="13.7109375" style="84" customWidth="1"/>
    <col min="6705" max="6758" width="0" style="84" hidden="1" customWidth="1"/>
    <col min="6759" max="6912" width="10.28515625" style="84"/>
    <col min="6913" max="6913" width="48.42578125" style="84" customWidth="1"/>
    <col min="6914" max="6914" width="13.140625" style="84" customWidth="1"/>
    <col min="6915" max="6915" width="12.42578125" style="84" customWidth="1"/>
    <col min="6916" max="6916" width="12.28515625" style="84" customWidth="1"/>
    <col min="6917" max="6917" width="11.5703125" style="84" customWidth="1"/>
    <col min="6918" max="6918" width="12.5703125" style="84" customWidth="1"/>
    <col min="6919" max="6920" width="10.42578125" style="84" customWidth="1"/>
    <col min="6921" max="6921" width="10.28515625" style="84" customWidth="1"/>
    <col min="6922" max="6922" width="10.7109375" style="84" customWidth="1"/>
    <col min="6923" max="6923" width="9.85546875" style="84" customWidth="1"/>
    <col min="6924" max="6924" width="10.5703125" style="84" customWidth="1"/>
    <col min="6925" max="6925" width="10.140625" style="84" customWidth="1"/>
    <col min="6926" max="6926" width="10.28515625" style="84" customWidth="1"/>
    <col min="6927" max="6927" width="9.85546875" style="84" customWidth="1"/>
    <col min="6928" max="6928" width="9.7109375" style="84" customWidth="1"/>
    <col min="6929" max="6929" width="9.42578125" style="84" customWidth="1"/>
    <col min="6930" max="6930" width="9.85546875" style="84" customWidth="1"/>
    <col min="6931" max="6931" width="9.140625" style="84" customWidth="1"/>
    <col min="6932" max="6932" width="9.5703125" style="84" customWidth="1"/>
    <col min="6933" max="6933" width="9" style="84" customWidth="1"/>
    <col min="6934" max="6935" width="10.85546875" style="84" customWidth="1"/>
    <col min="6936" max="6936" width="96.5703125" style="84" customWidth="1"/>
    <col min="6937" max="6944" width="10.85546875" style="84" customWidth="1"/>
    <col min="6945" max="6945" width="24.42578125" style="84" customWidth="1"/>
    <col min="6946" max="6957" width="10.85546875" style="84" customWidth="1"/>
    <col min="6958" max="6960" width="13.7109375" style="84" customWidth="1"/>
    <col min="6961" max="7014" width="0" style="84" hidden="1" customWidth="1"/>
    <col min="7015" max="7168" width="10.28515625" style="84"/>
    <col min="7169" max="7169" width="48.42578125" style="84" customWidth="1"/>
    <col min="7170" max="7170" width="13.140625" style="84" customWidth="1"/>
    <col min="7171" max="7171" width="12.42578125" style="84" customWidth="1"/>
    <col min="7172" max="7172" width="12.28515625" style="84" customWidth="1"/>
    <col min="7173" max="7173" width="11.5703125" style="84" customWidth="1"/>
    <col min="7174" max="7174" width="12.5703125" style="84" customWidth="1"/>
    <col min="7175" max="7176" width="10.42578125" style="84" customWidth="1"/>
    <col min="7177" max="7177" width="10.28515625" style="84" customWidth="1"/>
    <col min="7178" max="7178" width="10.7109375" style="84" customWidth="1"/>
    <col min="7179" max="7179" width="9.85546875" style="84" customWidth="1"/>
    <col min="7180" max="7180" width="10.5703125" style="84" customWidth="1"/>
    <col min="7181" max="7181" width="10.140625" style="84" customWidth="1"/>
    <col min="7182" max="7182" width="10.28515625" style="84" customWidth="1"/>
    <col min="7183" max="7183" width="9.85546875" style="84" customWidth="1"/>
    <col min="7184" max="7184" width="9.7109375" style="84" customWidth="1"/>
    <col min="7185" max="7185" width="9.42578125" style="84" customWidth="1"/>
    <col min="7186" max="7186" width="9.85546875" style="84" customWidth="1"/>
    <col min="7187" max="7187" width="9.140625" style="84" customWidth="1"/>
    <col min="7188" max="7188" width="9.5703125" style="84" customWidth="1"/>
    <col min="7189" max="7189" width="9" style="84" customWidth="1"/>
    <col min="7190" max="7191" width="10.85546875" style="84" customWidth="1"/>
    <col min="7192" max="7192" width="96.5703125" style="84" customWidth="1"/>
    <col min="7193" max="7200" width="10.85546875" style="84" customWidth="1"/>
    <col min="7201" max="7201" width="24.42578125" style="84" customWidth="1"/>
    <col min="7202" max="7213" width="10.85546875" style="84" customWidth="1"/>
    <col min="7214" max="7216" width="13.7109375" style="84" customWidth="1"/>
    <col min="7217" max="7270" width="0" style="84" hidden="1" customWidth="1"/>
    <col min="7271" max="7424" width="10.28515625" style="84"/>
    <col min="7425" max="7425" width="48.42578125" style="84" customWidth="1"/>
    <col min="7426" max="7426" width="13.140625" style="84" customWidth="1"/>
    <col min="7427" max="7427" width="12.42578125" style="84" customWidth="1"/>
    <col min="7428" max="7428" width="12.28515625" style="84" customWidth="1"/>
    <col min="7429" max="7429" width="11.5703125" style="84" customWidth="1"/>
    <col min="7430" max="7430" width="12.5703125" style="84" customWidth="1"/>
    <col min="7431" max="7432" width="10.42578125" style="84" customWidth="1"/>
    <col min="7433" max="7433" width="10.28515625" style="84" customWidth="1"/>
    <col min="7434" max="7434" width="10.7109375" style="84" customWidth="1"/>
    <col min="7435" max="7435" width="9.85546875" style="84" customWidth="1"/>
    <col min="7436" max="7436" width="10.5703125" style="84" customWidth="1"/>
    <col min="7437" max="7437" width="10.140625" style="84" customWidth="1"/>
    <col min="7438" max="7438" width="10.28515625" style="84" customWidth="1"/>
    <col min="7439" max="7439" width="9.85546875" style="84" customWidth="1"/>
    <col min="7440" max="7440" width="9.7109375" style="84" customWidth="1"/>
    <col min="7441" max="7441" width="9.42578125" style="84" customWidth="1"/>
    <col min="7442" max="7442" width="9.85546875" style="84" customWidth="1"/>
    <col min="7443" max="7443" width="9.140625" style="84" customWidth="1"/>
    <col min="7444" max="7444" width="9.5703125" style="84" customWidth="1"/>
    <col min="7445" max="7445" width="9" style="84" customWidth="1"/>
    <col min="7446" max="7447" width="10.85546875" style="84" customWidth="1"/>
    <col min="7448" max="7448" width="96.5703125" style="84" customWidth="1"/>
    <col min="7449" max="7456" width="10.85546875" style="84" customWidth="1"/>
    <col min="7457" max="7457" width="24.42578125" style="84" customWidth="1"/>
    <col min="7458" max="7469" width="10.85546875" style="84" customWidth="1"/>
    <col min="7470" max="7472" width="13.7109375" style="84" customWidth="1"/>
    <col min="7473" max="7526" width="0" style="84" hidden="1" customWidth="1"/>
    <col min="7527" max="7680" width="10.28515625" style="84"/>
    <col min="7681" max="7681" width="48.42578125" style="84" customWidth="1"/>
    <col min="7682" max="7682" width="13.140625" style="84" customWidth="1"/>
    <col min="7683" max="7683" width="12.42578125" style="84" customWidth="1"/>
    <col min="7684" max="7684" width="12.28515625" style="84" customWidth="1"/>
    <col min="7685" max="7685" width="11.5703125" style="84" customWidth="1"/>
    <col min="7686" max="7686" width="12.5703125" style="84" customWidth="1"/>
    <col min="7687" max="7688" width="10.42578125" style="84" customWidth="1"/>
    <col min="7689" max="7689" width="10.28515625" style="84" customWidth="1"/>
    <col min="7690" max="7690" width="10.7109375" style="84" customWidth="1"/>
    <col min="7691" max="7691" width="9.85546875" style="84" customWidth="1"/>
    <col min="7692" max="7692" width="10.5703125" style="84" customWidth="1"/>
    <col min="7693" max="7693" width="10.140625" style="84" customWidth="1"/>
    <col min="7694" max="7694" width="10.28515625" style="84" customWidth="1"/>
    <col min="7695" max="7695" width="9.85546875" style="84" customWidth="1"/>
    <col min="7696" max="7696" width="9.7109375" style="84" customWidth="1"/>
    <col min="7697" max="7697" width="9.42578125" style="84" customWidth="1"/>
    <col min="7698" max="7698" width="9.85546875" style="84" customWidth="1"/>
    <col min="7699" max="7699" width="9.140625" style="84" customWidth="1"/>
    <col min="7700" max="7700" width="9.5703125" style="84" customWidth="1"/>
    <col min="7701" max="7701" width="9" style="84" customWidth="1"/>
    <col min="7702" max="7703" width="10.85546875" style="84" customWidth="1"/>
    <col min="7704" max="7704" width="96.5703125" style="84" customWidth="1"/>
    <col min="7705" max="7712" width="10.85546875" style="84" customWidth="1"/>
    <col min="7713" max="7713" width="24.42578125" style="84" customWidth="1"/>
    <col min="7714" max="7725" width="10.85546875" style="84" customWidth="1"/>
    <col min="7726" max="7728" width="13.7109375" style="84" customWidth="1"/>
    <col min="7729" max="7782" width="0" style="84" hidden="1" customWidth="1"/>
    <col min="7783" max="7936" width="10.28515625" style="84"/>
    <col min="7937" max="7937" width="48.42578125" style="84" customWidth="1"/>
    <col min="7938" max="7938" width="13.140625" style="84" customWidth="1"/>
    <col min="7939" max="7939" width="12.42578125" style="84" customWidth="1"/>
    <col min="7940" max="7940" width="12.28515625" style="84" customWidth="1"/>
    <col min="7941" max="7941" width="11.5703125" style="84" customWidth="1"/>
    <col min="7942" max="7942" width="12.5703125" style="84" customWidth="1"/>
    <col min="7943" max="7944" width="10.42578125" style="84" customWidth="1"/>
    <col min="7945" max="7945" width="10.28515625" style="84" customWidth="1"/>
    <col min="7946" max="7946" width="10.7109375" style="84" customWidth="1"/>
    <col min="7947" max="7947" width="9.85546875" style="84" customWidth="1"/>
    <col min="7948" max="7948" width="10.5703125" style="84" customWidth="1"/>
    <col min="7949" max="7949" width="10.140625" style="84" customWidth="1"/>
    <col min="7950" max="7950" width="10.28515625" style="84" customWidth="1"/>
    <col min="7951" max="7951" width="9.85546875" style="84" customWidth="1"/>
    <col min="7952" max="7952" width="9.7109375" style="84" customWidth="1"/>
    <col min="7953" max="7953" width="9.42578125" style="84" customWidth="1"/>
    <col min="7954" max="7954" width="9.85546875" style="84" customWidth="1"/>
    <col min="7955" max="7955" width="9.140625" style="84" customWidth="1"/>
    <col min="7956" max="7956" width="9.5703125" style="84" customWidth="1"/>
    <col min="7957" max="7957" width="9" style="84" customWidth="1"/>
    <col min="7958" max="7959" width="10.85546875" style="84" customWidth="1"/>
    <col min="7960" max="7960" width="96.5703125" style="84" customWidth="1"/>
    <col min="7961" max="7968" width="10.85546875" style="84" customWidth="1"/>
    <col min="7969" max="7969" width="24.42578125" style="84" customWidth="1"/>
    <col min="7970" max="7981" width="10.85546875" style="84" customWidth="1"/>
    <col min="7982" max="7984" width="13.7109375" style="84" customWidth="1"/>
    <col min="7985" max="8038" width="0" style="84" hidden="1" customWidth="1"/>
    <col min="8039" max="8192" width="10.28515625" style="84"/>
    <col min="8193" max="8193" width="48.42578125" style="84" customWidth="1"/>
    <col min="8194" max="8194" width="13.140625" style="84" customWidth="1"/>
    <col min="8195" max="8195" width="12.42578125" style="84" customWidth="1"/>
    <col min="8196" max="8196" width="12.28515625" style="84" customWidth="1"/>
    <col min="8197" max="8197" width="11.5703125" style="84" customWidth="1"/>
    <col min="8198" max="8198" width="12.5703125" style="84" customWidth="1"/>
    <col min="8199" max="8200" width="10.42578125" style="84" customWidth="1"/>
    <col min="8201" max="8201" width="10.28515625" style="84" customWidth="1"/>
    <col min="8202" max="8202" width="10.7109375" style="84" customWidth="1"/>
    <col min="8203" max="8203" width="9.85546875" style="84" customWidth="1"/>
    <col min="8204" max="8204" width="10.5703125" style="84" customWidth="1"/>
    <col min="8205" max="8205" width="10.140625" style="84" customWidth="1"/>
    <col min="8206" max="8206" width="10.28515625" style="84" customWidth="1"/>
    <col min="8207" max="8207" width="9.85546875" style="84" customWidth="1"/>
    <col min="8208" max="8208" width="9.7109375" style="84" customWidth="1"/>
    <col min="8209" max="8209" width="9.42578125" style="84" customWidth="1"/>
    <col min="8210" max="8210" width="9.85546875" style="84" customWidth="1"/>
    <col min="8211" max="8211" width="9.140625" style="84" customWidth="1"/>
    <col min="8212" max="8212" width="9.5703125" style="84" customWidth="1"/>
    <col min="8213" max="8213" width="9" style="84" customWidth="1"/>
    <col min="8214" max="8215" width="10.85546875" style="84" customWidth="1"/>
    <col min="8216" max="8216" width="96.5703125" style="84" customWidth="1"/>
    <col min="8217" max="8224" width="10.85546875" style="84" customWidth="1"/>
    <col min="8225" max="8225" width="24.42578125" style="84" customWidth="1"/>
    <col min="8226" max="8237" width="10.85546875" style="84" customWidth="1"/>
    <col min="8238" max="8240" width="13.7109375" style="84" customWidth="1"/>
    <col min="8241" max="8294" width="0" style="84" hidden="1" customWidth="1"/>
    <col min="8295" max="8448" width="10.28515625" style="84"/>
    <col min="8449" max="8449" width="48.42578125" style="84" customWidth="1"/>
    <col min="8450" max="8450" width="13.140625" style="84" customWidth="1"/>
    <col min="8451" max="8451" width="12.42578125" style="84" customWidth="1"/>
    <col min="8452" max="8452" width="12.28515625" style="84" customWidth="1"/>
    <col min="8453" max="8453" width="11.5703125" style="84" customWidth="1"/>
    <col min="8454" max="8454" width="12.5703125" style="84" customWidth="1"/>
    <col min="8455" max="8456" width="10.42578125" style="84" customWidth="1"/>
    <col min="8457" max="8457" width="10.28515625" style="84" customWidth="1"/>
    <col min="8458" max="8458" width="10.7109375" style="84" customWidth="1"/>
    <col min="8459" max="8459" width="9.85546875" style="84" customWidth="1"/>
    <col min="8460" max="8460" width="10.5703125" style="84" customWidth="1"/>
    <col min="8461" max="8461" width="10.140625" style="84" customWidth="1"/>
    <col min="8462" max="8462" width="10.28515625" style="84" customWidth="1"/>
    <col min="8463" max="8463" width="9.85546875" style="84" customWidth="1"/>
    <col min="8464" max="8464" width="9.7109375" style="84" customWidth="1"/>
    <col min="8465" max="8465" width="9.42578125" style="84" customWidth="1"/>
    <col min="8466" max="8466" width="9.85546875" style="84" customWidth="1"/>
    <col min="8467" max="8467" width="9.140625" style="84" customWidth="1"/>
    <col min="8468" max="8468" width="9.5703125" style="84" customWidth="1"/>
    <col min="8469" max="8469" width="9" style="84" customWidth="1"/>
    <col min="8470" max="8471" width="10.85546875" style="84" customWidth="1"/>
    <col min="8472" max="8472" width="96.5703125" style="84" customWidth="1"/>
    <col min="8473" max="8480" width="10.85546875" style="84" customWidth="1"/>
    <col min="8481" max="8481" width="24.42578125" style="84" customWidth="1"/>
    <col min="8482" max="8493" width="10.85546875" style="84" customWidth="1"/>
    <col min="8494" max="8496" width="13.7109375" style="84" customWidth="1"/>
    <col min="8497" max="8550" width="0" style="84" hidden="1" customWidth="1"/>
    <col min="8551" max="8704" width="10.28515625" style="84"/>
    <col min="8705" max="8705" width="48.42578125" style="84" customWidth="1"/>
    <col min="8706" max="8706" width="13.140625" style="84" customWidth="1"/>
    <col min="8707" max="8707" width="12.42578125" style="84" customWidth="1"/>
    <col min="8708" max="8708" width="12.28515625" style="84" customWidth="1"/>
    <col min="8709" max="8709" width="11.5703125" style="84" customWidth="1"/>
    <col min="8710" max="8710" width="12.5703125" style="84" customWidth="1"/>
    <col min="8711" max="8712" width="10.42578125" style="84" customWidth="1"/>
    <col min="8713" max="8713" width="10.28515625" style="84" customWidth="1"/>
    <col min="8714" max="8714" width="10.7109375" style="84" customWidth="1"/>
    <col min="8715" max="8715" width="9.85546875" style="84" customWidth="1"/>
    <col min="8716" max="8716" width="10.5703125" style="84" customWidth="1"/>
    <col min="8717" max="8717" width="10.140625" style="84" customWidth="1"/>
    <col min="8718" max="8718" width="10.28515625" style="84" customWidth="1"/>
    <col min="8719" max="8719" width="9.85546875" style="84" customWidth="1"/>
    <col min="8720" max="8720" width="9.7109375" style="84" customWidth="1"/>
    <col min="8721" max="8721" width="9.42578125" style="84" customWidth="1"/>
    <col min="8722" max="8722" width="9.85546875" style="84" customWidth="1"/>
    <col min="8723" max="8723" width="9.140625" style="84" customWidth="1"/>
    <col min="8724" max="8724" width="9.5703125" style="84" customWidth="1"/>
    <col min="8725" max="8725" width="9" style="84" customWidth="1"/>
    <col min="8726" max="8727" width="10.85546875" style="84" customWidth="1"/>
    <col min="8728" max="8728" width="96.5703125" style="84" customWidth="1"/>
    <col min="8729" max="8736" width="10.85546875" style="84" customWidth="1"/>
    <col min="8737" max="8737" width="24.42578125" style="84" customWidth="1"/>
    <col min="8738" max="8749" width="10.85546875" style="84" customWidth="1"/>
    <col min="8750" max="8752" width="13.7109375" style="84" customWidth="1"/>
    <col min="8753" max="8806" width="0" style="84" hidden="1" customWidth="1"/>
    <col min="8807" max="8960" width="10.28515625" style="84"/>
    <col min="8961" max="8961" width="48.42578125" style="84" customWidth="1"/>
    <col min="8962" max="8962" width="13.140625" style="84" customWidth="1"/>
    <col min="8963" max="8963" width="12.42578125" style="84" customWidth="1"/>
    <col min="8964" max="8964" width="12.28515625" style="84" customWidth="1"/>
    <col min="8965" max="8965" width="11.5703125" style="84" customWidth="1"/>
    <col min="8966" max="8966" width="12.5703125" style="84" customWidth="1"/>
    <col min="8967" max="8968" width="10.42578125" style="84" customWidth="1"/>
    <col min="8969" max="8969" width="10.28515625" style="84" customWidth="1"/>
    <col min="8970" max="8970" width="10.7109375" style="84" customWidth="1"/>
    <col min="8971" max="8971" width="9.85546875" style="84" customWidth="1"/>
    <col min="8972" max="8972" width="10.5703125" style="84" customWidth="1"/>
    <col min="8973" max="8973" width="10.140625" style="84" customWidth="1"/>
    <col min="8974" max="8974" width="10.28515625" style="84" customWidth="1"/>
    <col min="8975" max="8975" width="9.85546875" style="84" customWidth="1"/>
    <col min="8976" max="8976" width="9.7109375" style="84" customWidth="1"/>
    <col min="8977" max="8977" width="9.42578125" style="84" customWidth="1"/>
    <col min="8978" max="8978" width="9.85546875" style="84" customWidth="1"/>
    <col min="8979" max="8979" width="9.140625" style="84" customWidth="1"/>
    <col min="8980" max="8980" width="9.5703125" style="84" customWidth="1"/>
    <col min="8981" max="8981" width="9" style="84" customWidth="1"/>
    <col min="8982" max="8983" width="10.85546875" style="84" customWidth="1"/>
    <col min="8984" max="8984" width="96.5703125" style="84" customWidth="1"/>
    <col min="8985" max="8992" width="10.85546875" style="84" customWidth="1"/>
    <col min="8993" max="8993" width="24.42578125" style="84" customWidth="1"/>
    <col min="8994" max="9005" width="10.85546875" style="84" customWidth="1"/>
    <col min="9006" max="9008" width="13.7109375" style="84" customWidth="1"/>
    <col min="9009" max="9062" width="0" style="84" hidden="1" customWidth="1"/>
    <col min="9063" max="9216" width="10.28515625" style="84"/>
    <col min="9217" max="9217" width="48.42578125" style="84" customWidth="1"/>
    <col min="9218" max="9218" width="13.140625" style="84" customWidth="1"/>
    <col min="9219" max="9219" width="12.42578125" style="84" customWidth="1"/>
    <col min="9220" max="9220" width="12.28515625" style="84" customWidth="1"/>
    <col min="9221" max="9221" width="11.5703125" style="84" customWidth="1"/>
    <col min="9222" max="9222" width="12.5703125" style="84" customWidth="1"/>
    <col min="9223" max="9224" width="10.42578125" style="84" customWidth="1"/>
    <col min="9225" max="9225" width="10.28515625" style="84" customWidth="1"/>
    <col min="9226" max="9226" width="10.7109375" style="84" customWidth="1"/>
    <col min="9227" max="9227" width="9.85546875" style="84" customWidth="1"/>
    <col min="9228" max="9228" width="10.5703125" style="84" customWidth="1"/>
    <col min="9229" max="9229" width="10.140625" style="84" customWidth="1"/>
    <col min="9230" max="9230" width="10.28515625" style="84" customWidth="1"/>
    <col min="9231" max="9231" width="9.85546875" style="84" customWidth="1"/>
    <col min="9232" max="9232" width="9.7109375" style="84" customWidth="1"/>
    <col min="9233" max="9233" width="9.42578125" style="84" customWidth="1"/>
    <col min="9234" max="9234" width="9.85546875" style="84" customWidth="1"/>
    <col min="9235" max="9235" width="9.140625" style="84" customWidth="1"/>
    <col min="9236" max="9236" width="9.5703125" style="84" customWidth="1"/>
    <col min="9237" max="9237" width="9" style="84" customWidth="1"/>
    <col min="9238" max="9239" width="10.85546875" style="84" customWidth="1"/>
    <col min="9240" max="9240" width="96.5703125" style="84" customWidth="1"/>
    <col min="9241" max="9248" width="10.85546875" style="84" customWidth="1"/>
    <col min="9249" max="9249" width="24.42578125" style="84" customWidth="1"/>
    <col min="9250" max="9261" width="10.85546875" style="84" customWidth="1"/>
    <col min="9262" max="9264" width="13.7109375" style="84" customWidth="1"/>
    <col min="9265" max="9318" width="0" style="84" hidden="1" customWidth="1"/>
    <col min="9319" max="9472" width="10.28515625" style="84"/>
    <col min="9473" max="9473" width="48.42578125" style="84" customWidth="1"/>
    <col min="9474" max="9474" width="13.140625" style="84" customWidth="1"/>
    <col min="9475" max="9475" width="12.42578125" style="84" customWidth="1"/>
    <col min="9476" max="9476" width="12.28515625" style="84" customWidth="1"/>
    <col min="9477" max="9477" width="11.5703125" style="84" customWidth="1"/>
    <col min="9478" max="9478" width="12.5703125" style="84" customWidth="1"/>
    <col min="9479" max="9480" width="10.42578125" style="84" customWidth="1"/>
    <col min="9481" max="9481" width="10.28515625" style="84" customWidth="1"/>
    <col min="9482" max="9482" width="10.7109375" style="84" customWidth="1"/>
    <col min="9483" max="9483" width="9.85546875" style="84" customWidth="1"/>
    <col min="9484" max="9484" width="10.5703125" style="84" customWidth="1"/>
    <col min="9485" max="9485" width="10.140625" style="84" customWidth="1"/>
    <col min="9486" max="9486" width="10.28515625" style="84" customWidth="1"/>
    <col min="9487" max="9487" width="9.85546875" style="84" customWidth="1"/>
    <col min="9488" max="9488" width="9.7109375" style="84" customWidth="1"/>
    <col min="9489" max="9489" width="9.42578125" style="84" customWidth="1"/>
    <col min="9490" max="9490" width="9.85546875" style="84" customWidth="1"/>
    <col min="9491" max="9491" width="9.140625" style="84" customWidth="1"/>
    <col min="9492" max="9492" width="9.5703125" style="84" customWidth="1"/>
    <col min="9493" max="9493" width="9" style="84" customWidth="1"/>
    <col min="9494" max="9495" width="10.85546875" style="84" customWidth="1"/>
    <col min="9496" max="9496" width="96.5703125" style="84" customWidth="1"/>
    <col min="9497" max="9504" width="10.85546875" style="84" customWidth="1"/>
    <col min="9505" max="9505" width="24.42578125" style="84" customWidth="1"/>
    <col min="9506" max="9517" width="10.85546875" style="84" customWidth="1"/>
    <col min="9518" max="9520" width="13.7109375" style="84" customWidth="1"/>
    <col min="9521" max="9574" width="0" style="84" hidden="1" customWidth="1"/>
    <col min="9575" max="9728" width="10.28515625" style="84"/>
    <col min="9729" max="9729" width="48.42578125" style="84" customWidth="1"/>
    <col min="9730" max="9730" width="13.140625" style="84" customWidth="1"/>
    <col min="9731" max="9731" width="12.42578125" style="84" customWidth="1"/>
    <col min="9732" max="9732" width="12.28515625" style="84" customWidth="1"/>
    <col min="9733" max="9733" width="11.5703125" style="84" customWidth="1"/>
    <col min="9734" max="9734" width="12.5703125" style="84" customWidth="1"/>
    <col min="9735" max="9736" width="10.42578125" style="84" customWidth="1"/>
    <col min="9737" max="9737" width="10.28515625" style="84" customWidth="1"/>
    <col min="9738" max="9738" width="10.7109375" style="84" customWidth="1"/>
    <col min="9739" max="9739" width="9.85546875" style="84" customWidth="1"/>
    <col min="9740" max="9740" width="10.5703125" style="84" customWidth="1"/>
    <col min="9741" max="9741" width="10.140625" style="84" customWidth="1"/>
    <col min="9742" max="9742" width="10.28515625" style="84" customWidth="1"/>
    <col min="9743" max="9743" width="9.85546875" style="84" customWidth="1"/>
    <col min="9744" max="9744" width="9.7109375" style="84" customWidth="1"/>
    <col min="9745" max="9745" width="9.42578125" style="84" customWidth="1"/>
    <col min="9746" max="9746" width="9.85546875" style="84" customWidth="1"/>
    <col min="9747" max="9747" width="9.140625" style="84" customWidth="1"/>
    <col min="9748" max="9748" width="9.5703125" style="84" customWidth="1"/>
    <col min="9749" max="9749" width="9" style="84" customWidth="1"/>
    <col min="9750" max="9751" width="10.85546875" style="84" customWidth="1"/>
    <col min="9752" max="9752" width="96.5703125" style="84" customWidth="1"/>
    <col min="9753" max="9760" width="10.85546875" style="84" customWidth="1"/>
    <col min="9761" max="9761" width="24.42578125" style="84" customWidth="1"/>
    <col min="9762" max="9773" width="10.85546875" style="84" customWidth="1"/>
    <col min="9774" max="9776" width="13.7109375" style="84" customWidth="1"/>
    <col min="9777" max="9830" width="0" style="84" hidden="1" customWidth="1"/>
    <col min="9831" max="9984" width="10.28515625" style="84"/>
    <col min="9985" max="9985" width="48.42578125" style="84" customWidth="1"/>
    <col min="9986" max="9986" width="13.140625" style="84" customWidth="1"/>
    <col min="9987" max="9987" width="12.42578125" style="84" customWidth="1"/>
    <col min="9988" max="9988" width="12.28515625" style="84" customWidth="1"/>
    <col min="9989" max="9989" width="11.5703125" style="84" customWidth="1"/>
    <col min="9990" max="9990" width="12.5703125" style="84" customWidth="1"/>
    <col min="9991" max="9992" width="10.42578125" style="84" customWidth="1"/>
    <col min="9993" max="9993" width="10.28515625" style="84" customWidth="1"/>
    <col min="9994" max="9994" width="10.7109375" style="84" customWidth="1"/>
    <col min="9995" max="9995" width="9.85546875" style="84" customWidth="1"/>
    <col min="9996" max="9996" width="10.5703125" style="84" customWidth="1"/>
    <col min="9997" max="9997" width="10.140625" style="84" customWidth="1"/>
    <col min="9998" max="9998" width="10.28515625" style="84" customWidth="1"/>
    <col min="9999" max="9999" width="9.85546875" style="84" customWidth="1"/>
    <col min="10000" max="10000" width="9.7109375" style="84" customWidth="1"/>
    <col min="10001" max="10001" width="9.42578125" style="84" customWidth="1"/>
    <col min="10002" max="10002" width="9.85546875" style="84" customWidth="1"/>
    <col min="10003" max="10003" width="9.140625" style="84" customWidth="1"/>
    <col min="10004" max="10004" width="9.5703125" style="84" customWidth="1"/>
    <col min="10005" max="10005" width="9" style="84" customWidth="1"/>
    <col min="10006" max="10007" width="10.85546875" style="84" customWidth="1"/>
    <col min="10008" max="10008" width="96.5703125" style="84" customWidth="1"/>
    <col min="10009" max="10016" width="10.85546875" style="84" customWidth="1"/>
    <col min="10017" max="10017" width="24.42578125" style="84" customWidth="1"/>
    <col min="10018" max="10029" width="10.85546875" style="84" customWidth="1"/>
    <col min="10030" max="10032" width="13.7109375" style="84" customWidth="1"/>
    <col min="10033" max="10086" width="0" style="84" hidden="1" customWidth="1"/>
    <col min="10087" max="10240" width="10.28515625" style="84"/>
    <col min="10241" max="10241" width="48.42578125" style="84" customWidth="1"/>
    <col min="10242" max="10242" width="13.140625" style="84" customWidth="1"/>
    <col min="10243" max="10243" width="12.42578125" style="84" customWidth="1"/>
    <col min="10244" max="10244" width="12.28515625" style="84" customWidth="1"/>
    <col min="10245" max="10245" width="11.5703125" style="84" customWidth="1"/>
    <col min="10246" max="10246" width="12.5703125" style="84" customWidth="1"/>
    <col min="10247" max="10248" width="10.42578125" style="84" customWidth="1"/>
    <col min="10249" max="10249" width="10.28515625" style="84" customWidth="1"/>
    <col min="10250" max="10250" width="10.7109375" style="84" customWidth="1"/>
    <col min="10251" max="10251" width="9.85546875" style="84" customWidth="1"/>
    <col min="10252" max="10252" width="10.5703125" style="84" customWidth="1"/>
    <col min="10253" max="10253" width="10.140625" style="84" customWidth="1"/>
    <col min="10254" max="10254" width="10.28515625" style="84" customWidth="1"/>
    <col min="10255" max="10255" width="9.85546875" style="84" customWidth="1"/>
    <col min="10256" max="10256" width="9.7109375" style="84" customWidth="1"/>
    <col min="10257" max="10257" width="9.42578125" style="84" customWidth="1"/>
    <col min="10258" max="10258" width="9.85546875" style="84" customWidth="1"/>
    <col min="10259" max="10259" width="9.140625" style="84" customWidth="1"/>
    <col min="10260" max="10260" width="9.5703125" style="84" customWidth="1"/>
    <col min="10261" max="10261" width="9" style="84" customWidth="1"/>
    <col min="10262" max="10263" width="10.85546875" style="84" customWidth="1"/>
    <col min="10264" max="10264" width="96.5703125" style="84" customWidth="1"/>
    <col min="10265" max="10272" width="10.85546875" style="84" customWidth="1"/>
    <col min="10273" max="10273" width="24.42578125" style="84" customWidth="1"/>
    <col min="10274" max="10285" width="10.85546875" style="84" customWidth="1"/>
    <col min="10286" max="10288" width="13.7109375" style="84" customWidth="1"/>
    <col min="10289" max="10342" width="0" style="84" hidden="1" customWidth="1"/>
    <col min="10343" max="10496" width="10.28515625" style="84"/>
    <col min="10497" max="10497" width="48.42578125" style="84" customWidth="1"/>
    <col min="10498" max="10498" width="13.140625" style="84" customWidth="1"/>
    <col min="10499" max="10499" width="12.42578125" style="84" customWidth="1"/>
    <col min="10500" max="10500" width="12.28515625" style="84" customWidth="1"/>
    <col min="10501" max="10501" width="11.5703125" style="84" customWidth="1"/>
    <col min="10502" max="10502" width="12.5703125" style="84" customWidth="1"/>
    <col min="10503" max="10504" width="10.42578125" style="84" customWidth="1"/>
    <col min="10505" max="10505" width="10.28515625" style="84" customWidth="1"/>
    <col min="10506" max="10506" width="10.7109375" style="84" customWidth="1"/>
    <col min="10507" max="10507" width="9.85546875" style="84" customWidth="1"/>
    <col min="10508" max="10508" width="10.5703125" style="84" customWidth="1"/>
    <col min="10509" max="10509" width="10.140625" style="84" customWidth="1"/>
    <col min="10510" max="10510" width="10.28515625" style="84" customWidth="1"/>
    <col min="10511" max="10511" width="9.85546875" style="84" customWidth="1"/>
    <col min="10512" max="10512" width="9.7109375" style="84" customWidth="1"/>
    <col min="10513" max="10513" width="9.42578125" style="84" customWidth="1"/>
    <col min="10514" max="10514" width="9.85546875" style="84" customWidth="1"/>
    <col min="10515" max="10515" width="9.140625" style="84" customWidth="1"/>
    <col min="10516" max="10516" width="9.5703125" style="84" customWidth="1"/>
    <col min="10517" max="10517" width="9" style="84" customWidth="1"/>
    <col min="10518" max="10519" width="10.85546875" style="84" customWidth="1"/>
    <col min="10520" max="10520" width="96.5703125" style="84" customWidth="1"/>
    <col min="10521" max="10528" width="10.85546875" style="84" customWidth="1"/>
    <col min="10529" max="10529" width="24.42578125" style="84" customWidth="1"/>
    <col min="10530" max="10541" width="10.85546875" style="84" customWidth="1"/>
    <col min="10542" max="10544" width="13.7109375" style="84" customWidth="1"/>
    <col min="10545" max="10598" width="0" style="84" hidden="1" customWidth="1"/>
    <col min="10599" max="10752" width="10.28515625" style="84"/>
    <col min="10753" max="10753" width="48.42578125" style="84" customWidth="1"/>
    <col min="10754" max="10754" width="13.140625" style="84" customWidth="1"/>
    <col min="10755" max="10755" width="12.42578125" style="84" customWidth="1"/>
    <col min="10756" max="10756" width="12.28515625" style="84" customWidth="1"/>
    <col min="10757" max="10757" width="11.5703125" style="84" customWidth="1"/>
    <col min="10758" max="10758" width="12.5703125" style="84" customWidth="1"/>
    <col min="10759" max="10760" width="10.42578125" style="84" customWidth="1"/>
    <col min="10761" max="10761" width="10.28515625" style="84" customWidth="1"/>
    <col min="10762" max="10762" width="10.7109375" style="84" customWidth="1"/>
    <col min="10763" max="10763" width="9.85546875" style="84" customWidth="1"/>
    <col min="10764" max="10764" width="10.5703125" style="84" customWidth="1"/>
    <col min="10765" max="10765" width="10.140625" style="84" customWidth="1"/>
    <col min="10766" max="10766" width="10.28515625" style="84" customWidth="1"/>
    <col min="10767" max="10767" width="9.85546875" style="84" customWidth="1"/>
    <col min="10768" max="10768" width="9.7109375" style="84" customWidth="1"/>
    <col min="10769" max="10769" width="9.42578125" style="84" customWidth="1"/>
    <col min="10770" max="10770" width="9.85546875" style="84" customWidth="1"/>
    <col min="10771" max="10771" width="9.140625" style="84" customWidth="1"/>
    <col min="10772" max="10772" width="9.5703125" style="84" customWidth="1"/>
    <col min="10773" max="10773" width="9" style="84" customWidth="1"/>
    <col min="10774" max="10775" width="10.85546875" style="84" customWidth="1"/>
    <col min="10776" max="10776" width="96.5703125" style="84" customWidth="1"/>
    <col min="10777" max="10784" width="10.85546875" style="84" customWidth="1"/>
    <col min="10785" max="10785" width="24.42578125" style="84" customWidth="1"/>
    <col min="10786" max="10797" width="10.85546875" style="84" customWidth="1"/>
    <col min="10798" max="10800" width="13.7109375" style="84" customWidth="1"/>
    <col min="10801" max="10854" width="0" style="84" hidden="1" customWidth="1"/>
    <col min="10855" max="11008" width="10.28515625" style="84"/>
    <col min="11009" max="11009" width="48.42578125" style="84" customWidth="1"/>
    <col min="11010" max="11010" width="13.140625" style="84" customWidth="1"/>
    <col min="11011" max="11011" width="12.42578125" style="84" customWidth="1"/>
    <col min="11012" max="11012" width="12.28515625" style="84" customWidth="1"/>
    <col min="11013" max="11013" width="11.5703125" style="84" customWidth="1"/>
    <col min="11014" max="11014" width="12.5703125" style="84" customWidth="1"/>
    <col min="11015" max="11016" width="10.42578125" style="84" customWidth="1"/>
    <col min="11017" max="11017" width="10.28515625" style="84" customWidth="1"/>
    <col min="11018" max="11018" width="10.7109375" style="84" customWidth="1"/>
    <col min="11019" max="11019" width="9.85546875" style="84" customWidth="1"/>
    <col min="11020" max="11020" width="10.5703125" style="84" customWidth="1"/>
    <col min="11021" max="11021" width="10.140625" style="84" customWidth="1"/>
    <col min="11022" max="11022" width="10.28515625" style="84" customWidth="1"/>
    <col min="11023" max="11023" width="9.85546875" style="84" customWidth="1"/>
    <col min="11024" max="11024" width="9.7109375" style="84" customWidth="1"/>
    <col min="11025" max="11025" width="9.42578125" style="84" customWidth="1"/>
    <col min="11026" max="11026" width="9.85546875" style="84" customWidth="1"/>
    <col min="11027" max="11027" width="9.140625" style="84" customWidth="1"/>
    <col min="11028" max="11028" width="9.5703125" style="84" customWidth="1"/>
    <col min="11029" max="11029" width="9" style="84" customWidth="1"/>
    <col min="11030" max="11031" width="10.85546875" style="84" customWidth="1"/>
    <col min="11032" max="11032" width="96.5703125" style="84" customWidth="1"/>
    <col min="11033" max="11040" width="10.85546875" style="84" customWidth="1"/>
    <col min="11041" max="11041" width="24.42578125" style="84" customWidth="1"/>
    <col min="11042" max="11053" width="10.85546875" style="84" customWidth="1"/>
    <col min="11054" max="11056" width="13.7109375" style="84" customWidth="1"/>
    <col min="11057" max="11110" width="0" style="84" hidden="1" customWidth="1"/>
    <col min="11111" max="11264" width="10.28515625" style="84"/>
    <col min="11265" max="11265" width="48.42578125" style="84" customWidth="1"/>
    <col min="11266" max="11266" width="13.140625" style="84" customWidth="1"/>
    <col min="11267" max="11267" width="12.42578125" style="84" customWidth="1"/>
    <col min="11268" max="11268" width="12.28515625" style="84" customWidth="1"/>
    <col min="11269" max="11269" width="11.5703125" style="84" customWidth="1"/>
    <col min="11270" max="11270" width="12.5703125" style="84" customWidth="1"/>
    <col min="11271" max="11272" width="10.42578125" style="84" customWidth="1"/>
    <col min="11273" max="11273" width="10.28515625" style="84" customWidth="1"/>
    <col min="11274" max="11274" width="10.7109375" style="84" customWidth="1"/>
    <col min="11275" max="11275" width="9.85546875" style="84" customWidth="1"/>
    <col min="11276" max="11276" width="10.5703125" style="84" customWidth="1"/>
    <col min="11277" max="11277" width="10.140625" style="84" customWidth="1"/>
    <col min="11278" max="11278" width="10.28515625" style="84" customWidth="1"/>
    <col min="11279" max="11279" width="9.85546875" style="84" customWidth="1"/>
    <col min="11280" max="11280" width="9.7109375" style="84" customWidth="1"/>
    <col min="11281" max="11281" width="9.42578125" style="84" customWidth="1"/>
    <col min="11282" max="11282" width="9.85546875" style="84" customWidth="1"/>
    <col min="11283" max="11283" width="9.140625" style="84" customWidth="1"/>
    <col min="11284" max="11284" width="9.5703125" style="84" customWidth="1"/>
    <col min="11285" max="11285" width="9" style="84" customWidth="1"/>
    <col min="11286" max="11287" width="10.85546875" style="84" customWidth="1"/>
    <col min="11288" max="11288" width="96.5703125" style="84" customWidth="1"/>
    <col min="11289" max="11296" width="10.85546875" style="84" customWidth="1"/>
    <col min="11297" max="11297" width="24.42578125" style="84" customWidth="1"/>
    <col min="11298" max="11309" width="10.85546875" style="84" customWidth="1"/>
    <col min="11310" max="11312" width="13.7109375" style="84" customWidth="1"/>
    <col min="11313" max="11366" width="0" style="84" hidden="1" customWidth="1"/>
    <col min="11367" max="11520" width="10.28515625" style="84"/>
    <col min="11521" max="11521" width="48.42578125" style="84" customWidth="1"/>
    <col min="11522" max="11522" width="13.140625" style="84" customWidth="1"/>
    <col min="11523" max="11523" width="12.42578125" style="84" customWidth="1"/>
    <col min="11524" max="11524" width="12.28515625" style="84" customWidth="1"/>
    <col min="11525" max="11525" width="11.5703125" style="84" customWidth="1"/>
    <col min="11526" max="11526" width="12.5703125" style="84" customWidth="1"/>
    <col min="11527" max="11528" width="10.42578125" style="84" customWidth="1"/>
    <col min="11529" max="11529" width="10.28515625" style="84" customWidth="1"/>
    <col min="11530" max="11530" width="10.7109375" style="84" customWidth="1"/>
    <col min="11531" max="11531" width="9.85546875" style="84" customWidth="1"/>
    <col min="11532" max="11532" width="10.5703125" style="84" customWidth="1"/>
    <col min="11533" max="11533" width="10.140625" style="84" customWidth="1"/>
    <col min="11534" max="11534" width="10.28515625" style="84" customWidth="1"/>
    <col min="11535" max="11535" width="9.85546875" style="84" customWidth="1"/>
    <col min="11536" max="11536" width="9.7109375" style="84" customWidth="1"/>
    <col min="11537" max="11537" width="9.42578125" style="84" customWidth="1"/>
    <col min="11538" max="11538" width="9.85546875" style="84" customWidth="1"/>
    <col min="11539" max="11539" width="9.140625" style="84" customWidth="1"/>
    <col min="11540" max="11540" width="9.5703125" style="84" customWidth="1"/>
    <col min="11541" max="11541" width="9" style="84" customWidth="1"/>
    <col min="11542" max="11543" width="10.85546875" style="84" customWidth="1"/>
    <col min="11544" max="11544" width="96.5703125" style="84" customWidth="1"/>
    <col min="11545" max="11552" width="10.85546875" style="84" customWidth="1"/>
    <col min="11553" max="11553" width="24.42578125" style="84" customWidth="1"/>
    <col min="11554" max="11565" width="10.85546875" style="84" customWidth="1"/>
    <col min="11566" max="11568" width="13.7109375" style="84" customWidth="1"/>
    <col min="11569" max="11622" width="0" style="84" hidden="1" customWidth="1"/>
    <col min="11623" max="11776" width="10.28515625" style="84"/>
    <col min="11777" max="11777" width="48.42578125" style="84" customWidth="1"/>
    <col min="11778" max="11778" width="13.140625" style="84" customWidth="1"/>
    <col min="11779" max="11779" width="12.42578125" style="84" customWidth="1"/>
    <col min="11780" max="11780" width="12.28515625" style="84" customWidth="1"/>
    <col min="11781" max="11781" width="11.5703125" style="84" customWidth="1"/>
    <col min="11782" max="11782" width="12.5703125" style="84" customWidth="1"/>
    <col min="11783" max="11784" width="10.42578125" style="84" customWidth="1"/>
    <col min="11785" max="11785" width="10.28515625" style="84" customWidth="1"/>
    <col min="11786" max="11786" width="10.7109375" style="84" customWidth="1"/>
    <col min="11787" max="11787" width="9.85546875" style="84" customWidth="1"/>
    <col min="11788" max="11788" width="10.5703125" style="84" customWidth="1"/>
    <col min="11789" max="11789" width="10.140625" style="84" customWidth="1"/>
    <col min="11790" max="11790" width="10.28515625" style="84" customWidth="1"/>
    <col min="11791" max="11791" width="9.85546875" style="84" customWidth="1"/>
    <col min="11792" max="11792" width="9.7109375" style="84" customWidth="1"/>
    <col min="11793" max="11793" width="9.42578125" style="84" customWidth="1"/>
    <col min="11794" max="11794" width="9.85546875" style="84" customWidth="1"/>
    <col min="11795" max="11795" width="9.140625" style="84" customWidth="1"/>
    <col min="11796" max="11796" width="9.5703125" style="84" customWidth="1"/>
    <col min="11797" max="11797" width="9" style="84" customWidth="1"/>
    <col min="11798" max="11799" width="10.85546875" style="84" customWidth="1"/>
    <col min="11800" max="11800" width="96.5703125" style="84" customWidth="1"/>
    <col min="11801" max="11808" width="10.85546875" style="84" customWidth="1"/>
    <col min="11809" max="11809" width="24.42578125" style="84" customWidth="1"/>
    <col min="11810" max="11821" width="10.85546875" style="84" customWidth="1"/>
    <col min="11822" max="11824" width="13.7109375" style="84" customWidth="1"/>
    <col min="11825" max="11878" width="0" style="84" hidden="1" customWidth="1"/>
    <col min="11879" max="12032" width="10.28515625" style="84"/>
    <col min="12033" max="12033" width="48.42578125" style="84" customWidth="1"/>
    <col min="12034" max="12034" width="13.140625" style="84" customWidth="1"/>
    <col min="12035" max="12035" width="12.42578125" style="84" customWidth="1"/>
    <col min="12036" max="12036" width="12.28515625" style="84" customWidth="1"/>
    <col min="12037" max="12037" width="11.5703125" style="84" customWidth="1"/>
    <col min="12038" max="12038" width="12.5703125" style="84" customWidth="1"/>
    <col min="12039" max="12040" width="10.42578125" style="84" customWidth="1"/>
    <col min="12041" max="12041" width="10.28515625" style="84" customWidth="1"/>
    <col min="12042" max="12042" width="10.7109375" style="84" customWidth="1"/>
    <col min="12043" max="12043" width="9.85546875" style="84" customWidth="1"/>
    <col min="12044" max="12044" width="10.5703125" style="84" customWidth="1"/>
    <col min="12045" max="12045" width="10.140625" style="84" customWidth="1"/>
    <col min="12046" max="12046" width="10.28515625" style="84" customWidth="1"/>
    <col min="12047" max="12047" width="9.85546875" style="84" customWidth="1"/>
    <col min="12048" max="12048" width="9.7109375" style="84" customWidth="1"/>
    <col min="12049" max="12049" width="9.42578125" style="84" customWidth="1"/>
    <col min="12050" max="12050" width="9.85546875" style="84" customWidth="1"/>
    <col min="12051" max="12051" width="9.140625" style="84" customWidth="1"/>
    <col min="12052" max="12052" width="9.5703125" style="84" customWidth="1"/>
    <col min="12053" max="12053" width="9" style="84" customWidth="1"/>
    <col min="12054" max="12055" width="10.85546875" style="84" customWidth="1"/>
    <col min="12056" max="12056" width="96.5703125" style="84" customWidth="1"/>
    <col min="12057" max="12064" width="10.85546875" style="84" customWidth="1"/>
    <col min="12065" max="12065" width="24.42578125" style="84" customWidth="1"/>
    <col min="12066" max="12077" width="10.85546875" style="84" customWidth="1"/>
    <col min="12078" max="12080" width="13.7109375" style="84" customWidth="1"/>
    <col min="12081" max="12134" width="0" style="84" hidden="1" customWidth="1"/>
    <col min="12135" max="12288" width="10.28515625" style="84"/>
    <col min="12289" max="12289" width="48.42578125" style="84" customWidth="1"/>
    <col min="12290" max="12290" width="13.140625" style="84" customWidth="1"/>
    <col min="12291" max="12291" width="12.42578125" style="84" customWidth="1"/>
    <col min="12292" max="12292" width="12.28515625" style="84" customWidth="1"/>
    <col min="12293" max="12293" width="11.5703125" style="84" customWidth="1"/>
    <col min="12294" max="12294" width="12.5703125" style="84" customWidth="1"/>
    <col min="12295" max="12296" width="10.42578125" style="84" customWidth="1"/>
    <col min="12297" max="12297" width="10.28515625" style="84" customWidth="1"/>
    <col min="12298" max="12298" width="10.7109375" style="84" customWidth="1"/>
    <col min="12299" max="12299" width="9.85546875" style="84" customWidth="1"/>
    <col min="12300" max="12300" width="10.5703125" style="84" customWidth="1"/>
    <col min="12301" max="12301" width="10.140625" style="84" customWidth="1"/>
    <col min="12302" max="12302" width="10.28515625" style="84" customWidth="1"/>
    <col min="12303" max="12303" width="9.85546875" style="84" customWidth="1"/>
    <col min="12304" max="12304" width="9.7109375" style="84" customWidth="1"/>
    <col min="12305" max="12305" width="9.42578125" style="84" customWidth="1"/>
    <col min="12306" max="12306" width="9.85546875" style="84" customWidth="1"/>
    <col min="12307" max="12307" width="9.140625" style="84" customWidth="1"/>
    <col min="12308" max="12308" width="9.5703125" style="84" customWidth="1"/>
    <col min="12309" max="12309" width="9" style="84" customWidth="1"/>
    <col min="12310" max="12311" width="10.85546875" style="84" customWidth="1"/>
    <col min="12312" max="12312" width="96.5703125" style="84" customWidth="1"/>
    <col min="12313" max="12320" width="10.85546875" style="84" customWidth="1"/>
    <col min="12321" max="12321" width="24.42578125" style="84" customWidth="1"/>
    <col min="12322" max="12333" width="10.85546875" style="84" customWidth="1"/>
    <col min="12334" max="12336" width="13.7109375" style="84" customWidth="1"/>
    <col min="12337" max="12390" width="0" style="84" hidden="1" customWidth="1"/>
    <col min="12391" max="12544" width="10.28515625" style="84"/>
    <col min="12545" max="12545" width="48.42578125" style="84" customWidth="1"/>
    <col min="12546" max="12546" width="13.140625" style="84" customWidth="1"/>
    <col min="12547" max="12547" width="12.42578125" style="84" customWidth="1"/>
    <col min="12548" max="12548" width="12.28515625" style="84" customWidth="1"/>
    <col min="12549" max="12549" width="11.5703125" style="84" customWidth="1"/>
    <col min="12550" max="12550" width="12.5703125" style="84" customWidth="1"/>
    <col min="12551" max="12552" width="10.42578125" style="84" customWidth="1"/>
    <col min="12553" max="12553" width="10.28515625" style="84" customWidth="1"/>
    <col min="12554" max="12554" width="10.7109375" style="84" customWidth="1"/>
    <col min="12555" max="12555" width="9.85546875" style="84" customWidth="1"/>
    <col min="12556" max="12556" width="10.5703125" style="84" customWidth="1"/>
    <col min="12557" max="12557" width="10.140625" style="84" customWidth="1"/>
    <col min="12558" max="12558" width="10.28515625" style="84" customWidth="1"/>
    <col min="12559" max="12559" width="9.85546875" style="84" customWidth="1"/>
    <col min="12560" max="12560" width="9.7109375" style="84" customWidth="1"/>
    <col min="12561" max="12561" width="9.42578125" style="84" customWidth="1"/>
    <col min="12562" max="12562" width="9.85546875" style="84" customWidth="1"/>
    <col min="12563" max="12563" width="9.140625" style="84" customWidth="1"/>
    <col min="12564" max="12564" width="9.5703125" style="84" customWidth="1"/>
    <col min="12565" max="12565" width="9" style="84" customWidth="1"/>
    <col min="12566" max="12567" width="10.85546875" style="84" customWidth="1"/>
    <col min="12568" max="12568" width="96.5703125" style="84" customWidth="1"/>
    <col min="12569" max="12576" width="10.85546875" style="84" customWidth="1"/>
    <col min="12577" max="12577" width="24.42578125" style="84" customWidth="1"/>
    <col min="12578" max="12589" width="10.85546875" style="84" customWidth="1"/>
    <col min="12590" max="12592" width="13.7109375" style="84" customWidth="1"/>
    <col min="12593" max="12646" width="0" style="84" hidden="1" customWidth="1"/>
    <col min="12647" max="12800" width="10.28515625" style="84"/>
    <col min="12801" max="12801" width="48.42578125" style="84" customWidth="1"/>
    <col min="12802" max="12802" width="13.140625" style="84" customWidth="1"/>
    <col min="12803" max="12803" width="12.42578125" style="84" customWidth="1"/>
    <col min="12804" max="12804" width="12.28515625" style="84" customWidth="1"/>
    <col min="12805" max="12805" width="11.5703125" style="84" customWidth="1"/>
    <col min="12806" max="12806" width="12.5703125" style="84" customWidth="1"/>
    <col min="12807" max="12808" width="10.42578125" style="84" customWidth="1"/>
    <col min="12809" max="12809" width="10.28515625" style="84" customWidth="1"/>
    <col min="12810" max="12810" width="10.7109375" style="84" customWidth="1"/>
    <col min="12811" max="12811" width="9.85546875" style="84" customWidth="1"/>
    <col min="12812" max="12812" width="10.5703125" style="84" customWidth="1"/>
    <col min="12813" max="12813" width="10.140625" style="84" customWidth="1"/>
    <col min="12814" max="12814" width="10.28515625" style="84" customWidth="1"/>
    <col min="12815" max="12815" width="9.85546875" style="84" customWidth="1"/>
    <col min="12816" max="12816" width="9.7109375" style="84" customWidth="1"/>
    <col min="12817" max="12817" width="9.42578125" style="84" customWidth="1"/>
    <col min="12818" max="12818" width="9.85546875" style="84" customWidth="1"/>
    <col min="12819" max="12819" width="9.140625" style="84" customWidth="1"/>
    <col min="12820" max="12820" width="9.5703125" style="84" customWidth="1"/>
    <col min="12821" max="12821" width="9" style="84" customWidth="1"/>
    <col min="12822" max="12823" width="10.85546875" style="84" customWidth="1"/>
    <col min="12824" max="12824" width="96.5703125" style="84" customWidth="1"/>
    <col min="12825" max="12832" width="10.85546875" style="84" customWidth="1"/>
    <col min="12833" max="12833" width="24.42578125" style="84" customWidth="1"/>
    <col min="12834" max="12845" width="10.85546875" style="84" customWidth="1"/>
    <col min="12846" max="12848" width="13.7109375" style="84" customWidth="1"/>
    <col min="12849" max="12902" width="0" style="84" hidden="1" customWidth="1"/>
    <col min="12903" max="13056" width="10.28515625" style="84"/>
    <col min="13057" max="13057" width="48.42578125" style="84" customWidth="1"/>
    <col min="13058" max="13058" width="13.140625" style="84" customWidth="1"/>
    <col min="13059" max="13059" width="12.42578125" style="84" customWidth="1"/>
    <col min="13060" max="13060" width="12.28515625" style="84" customWidth="1"/>
    <col min="13061" max="13061" width="11.5703125" style="84" customWidth="1"/>
    <col min="13062" max="13062" width="12.5703125" style="84" customWidth="1"/>
    <col min="13063" max="13064" width="10.42578125" style="84" customWidth="1"/>
    <col min="13065" max="13065" width="10.28515625" style="84" customWidth="1"/>
    <col min="13066" max="13066" width="10.7109375" style="84" customWidth="1"/>
    <col min="13067" max="13067" width="9.85546875" style="84" customWidth="1"/>
    <col min="13068" max="13068" width="10.5703125" style="84" customWidth="1"/>
    <col min="13069" max="13069" width="10.140625" style="84" customWidth="1"/>
    <col min="13070" max="13070" width="10.28515625" style="84" customWidth="1"/>
    <col min="13071" max="13071" width="9.85546875" style="84" customWidth="1"/>
    <col min="13072" max="13072" width="9.7109375" style="84" customWidth="1"/>
    <col min="13073" max="13073" width="9.42578125" style="84" customWidth="1"/>
    <col min="13074" max="13074" width="9.85546875" style="84" customWidth="1"/>
    <col min="13075" max="13075" width="9.140625" style="84" customWidth="1"/>
    <col min="13076" max="13076" width="9.5703125" style="84" customWidth="1"/>
    <col min="13077" max="13077" width="9" style="84" customWidth="1"/>
    <col min="13078" max="13079" width="10.85546875" style="84" customWidth="1"/>
    <col min="13080" max="13080" width="96.5703125" style="84" customWidth="1"/>
    <col min="13081" max="13088" width="10.85546875" style="84" customWidth="1"/>
    <col min="13089" max="13089" width="24.42578125" style="84" customWidth="1"/>
    <col min="13090" max="13101" width="10.85546875" style="84" customWidth="1"/>
    <col min="13102" max="13104" width="13.7109375" style="84" customWidth="1"/>
    <col min="13105" max="13158" width="0" style="84" hidden="1" customWidth="1"/>
    <col min="13159" max="13312" width="10.28515625" style="84"/>
    <col min="13313" max="13313" width="48.42578125" style="84" customWidth="1"/>
    <col min="13314" max="13314" width="13.140625" style="84" customWidth="1"/>
    <col min="13315" max="13315" width="12.42578125" style="84" customWidth="1"/>
    <col min="13316" max="13316" width="12.28515625" style="84" customWidth="1"/>
    <col min="13317" max="13317" width="11.5703125" style="84" customWidth="1"/>
    <col min="13318" max="13318" width="12.5703125" style="84" customWidth="1"/>
    <col min="13319" max="13320" width="10.42578125" style="84" customWidth="1"/>
    <col min="13321" max="13321" width="10.28515625" style="84" customWidth="1"/>
    <col min="13322" max="13322" width="10.7109375" style="84" customWidth="1"/>
    <col min="13323" max="13323" width="9.85546875" style="84" customWidth="1"/>
    <col min="13324" max="13324" width="10.5703125" style="84" customWidth="1"/>
    <col min="13325" max="13325" width="10.140625" style="84" customWidth="1"/>
    <col min="13326" max="13326" width="10.28515625" style="84" customWidth="1"/>
    <col min="13327" max="13327" width="9.85546875" style="84" customWidth="1"/>
    <col min="13328" max="13328" width="9.7109375" style="84" customWidth="1"/>
    <col min="13329" max="13329" width="9.42578125" style="84" customWidth="1"/>
    <col min="13330" max="13330" width="9.85546875" style="84" customWidth="1"/>
    <col min="13331" max="13331" width="9.140625" style="84" customWidth="1"/>
    <col min="13332" max="13332" width="9.5703125" style="84" customWidth="1"/>
    <col min="13333" max="13333" width="9" style="84" customWidth="1"/>
    <col min="13334" max="13335" width="10.85546875" style="84" customWidth="1"/>
    <col min="13336" max="13336" width="96.5703125" style="84" customWidth="1"/>
    <col min="13337" max="13344" width="10.85546875" style="84" customWidth="1"/>
    <col min="13345" max="13345" width="24.42578125" style="84" customWidth="1"/>
    <col min="13346" max="13357" width="10.85546875" style="84" customWidth="1"/>
    <col min="13358" max="13360" width="13.7109375" style="84" customWidth="1"/>
    <col min="13361" max="13414" width="0" style="84" hidden="1" customWidth="1"/>
    <col min="13415" max="13568" width="10.28515625" style="84"/>
    <col min="13569" max="13569" width="48.42578125" style="84" customWidth="1"/>
    <col min="13570" max="13570" width="13.140625" style="84" customWidth="1"/>
    <col min="13571" max="13571" width="12.42578125" style="84" customWidth="1"/>
    <col min="13572" max="13572" width="12.28515625" style="84" customWidth="1"/>
    <col min="13573" max="13573" width="11.5703125" style="84" customWidth="1"/>
    <col min="13574" max="13574" width="12.5703125" style="84" customWidth="1"/>
    <col min="13575" max="13576" width="10.42578125" style="84" customWidth="1"/>
    <col min="13577" max="13577" width="10.28515625" style="84" customWidth="1"/>
    <col min="13578" max="13578" width="10.7109375" style="84" customWidth="1"/>
    <col min="13579" max="13579" width="9.85546875" style="84" customWidth="1"/>
    <col min="13580" max="13580" width="10.5703125" style="84" customWidth="1"/>
    <col min="13581" max="13581" width="10.140625" style="84" customWidth="1"/>
    <col min="13582" max="13582" width="10.28515625" style="84" customWidth="1"/>
    <col min="13583" max="13583" width="9.85546875" style="84" customWidth="1"/>
    <col min="13584" max="13584" width="9.7109375" style="84" customWidth="1"/>
    <col min="13585" max="13585" width="9.42578125" style="84" customWidth="1"/>
    <col min="13586" max="13586" width="9.85546875" style="84" customWidth="1"/>
    <col min="13587" max="13587" width="9.140625" style="84" customWidth="1"/>
    <col min="13588" max="13588" width="9.5703125" style="84" customWidth="1"/>
    <col min="13589" max="13589" width="9" style="84" customWidth="1"/>
    <col min="13590" max="13591" width="10.85546875" style="84" customWidth="1"/>
    <col min="13592" max="13592" width="96.5703125" style="84" customWidth="1"/>
    <col min="13593" max="13600" width="10.85546875" style="84" customWidth="1"/>
    <col min="13601" max="13601" width="24.42578125" style="84" customWidth="1"/>
    <col min="13602" max="13613" width="10.85546875" style="84" customWidth="1"/>
    <col min="13614" max="13616" width="13.7109375" style="84" customWidth="1"/>
    <col min="13617" max="13670" width="0" style="84" hidden="1" customWidth="1"/>
    <col min="13671" max="13824" width="10.28515625" style="84"/>
    <col min="13825" max="13825" width="48.42578125" style="84" customWidth="1"/>
    <col min="13826" max="13826" width="13.140625" style="84" customWidth="1"/>
    <col min="13827" max="13827" width="12.42578125" style="84" customWidth="1"/>
    <col min="13828" max="13828" width="12.28515625" style="84" customWidth="1"/>
    <col min="13829" max="13829" width="11.5703125" style="84" customWidth="1"/>
    <col min="13830" max="13830" width="12.5703125" style="84" customWidth="1"/>
    <col min="13831" max="13832" width="10.42578125" style="84" customWidth="1"/>
    <col min="13833" max="13833" width="10.28515625" style="84" customWidth="1"/>
    <col min="13834" max="13834" width="10.7109375" style="84" customWidth="1"/>
    <col min="13835" max="13835" width="9.85546875" style="84" customWidth="1"/>
    <col min="13836" max="13836" width="10.5703125" style="84" customWidth="1"/>
    <col min="13837" max="13837" width="10.140625" style="84" customWidth="1"/>
    <col min="13838" max="13838" width="10.28515625" style="84" customWidth="1"/>
    <col min="13839" max="13839" width="9.85546875" style="84" customWidth="1"/>
    <col min="13840" max="13840" width="9.7109375" style="84" customWidth="1"/>
    <col min="13841" max="13841" width="9.42578125" style="84" customWidth="1"/>
    <col min="13842" max="13842" width="9.85546875" style="84" customWidth="1"/>
    <col min="13843" max="13843" width="9.140625" style="84" customWidth="1"/>
    <col min="13844" max="13844" width="9.5703125" style="84" customWidth="1"/>
    <col min="13845" max="13845" width="9" style="84" customWidth="1"/>
    <col min="13846" max="13847" width="10.85546875" style="84" customWidth="1"/>
    <col min="13848" max="13848" width="96.5703125" style="84" customWidth="1"/>
    <col min="13849" max="13856" width="10.85546875" style="84" customWidth="1"/>
    <col min="13857" max="13857" width="24.42578125" style="84" customWidth="1"/>
    <col min="13858" max="13869" width="10.85546875" style="84" customWidth="1"/>
    <col min="13870" max="13872" width="13.7109375" style="84" customWidth="1"/>
    <col min="13873" max="13926" width="0" style="84" hidden="1" customWidth="1"/>
    <col min="13927" max="14080" width="10.28515625" style="84"/>
    <col min="14081" max="14081" width="48.42578125" style="84" customWidth="1"/>
    <col min="14082" max="14082" width="13.140625" style="84" customWidth="1"/>
    <col min="14083" max="14083" width="12.42578125" style="84" customWidth="1"/>
    <col min="14084" max="14084" width="12.28515625" style="84" customWidth="1"/>
    <col min="14085" max="14085" width="11.5703125" style="84" customWidth="1"/>
    <col min="14086" max="14086" width="12.5703125" style="84" customWidth="1"/>
    <col min="14087" max="14088" width="10.42578125" style="84" customWidth="1"/>
    <col min="14089" max="14089" width="10.28515625" style="84" customWidth="1"/>
    <col min="14090" max="14090" width="10.7109375" style="84" customWidth="1"/>
    <col min="14091" max="14091" width="9.85546875" style="84" customWidth="1"/>
    <col min="14092" max="14092" width="10.5703125" style="84" customWidth="1"/>
    <col min="14093" max="14093" width="10.140625" style="84" customWidth="1"/>
    <col min="14094" max="14094" width="10.28515625" style="84" customWidth="1"/>
    <col min="14095" max="14095" width="9.85546875" style="84" customWidth="1"/>
    <col min="14096" max="14096" width="9.7109375" style="84" customWidth="1"/>
    <col min="14097" max="14097" width="9.42578125" style="84" customWidth="1"/>
    <col min="14098" max="14098" width="9.85546875" style="84" customWidth="1"/>
    <col min="14099" max="14099" width="9.140625" style="84" customWidth="1"/>
    <col min="14100" max="14100" width="9.5703125" style="84" customWidth="1"/>
    <col min="14101" max="14101" width="9" style="84" customWidth="1"/>
    <col min="14102" max="14103" width="10.85546875" style="84" customWidth="1"/>
    <col min="14104" max="14104" width="96.5703125" style="84" customWidth="1"/>
    <col min="14105" max="14112" width="10.85546875" style="84" customWidth="1"/>
    <col min="14113" max="14113" width="24.42578125" style="84" customWidth="1"/>
    <col min="14114" max="14125" width="10.85546875" style="84" customWidth="1"/>
    <col min="14126" max="14128" width="13.7109375" style="84" customWidth="1"/>
    <col min="14129" max="14182" width="0" style="84" hidden="1" customWidth="1"/>
    <col min="14183" max="14336" width="10.28515625" style="84"/>
    <col min="14337" max="14337" width="48.42578125" style="84" customWidth="1"/>
    <col min="14338" max="14338" width="13.140625" style="84" customWidth="1"/>
    <col min="14339" max="14339" width="12.42578125" style="84" customWidth="1"/>
    <col min="14340" max="14340" width="12.28515625" style="84" customWidth="1"/>
    <col min="14341" max="14341" width="11.5703125" style="84" customWidth="1"/>
    <col min="14342" max="14342" width="12.5703125" style="84" customWidth="1"/>
    <col min="14343" max="14344" width="10.42578125" style="84" customWidth="1"/>
    <col min="14345" max="14345" width="10.28515625" style="84" customWidth="1"/>
    <col min="14346" max="14346" width="10.7109375" style="84" customWidth="1"/>
    <col min="14347" max="14347" width="9.85546875" style="84" customWidth="1"/>
    <col min="14348" max="14348" width="10.5703125" style="84" customWidth="1"/>
    <col min="14349" max="14349" width="10.140625" style="84" customWidth="1"/>
    <col min="14350" max="14350" width="10.28515625" style="84" customWidth="1"/>
    <col min="14351" max="14351" width="9.85546875" style="84" customWidth="1"/>
    <col min="14352" max="14352" width="9.7109375" style="84" customWidth="1"/>
    <col min="14353" max="14353" width="9.42578125" style="84" customWidth="1"/>
    <col min="14354" max="14354" width="9.85546875" style="84" customWidth="1"/>
    <col min="14355" max="14355" width="9.140625" style="84" customWidth="1"/>
    <col min="14356" max="14356" width="9.5703125" style="84" customWidth="1"/>
    <col min="14357" max="14357" width="9" style="84" customWidth="1"/>
    <col min="14358" max="14359" width="10.85546875" style="84" customWidth="1"/>
    <col min="14360" max="14360" width="96.5703125" style="84" customWidth="1"/>
    <col min="14361" max="14368" width="10.85546875" style="84" customWidth="1"/>
    <col min="14369" max="14369" width="24.42578125" style="84" customWidth="1"/>
    <col min="14370" max="14381" width="10.85546875" style="84" customWidth="1"/>
    <col min="14382" max="14384" width="13.7109375" style="84" customWidth="1"/>
    <col min="14385" max="14438" width="0" style="84" hidden="1" customWidth="1"/>
    <col min="14439" max="14592" width="10.28515625" style="84"/>
    <col min="14593" max="14593" width="48.42578125" style="84" customWidth="1"/>
    <col min="14594" max="14594" width="13.140625" style="84" customWidth="1"/>
    <col min="14595" max="14595" width="12.42578125" style="84" customWidth="1"/>
    <col min="14596" max="14596" width="12.28515625" style="84" customWidth="1"/>
    <col min="14597" max="14597" width="11.5703125" style="84" customWidth="1"/>
    <col min="14598" max="14598" width="12.5703125" style="84" customWidth="1"/>
    <col min="14599" max="14600" width="10.42578125" style="84" customWidth="1"/>
    <col min="14601" max="14601" width="10.28515625" style="84" customWidth="1"/>
    <col min="14602" max="14602" width="10.7109375" style="84" customWidth="1"/>
    <col min="14603" max="14603" width="9.85546875" style="84" customWidth="1"/>
    <col min="14604" max="14604" width="10.5703125" style="84" customWidth="1"/>
    <col min="14605" max="14605" width="10.140625" style="84" customWidth="1"/>
    <col min="14606" max="14606" width="10.28515625" style="84" customWidth="1"/>
    <col min="14607" max="14607" width="9.85546875" style="84" customWidth="1"/>
    <col min="14608" max="14608" width="9.7109375" style="84" customWidth="1"/>
    <col min="14609" max="14609" width="9.42578125" style="84" customWidth="1"/>
    <col min="14610" max="14610" width="9.85546875" style="84" customWidth="1"/>
    <col min="14611" max="14611" width="9.140625" style="84" customWidth="1"/>
    <col min="14612" max="14612" width="9.5703125" style="84" customWidth="1"/>
    <col min="14613" max="14613" width="9" style="84" customWidth="1"/>
    <col min="14614" max="14615" width="10.85546875" style="84" customWidth="1"/>
    <col min="14616" max="14616" width="96.5703125" style="84" customWidth="1"/>
    <col min="14617" max="14624" width="10.85546875" style="84" customWidth="1"/>
    <col min="14625" max="14625" width="24.42578125" style="84" customWidth="1"/>
    <col min="14626" max="14637" width="10.85546875" style="84" customWidth="1"/>
    <col min="14638" max="14640" width="13.7109375" style="84" customWidth="1"/>
    <col min="14641" max="14694" width="0" style="84" hidden="1" customWidth="1"/>
    <col min="14695" max="14848" width="10.28515625" style="84"/>
    <col min="14849" max="14849" width="48.42578125" style="84" customWidth="1"/>
    <col min="14850" max="14850" width="13.140625" style="84" customWidth="1"/>
    <col min="14851" max="14851" width="12.42578125" style="84" customWidth="1"/>
    <col min="14852" max="14852" width="12.28515625" style="84" customWidth="1"/>
    <col min="14853" max="14853" width="11.5703125" style="84" customWidth="1"/>
    <col min="14854" max="14854" width="12.5703125" style="84" customWidth="1"/>
    <col min="14855" max="14856" width="10.42578125" style="84" customWidth="1"/>
    <col min="14857" max="14857" width="10.28515625" style="84" customWidth="1"/>
    <col min="14858" max="14858" width="10.7109375" style="84" customWidth="1"/>
    <col min="14859" max="14859" width="9.85546875" style="84" customWidth="1"/>
    <col min="14860" max="14860" width="10.5703125" style="84" customWidth="1"/>
    <col min="14861" max="14861" width="10.140625" style="84" customWidth="1"/>
    <col min="14862" max="14862" width="10.28515625" style="84" customWidth="1"/>
    <col min="14863" max="14863" width="9.85546875" style="84" customWidth="1"/>
    <col min="14864" max="14864" width="9.7109375" style="84" customWidth="1"/>
    <col min="14865" max="14865" width="9.42578125" style="84" customWidth="1"/>
    <col min="14866" max="14866" width="9.85546875" style="84" customWidth="1"/>
    <col min="14867" max="14867" width="9.140625" style="84" customWidth="1"/>
    <col min="14868" max="14868" width="9.5703125" style="84" customWidth="1"/>
    <col min="14869" max="14869" width="9" style="84" customWidth="1"/>
    <col min="14870" max="14871" width="10.85546875" style="84" customWidth="1"/>
    <col min="14872" max="14872" width="96.5703125" style="84" customWidth="1"/>
    <col min="14873" max="14880" width="10.85546875" style="84" customWidth="1"/>
    <col min="14881" max="14881" width="24.42578125" style="84" customWidth="1"/>
    <col min="14882" max="14893" width="10.85546875" style="84" customWidth="1"/>
    <col min="14894" max="14896" width="13.7109375" style="84" customWidth="1"/>
    <col min="14897" max="14950" width="0" style="84" hidden="1" customWidth="1"/>
    <col min="14951" max="15104" width="10.28515625" style="84"/>
    <col min="15105" max="15105" width="48.42578125" style="84" customWidth="1"/>
    <col min="15106" max="15106" width="13.140625" style="84" customWidth="1"/>
    <col min="15107" max="15107" width="12.42578125" style="84" customWidth="1"/>
    <col min="15108" max="15108" width="12.28515625" style="84" customWidth="1"/>
    <col min="15109" max="15109" width="11.5703125" style="84" customWidth="1"/>
    <col min="15110" max="15110" width="12.5703125" style="84" customWidth="1"/>
    <col min="15111" max="15112" width="10.42578125" style="84" customWidth="1"/>
    <col min="15113" max="15113" width="10.28515625" style="84" customWidth="1"/>
    <col min="15114" max="15114" width="10.7109375" style="84" customWidth="1"/>
    <col min="15115" max="15115" width="9.85546875" style="84" customWidth="1"/>
    <col min="15116" max="15116" width="10.5703125" style="84" customWidth="1"/>
    <col min="15117" max="15117" width="10.140625" style="84" customWidth="1"/>
    <col min="15118" max="15118" width="10.28515625" style="84" customWidth="1"/>
    <col min="15119" max="15119" width="9.85546875" style="84" customWidth="1"/>
    <col min="15120" max="15120" width="9.7109375" style="84" customWidth="1"/>
    <col min="15121" max="15121" width="9.42578125" style="84" customWidth="1"/>
    <col min="15122" max="15122" width="9.85546875" style="84" customWidth="1"/>
    <col min="15123" max="15123" width="9.140625" style="84" customWidth="1"/>
    <col min="15124" max="15124" width="9.5703125" style="84" customWidth="1"/>
    <col min="15125" max="15125" width="9" style="84" customWidth="1"/>
    <col min="15126" max="15127" width="10.85546875" style="84" customWidth="1"/>
    <col min="15128" max="15128" width="96.5703125" style="84" customWidth="1"/>
    <col min="15129" max="15136" width="10.85546875" style="84" customWidth="1"/>
    <col min="15137" max="15137" width="24.42578125" style="84" customWidth="1"/>
    <col min="15138" max="15149" width="10.85546875" style="84" customWidth="1"/>
    <col min="15150" max="15152" width="13.7109375" style="84" customWidth="1"/>
    <col min="15153" max="15206" width="0" style="84" hidden="1" customWidth="1"/>
    <col min="15207" max="15360" width="10.28515625" style="84"/>
    <col min="15361" max="15361" width="48.42578125" style="84" customWidth="1"/>
    <col min="15362" max="15362" width="13.140625" style="84" customWidth="1"/>
    <col min="15363" max="15363" width="12.42578125" style="84" customWidth="1"/>
    <col min="15364" max="15364" width="12.28515625" style="84" customWidth="1"/>
    <col min="15365" max="15365" width="11.5703125" style="84" customWidth="1"/>
    <col min="15366" max="15366" width="12.5703125" style="84" customWidth="1"/>
    <col min="15367" max="15368" width="10.42578125" style="84" customWidth="1"/>
    <col min="15369" max="15369" width="10.28515625" style="84" customWidth="1"/>
    <col min="15370" max="15370" width="10.7109375" style="84" customWidth="1"/>
    <col min="15371" max="15371" width="9.85546875" style="84" customWidth="1"/>
    <col min="15372" max="15372" width="10.5703125" style="84" customWidth="1"/>
    <col min="15373" max="15373" width="10.140625" style="84" customWidth="1"/>
    <col min="15374" max="15374" width="10.28515625" style="84" customWidth="1"/>
    <col min="15375" max="15375" width="9.85546875" style="84" customWidth="1"/>
    <col min="15376" max="15376" width="9.7109375" style="84" customWidth="1"/>
    <col min="15377" max="15377" width="9.42578125" style="84" customWidth="1"/>
    <col min="15378" max="15378" width="9.85546875" style="84" customWidth="1"/>
    <col min="15379" max="15379" width="9.140625" style="84" customWidth="1"/>
    <col min="15380" max="15380" width="9.5703125" style="84" customWidth="1"/>
    <col min="15381" max="15381" width="9" style="84" customWidth="1"/>
    <col min="15382" max="15383" width="10.85546875" style="84" customWidth="1"/>
    <col min="15384" max="15384" width="96.5703125" style="84" customWidth="1"/>
    <col min="15385" max="15392" width="10.85546875" style="84" customWidth="1"/>
    <col min="15393" max="15393" width="24.42578125" style="84" customWidth="1"/>
    <col min="15394" max="15405" width="10.85546875" style="84" customWidth="1"/>
    <col min="15406" max="15408" width="13.7109375" style="84" customWidth="1"/>
    <col min="15409" max="15462" width="0" style="84" hidden="1" customWidth="1"/>
    <col min="15463" max="15616" width="10.28515625" style="84"/>
    <col min="15617" max="15617" width="48.42578125" style="84" customWidth="1"/>
    <col min="15618" max="15618" width="13.140625" style="84" customWidth="1"/>
    <col min="15619" max="15619" width="12.42578125" style="84" customWidth="1"/>
    <col min="15620" max="15620" width="12.28515625" style="84" customWidth="1"/>
    <col min="15621" max="15621" width="11.5703125" style="84" customWidth="1"/>
    <col min="15622" max="15622" width="12.5703125" style="84" customWidth="1"/>
    <col min="15623" max="15624" width="10.42578125" style="84" customWidth="1"/>
    <col min="15625" max="15625" width="10.28515625" style="84" customWidth="1"/>
    <col min="15626" max="15626" width="10.7109375" style="84" customWidth="1"/>
    <col min="15627" max="15627" width="9.85546875" style="84" customWidth="1"/>
    <col min="15628" max="15628" width="10.5703125" style="84" customWidth="1"/>
    <col min="15629" max="15629" width="10.140625" style="84" customWidth="1"/>
    <col min="15630" max="15630" width="10.28515625" style="84" customWidth="1"/>
    <col min="15631" max="15631" width="9.85546875" style="84" customWidth="1"/>
    <col min="15632" max="15632" width="9.7109375" style="84" customWidth="1"/>
    <col min="15633" max="15633" width="9.42578125" style="84" customWidth="1"/>
    <col min="15634" max="15634" width="9.85546875" style="84" customWidth="1"/>
    <col min="15635" max="15635" width="9.140625" style="84" customWidth="1"/>
    <col min="15636" max="15636" width="9.5703125" style="84" customWidth="1"/>
    <col min="15637" max="15637" width="9" style="84" customWidth="1"/>
    <col min="15638" max="15639" width="10.85546875" style="84" customWidth="1"/>
    <col min="15640" max="15640" width="96.5703125" style="84" customWidth="1"/>
    <col min="15641" max="15648" width="10.85546875" style="84" customWidth="1"/>
    <col min="15649" max="15649" width="24.42578125" style="84" customWidth="1"/>
    <col min="15650" max="15661" width="10.85546875" style="84" customWidth="1"/>
    <col min="15662" max="15664" width="13.7109375" style="84" customWidth="1"/>
    <col min="15665" max="15718" width="0" style="84" hidden="1" customWidth="1"/>
    <col min="15719" max="15872" width="10.28515625" style="84"/>
    <col min="15873" max="15873" width="48.42578125" style="84" customWidth="1"/>
    <col min="15874" max="15874" width="13.140625" style="84" customWidth="1"/>
    <col min="15875" max="15875" width="12.42578125" style="84" customWidth="1"/>
    <col min="15876" max="15876" width="12.28515625" style="84" customWidth="1"/>
    <col min="15877" max="15877" width="11.5703125" style="84" customWidth="1"/>
    <col min="15878" max="15878" width="12.5703125" style="84" customWidth="1"/>
    <col min="15879" max="15880" width="10.42578125" style="84" customWidth="1"/>
    <col min="15881" max="15881" width="10.28515625" style="84" customWidth="1"/>
    <col min="15882" max="15882" width="10.7109375" style="84" customWidth="1"/>
    <col min="15883" max="15883" width="9.85546875" style="84" customWidth="1"/>
    <col min="15884" max="15884" width="10.5703125" style="84" customWidth="1"/>
    <col min="15885" max="15885" width="10.140625" style="84" customWidth="1"/>
    <col min="15886" max="15886" width="10.28515625" style="84" customWidth="1"/>
    <col min="15887" max="15887" width="9.85546875" style="84" customWidth="1"/>
    <col min="15888" max="15888" width="9.7109375" style="84" customWidth="1"/>
    <col min="15889" max="15889" width="9.42578125" style="84" customWidth="1"/>
    <col min="15890" max="15890" width="9.85546875" style="84" customWidth="1"/>
    <col min="15891" max="15891" width="9.140625" style="84" customWidth="1"/>
    <col min="15892" max="15892" width="9.5703125" style="84" customWidth="1"/>
    <col min="15893" max="15893" width="9" style="84" customWidth="1"/>
    <col min="15894" max="15895" width="10.85546875" style="84" customWidth="1"/>
    <col min="15896" max="15896" width="96.5703125" style="84" customWidth="1"/>
    <col min="15897" max="15904" width="10.85546875" style="84" customWidth="1"/>
    <col min="15905" max="15905" width="24.42578125" style="84" customWidth="1"/>
    <col min="15906" max="15917" width="10.85546875" style="84" customWidth="1"/>
    <col min="15918" max="15920" width="13.7109375" style="84" customWidth="1"/>
    <col min="15921" max="15974" width="0" style="84" hidden="1" customWidth="1"/>
    <col min="15975" max="16128" width="10.28515625" style="84"/>
    <col min="16129" max="16129" width="48.42578125" style="84" customWidth="1"/>
    <col min="16130" max="16130" width="13.140625" style="84" customWidth="1"/>
    <col min="16131" max="16131" width="12.42578125" style="84" customWidth="1"/>
    <col min="16132" max="16132" width="12.28515625" style="84" customWidth="1"/>
    <col min="16133" max="16133" width="11.5703125" style="84" customWidth="1"/>
    <col min="16134" max="16134" width="12.5703125" style="84" customWidth="1"/>
    <col min="16135" max="16136" width="10.42578125" style="84" customWidth="1"/>
    <col min="16137" max="16137" width="10.28515625" style="84" customWidth="1"/>
    <col min="16138" max="16138" width="10.7109375" style="84" customWidth="1"/>
    <col min="16139" max="16139" width="9.85546875" style="84" customWidth="1"/>
    <col min="16140" max="16140" width="10.5703125" style="84" customWidth="1"/>
    <col min="16141" max="16141" width="10.140625" style="84" customWidth="1"/>
    <col min="16142" max="16142" width="10.28515625" style="84" customWidth="1"/>
    <col min="16143" max="16143" width="9.85546875" style="84" customWidth="1"/>
    <col min="16144" max="16144" width="9.7109375" style="84" customWidth="1"/>
    <col min="16145" max="16145" width="9.42578125" style="84" customWidth="1"/>
    <col min="16146" max="16146" width="9.85546875" style="84" customWidth="1"/>
    <col min="16147" max="16147" width="9.140625" style="84" customWidth="1"/>
    <col min="16148" max="16148" width="9.5703125" style="84" customWidth="1"/>
    <col min="16149" max="16149" width="9" style="84" customWidth="1"/>
    <col min="16150" max="16151" width="10.85546875" style="84" customWidth="1"/>
    <col min="16152" max="16152" width="96.5703125" style="84" customWidth="1"/>
    <col min="16153" max="16160" width="10.85546875" style="84" customWidth="1"/>
    <col min="16161" max="16161" width="24.42578125" style="84" customWidth="1"/>
    <col min="16162" max="16173" width="10.85546875" style="84" customWidth="1"/>
    <col min="16174" max="16176" width="13.7109375" style="84" customWidth="1"/>
    <col min="16177" max="16230" width="0" style="84" hidden="1" customWidth="1"/>
    <col min="16231" max="16384" width="10.28515625" style="84"/>
  </cols>
  <sheetData>
    <row r="1" spans="1:62" s="42" customFormat="1" ht="12.75" customHeight="1" x14ac:dyDescent="0.15">
      <c r="A1" s="148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X1" s="154"/>
      <c r="BG1" s="155"/>
      <c r="BH1" s="155"/>
      <c r="BI1" s="155"/>
      <c r="BJ1" s="155"/>
    </row>
    <row r="2" spans="1:62" s="42" customFormat="1" ht="12.75" customHeight="1" x14ac:dyDescent="0.15">
      <c r="A2" s="148" t="str">
        <f>CONCATENATE("COMUNA: ",[1]NOMBRE!B2," - ","( ",[1]NOMBRE!C2,[1]NOMBRE!D2,[1]NOMBRE!E2,[1]NOMBRE!F2,[1]NOMBRE!G2," )")</f>
        <v>COMUNA: LINARES  - ( 16401 )</v>
      </c>
      <c r="B2" s="41"/>
      <c r="C2" s="41"/>
      <c r="D2" s="41"/>
      <c r="E2" s="41"/>
      <c r="F2" s="41"/>
      <c r="G2" s="41"/>
      <c r="H2" s="41"/>
      <c r="I2" s="41"/>
      <c r="J2" s="41"/>
      <c r="K2" s="41"/>
      <c r="X2" s="154"/>
      <c r="BG2" s="155"/>
      <c r="BH2" s="155"/>
      <c r="BI2" s="155"/>
      <c r="BJ2" s="155"/>
    </row>
    <row r="3" spans="1:62" s="42" customFormat="1" ht="12.75" customHeight="1" x14ac:dyDescent="0.2">
      <c r="A3" s="148" t="str">
        <f>CONCATENATE("ESTABLECIMIENTO/ESTRATEGIA: ",[1]NOMBRE!B3," - ","( ",[1]NOMBRE!C3,[1]NOMBRE!D3,[1]NOMBRE!E3,[1]NOMBRE!F3,[1]NOMBRE!G3,[1]NOMBRE!H3," )")</f>
        <v>ESTABLECIMIENTO/ESTRATEGIA: HOSPITAL DE LINARES  - ( 160108 )</v>
      </c>
      <c r="B3" s="41"/>
      <c r="C3" s="41"/>
      <c r="D3" s="43"/>
      <c r="E3" s="41"/>
      <c r="F3" s="41"/>
      <c r="G3" s="41"/>
      <c r="H3" s="41"/>
      <c r="I3" s="41"/>
      <c r="J3" s="41"/>
      <c r="K3" s="41"/>
      <c r="X3" s="154"/>
      <c r="BG3" s="155"/>
      <c r="BH3" s="155"/>
      <c r="BI3" s="155"/>
      <c r="BJ3" s="155"/>
    </row>
    <row r="4" spans="1:62" s="42" customFormat="1" ht="12.75" customHeight="1" x14ac:dyDescent="0.15">
      <c r="A4" s="148" t="str">
        <f>CONCATENATE("MES: ",[1]NOMBRE!B6," - ","( ",[1]NOMBRE!C6,[1]NOMBRE!D6," )")</f>
        <v>MES: ENERO - ( 01 )</v>
      </c>
      <c r="B4" s="41"/>
      <c r="C4" s="41"/>
      <c r="D4" s="41"/>
      <c r="E4" s="41"/>
      <c r="F4" s="41"/>
      <c r="G4" s="41"/>
      <c r="H4" s="41"/>
      <c r="I4" s="41"/>
      <c r="J4" s="41"/>
      <c r="K4" s="41"/>
      <c r="X4" s="154"/>
      <c r="BG4" s="155"/>
      <c r="BH4" s="155"/>
      <c r="BI4" s="155"/>
      <c r="BJ4" s="155"/>
    </row>
    <row r="5" spans="1:62" s="42" customFormat="1" ht="12.75" customHeight="1" x14ac:dyDescent="0.15">
      <c r="A5" s="40" t="str">
        <f>CONCATENATE("AÑO: ",[1]NOMBRE!B7)</f>
        <v>AÑO: 2014</v>
      </c>
      <c r="B5" s="41"/>
      <c r="C5" s="41"/>
      <c r="D5" s="41"/>
      <c r="E5" s="41"/>
      <c r="F5" s="41"/>
      <c r="G5" s="41"/>
      <c r="H5" s="41"/>
      <c r="I5" s="41"/>
      <c r="J5" s="41"/>
      <c r="K5" s="41"/>
      <c r="X5" s="154"/>
      <c r="BG5" s="155"/>
      <c r="BH5" s="155"/>
      <c r="BI5" s="155"/>
      <c r="BJ5" s="155"/>
    </row>
    <row r="6" spans="1:62" s="48" customFormat="1" ht="39.950000000000003" customHeight="1" x14ac:dyDescent="0.15">
      <c r="A6" s="209" t="s">
        <v>1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156"/>
      <c r="AV6" s="42"/>
      <c r="AW6" s="42"/>
      <c r="BG6" s="157"/>
      <c r="BH6" s="157"/>
      <c r="BI6" s="157"/>
      <c r="BJ6" s="157"/>
    </row>
    <row r="7" spans="1:62" s="48" customFormat="1" ht="30" customHeight="1" x14ac:dyDescent="0.2">
      <c r="A7" s="44" t="s">
        <v>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87"/>
      <c r="X7" s="156"/>
      <c r="AV7" s="42"/>
      <c r="AW7" s="42"/>
      <c r="BG7" s="157"/>
      <c r="BH7" s="157"/>
      <c r="BI7" s="157"/>
      <c r="BJ7" s="157"/>
    </row>
    <row r="8" spans="1:62" s="57" customFormat="1" ht="12.75" customHeight="1" x14ac:dyDescent="0.15">
      <c r="A8" s="201" t="s">
        <v>3</v>
      </c>
      <c r="B8" s="203" t="s">
        <v>4</v>
      </c>
      <c r="C8" s="190" t="s">
        <v>5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200"/>
      <c r="U8" s="190" t="s">
        <v>6</v>
      </c>
      <c r="V8" s="200"/>
      <c r="W8" s="188" t="s">
        <v>7</v>
      </c>
      <c r="X8" s="156"/>
      <c r="Y8" s="48"/>
      <c r="Z8" s="48"/>
      <c r="AA8" s="48"/>
      <c r="AB8" s="48"/>
      <c r="AC8" s="48"/>
      <c r="AX8" s="53"/>
      <c r="AY8" s="53"/>
      <c r="BG8" s="158"/>
      <c r="BH8" s="158"/>
      <c r="BI8" s="158"/>
      <c r="BJ8" s="158"/>
    </row>
    <row r="9" spans="1:62" s="57" customFormat="1" ht="21" x14ac:dyDescent="0.15">
      <c r="A9" s="202"/>
      <c r="B9" s="204"/>
      <c r="C9" s="58" t="s">
        <v>71</v>
      </c>
      <c r="D9" s="45" t="s">
        <v>72</v>
      </c>
      <c r="E9" s="45" t="s">
        <v>73</v>
      </c>
      <c r="F9" s="45" t="s">
        <v>74</v>
      </c>
      <c r="G9" s="45" t="s">
        <v>75</v>
      </c>
      <c r="H9" s="45" t="s">
        <v>76</v>
      </c>
      <c r="I9" s="45" t="s">
        <v>77</v>
      </c>
      <c r="J9" s="45" t="s">
        <v>78</v>
      </c>
      <c r="K9" s="45" t="s">
        <v>79</v>
      </c>
      <c r="L9" s="45" t="s">
        <v>80</v>
      </c>
      <c r="M9" s="45" t="s">
        <v>81</v>
      </c>
      <c r="N9" s="45" t="s">
        <v>82</v>
      </c>
      <c r="O9" s="45" t="s">
        <v>83</v>
      </c>
      <c r="P9" s="45" t="s">
        <v>84</v>
      </c>
      <c r="Q9" s="45" t="s">
        <v>85</v>
      </c>
      <c r="R9" s="45" t="s">
        <v>86</v>
      </c>
      <c r="S9" s="45" t="s">
        <v>87</v>
      </c>
      <c r="T9" s="159" t="s">
        <v>88</v>
      </c>
      <c r="U9" s="47" t="s">
        <v>16</v>
      </c>
      <c r="V9" s="46" t="s">
        <v>17</v>
      </c>
      <c r="W9" s="189"/>
      <c r="X9" s="156"/>
      <c r="Y9" s="48"/>
      <c r="Z9" s="48"/>
      <c r="AA9" s="48"/>
      <c r="AB9" s="48"/>
      <c r="AC9" s="48"/>
      <c r="AX9" s="53"/>
      <c r="AY9" s="53"/>
      <c r="BG9" s="158"/>
      <c r="BH9" s="158"/>
      <c r="BI9" s="158"/>
      <c r="BJ9" s="158"/>
    </row>
    <row r="10" spans="1:62" s="57" customFormat="1" ht="15.95" customHeight="1" x14ac:dyDescent="0.15">
      <c r="A10" s="59" t="s">
        <v>18</v>
      </c>
      <c r="B10" s="114">
        <f>SUM(C10:T10)</f>
        <v>0</v>
      </c>
      <c r="C10" s="143">
        <f>SUM(C11:C14,C16,C18,C20:C22)</f>
        <v>0</v>
      </c>
      <c r="D10" s="144">
        <f>SUM(D11:D14,D16,D18,D20:D22)</f>
        <v>0</v>
      </c>
      <c r="E10" s="144">
        <f>SUM(E11:E14,E16,E18,E20:E22)</f>
        <v>0</v>
      </c>
      <c r="F10" s="144">
        <f>SUM(F11,F13:F14,F16:F18,F20:F22)</f>
        <v>0</v>
      </c>
      <c r="G10" s="144">
        <f>SUM(G11,G13:G14,G16:G18,G20:G22)</f>
        <v>0</v>
      </c>
      <c r="H10" s="144">
        <f>SUM(H11,H13:H14,H16:H22)</f>
        <v>0</v>
      </c>
      <c r="I10" s="144">
        <f>SUM(I11,I13:I14,I16:I22)</f>
        <v>0</v>
      </c>
      <c r="J10" s="144">
        <f>SUM(J11,J13:J14,J16:J22)</f>
        <v>0</v>
      </c>
      <c r="K10" s="144">
        <f>SUM(K11,K13:K22)</f>
        <v>0</v>
      </c>
      <c r="L10" s="144">
        <f>SUM(L11,L13:L22)</f>
        <v>0</v>
      </c>
      <c r="M10" s="144">
        <f>SUM(M11,M13:M22)</f>
        <v>0</v>
      </c>
      <c r="N10" s="144">
        <f>SUM(N11,N13:N22)</f>
        <v>0</v>
      </c>
      <c r="O10" s="144">
        <f>SUM(O11,O13:O18,O20:O22)</f>
        <v>0</v>
      </c>
      <c r="P10" s="144">
        <f>SUM(P11,P13:P18,P20:P22)</f>
        <v>0</v>
      </c>
      <c r="Q10" s="144">
        <f>SUM(Q11,Q13:Q16,Q18,Q20:Q22)</f>
        <v>0</v>
      </c>
      <c r="R10" s="144">
        <f>SUM(R11,R13:R16,R18,R20:R22)</f>
        <v>0</v>
      </c>
      <c r="S10" s="144">
        <f>SUM(S11,S13:S16,S18,S20:S22)</f>
        <v>0</v>
      </c>
      <c r="T10" s="145">
        <f>SUM(T11,T13:T16,T18,T20:T22)</f>
        <v>0</v>
      </c>
      <c r="U10" s="143">
        <f>SUM(U11:U16,U20:U22)</f>
        <v>0</v>
      </c>
      <c r="V10" s="146">
        <f>SUM(V11:V22)</f>
        <v>0</v>
      </c>
      <c r="W10" s="105">
        <f>SUM(W11:W22)</f>
        <v>0</v>
      </c>
      <c r="X10" s="160" t="str">
        <f>+BA10&amp;""&amp;BB10&amp;""&amp;BC10</f>
        <v/>
      </c>
      <c r="Y10" s="49"/>
      <c r="Z10" s="49"/>
      <c r="AA10" s="49"/>
      <c r="AG10" s="53"/>
      <c r="AX10" s="53"/>
      <c r="AY10" s="53"/>
      <c r="BA10" s="88" t="str">
        <f>IF($B10&lt;&gt;($U10+$V10)," El número consultas según sexo NO puede ser diferente al Total.","")</f>
        <v/>
      </c>
      <c r="BB10" s="60" t="str">
        <f>IF($B10=0,"",IF($W10=0,IF($W10=0,""," No olvide escribir la columna Beneficiarios."),""))</f>
        <v/>
      </c>
      <c r="BC10" s="60" t="str">
        <f>IF($B10&lt;$W10," El número de Beneficiarios NO puede ser mayor que el Total.","")</f>
        <v/>
      </c>
      <c r="BD10" s="151">
        <f>IF($B10&lt;&gt;($U10+$V10),1,0)</f>
        <v>0</v>
      </c>
      <c r="BE10" s="151">
        <f>IF($B10&lt;$W10,1,0)</f>
        <v>0</v>
      </c>
      <c r="BF10" s="151" t="str">
        <f>IF($B10=0,"",IF($W10="",IF($B10="","",1),0))</f>
        <v/>
      </c>
      <c r="BG10" s="161"/>
      <c r="BH10" s="162"/>
      <c r="BI10" s="162"/>
      <c r="BJ10" s="162"/>
    </row>
    <row r="11" spans="1:62" s="57" customFormat="1" ht="15.95" customHeight="1" x14ac:dyDescent="0.15">
      <c r="A11" s="61" t="s">
        <v>19</v>
      </c>
      <c r="B11" s="131">
        <f>SUM(C11:T11)</f>
        <v>0</v>
      </c>
      <c r="C11" s="120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5"/>
      <c r="U11" s="120"/>
      <c r="V11" s="125"/>
      <c r="W11" s="132"/>
      <c r="X11" s="160" t="str">
        <f t="shared" ref="X11:X22" si="0">+BA11&amp;""&amp;BB11&amp;""&amp;BC11</f>
        <v/>
      </c>
      <c r="Y11" s="49"/>
      <c r="Z11" s="49"/>
      <c r="AA11" s="49"/>
      <c r="AX11" s="53"/>
      <c r="AY11" s="53"/>
      <c r="BA11" s="88" t="str">
        <f t="shared" ref="BA11:BA22" si="1">IF($B11&lt;&gt;($U11+$V11)," El número consultas según sexo NO puede ser diferente al Total.","")</f>
        <v/>
      </c>
      <c r="BB11" s="60" t="str">
        <f>IF($B11=0,"",IF($W11="",IF($B11="",""," No olvide escribir la columna Beneficiarios."),""))</f>
        <v/>
      </c>
      <c r="BC11" s="60" t="str">
        <f t="shared" ref="BC11:BC22" si="2">IF($B11&lt;$W11," El número de Beneficiarios NO puede ser mayor que el Total.","")</f>
        <v/>
      </c>
      <c r="BD11" s="151">
        <f t="shared" ref="BD11:BD22" si="3">IF($B11&lt;&gt;($U11+$V11),1,0)</f>
        <v>0</v>
      </c>
      <c r="BE11" s="151">
        <f t="shared" ref="BE11:BE22" si="4">IF($B11&lt;$W11,1,0)</f>
        <v>0</v>
      </c>
      <c r="BF11" s="151" t="str">
        <f t="shared" ref="BF11:BF21" si="5">IF($B11=0,"",IF($W11="",IF($B11="","",1),0))</f>
        <v/>
      </c>
      <c r="BG11" s="161"/>
      <c r="BH11" s="162"/>
      <c r="BI11" s="162"/>
      <c r="BJ11" s="162"/>
    </row>
    <row r="12" spans="1:62" s="57" customFormat="1" ht="15.95" customHeight="1" x14ac:dyDescent="0.15">
      <c r="A12" s="62" t="s">
        <v>20</v>
      </c>
      <c r="B12" s="105">
        <f>SUM(C12:E12)</f>
        <v>0</v>
      </c>
      <c r="C12" s="106"/>
      <c r="D12" s="107"/>
      <c r="E12" s="107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06"/>
      <c r="V12" s="103"/>
      <c r="W12" s="133"/>
      <c r="X12" s="160" t="str">
        <f t="shared" si="0"/>
        <v/>
      </c>
      <c r="Y12" s="49"/>
      <c r="Z12" s="49"/>
      <c r="AA12" s="49"/>
      <c r="AX12" s="53"/>
      <c r="AY12" s="53"/>
      <c r="BA12" s="88" t="str">
        <f t="shared" si="1"/>
        <v/>
      </c>
      <c r="BB12" s="60" t="str">
        <f t="shared" ref="BB12:BB22" si="6">IF($B12=0,"",IF($W12="",IF($B12="",""," No olvide escribir la columna Beneficiarios."),""))</f>
        <v/>
      </c>
      <c r="BC12" s="60" t="str">
        <f t="shared" si="2"/>
        <v/>
      </c>
      <c r="BD12" s="151">
        <f t="shared" si="3"/>
        <v>0</v>
      </c>
      <c r="BE12" s="151">
        <f t="shared" si="4"/>
        <v>0</v>
      </c>
      <c r="BF12" s="151" t="str">
        <f t="shared" si="5"/>
        <v/>
      </c>
      <c r="BG12" s="161"/>
      <c r="BH12" s="162"/>
      <c r="BI12" s="162"/>
      <c r="BJ12" s="162"/>
    </row>
    <row r="13" spans="1:62" s="57" customFormat="1" ht="15.95" customHeight="1" x14ac:dyDescent="0.15">
      <c r="A13" s="63" t="s">
        <v>21</v>
      </c>
      <c r="B13" s="105">
        <f t="shared" ref="B13:B22" si="7">SUM(C13:T13)</f>
        <v>0</v>
      </c>
      <c r="C13" s="106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3"/>
      <c r="U13" s="106"/>
      <c r="V13" s="103"/>
      <c r="W13" s="133"/>
      <c r="X13" s="160" t="str">
        <f t="shared" si="0"/>
        <v/>
      </c>
      <c r="Y13" s="49"/>
      <c r="Z13" s="49"/>
      <c r="AA13" s="49"/>
      <c r="AX13" s="53"/>
      <c r="AY13" s="53"/>
      <c r="BA13" s="88" t="str">
        <f t="shared" si="1"/>
        <v/>
      </c>
      <c r="BB13" s="60" t="str">
        <f t="shared" si="6"/>
        <v/>
      </c>
      <c r="BC13" s="60" t="str">
        <f t="shared" si="2"/>
        <v/>
      </c>
      <c r="BD13" s="151">
        <f t="shared" si="3"/>
        <v>0</v>
      </c>
      <c r="BE13" s="151">
        <f t="shared" si="4"/>
        <v>0</v>
      </c>
      <c r="BF13" s="151" t="str">
        <f t="shared" si="5"/>
        <v/>
      </c>
      <c r="BG13" s="161"/>
      <c r="BH13" s="162"/>
      <c r="BI13" s="162"/>
      <c r="BJ13" s="162"/>
    </row>
    <row r="14" spans="1:62" s="57" customFormat="1" ht="15.95" customHeight="1" x14ac:dyDescent="0.15">
      <c r="A14" s="64" t="s">
        <v>22</v>
      </c>
      <c r="B14" s="129">
        <f t="shared" si="7"/>
        <v>0</v>
      </c>
      <c r="C14" s="126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8"/>
      <c r="U14" s="126"/>
      <c r="V14" s="128"/>
      <c r="W14" s="141"/>
      <c r="X14" s="160" t="str">
        <f t="shared" si="0"/>
        <v/>
      </c>
      <c r="Y14" s="49"/>
      <c r="Z14" s="49"/>
      <c r="AA14" s="49"/>
      <c r="AX14" s="53"/>
      <c r="AY14" s="53"/>
      <c r="BA14" s="88" t="str">
        <f t="shared" si="1"/>
        <v/>
      </c>
      <c r="BB14" s="60" t="str">
        <f t="shared" si="6"/>
        <v/>
      </c>
      <c r="BC14" s="60" t="str">
        <f t="shared" si="2"/>
        <v/>
      </c>
      <c r="BD14" s="151">
        <f t="shared" si="3"/>
        <v>0</v>
      </c>
      <c r="BE14" s="151">
        <f t="shared" si="4"/>
        <v>0</v>
      </c>
      <c r="BF14" s="151" t="str">
        <f t="shared" si="5"/>
        <v/>
      </c>
      <c r="BG14" s="161"/>
      <c r="BH14" s="162"/>
      <c r="BI14" s="162"/>
      <c r="BJ14" s="162"/>
    </row>
    <row r="15" spans="1:62" s="57" customFormat="1" ht="15.95" customHeight="1" x14ac:dyDescent="0.15">
      <c r="A15" s="50" t="s">
        <v>23</v>
      </c>
      <c r="B15" s="105">
        <f>SUM(K15:T15)</f>
        <v>0</v>
      </c>
      <c r="C15" s="118"/>
      <c r="D15" s="163"/>
      <c r="E15" s="163"/>
      <c r="F15" s="163"/>
      <c r="G15" s="163"/>
      <c r="H15" s="163"/>
      <c r="I15" s="163"/>
      <c r="J15" s="163"/>
      <c r="K15" s="107"/>
      <c r="L15" s="107"/>
      <c r="M15" s="107"/>
      <c r="N15" s="107"/>
      <c r="O15" s="107"/>
      <c r="P15" s="107"/>
      <c r="Q15" s="107"/>
      <c r="R15" s="107"/>
      <c r="S15" s="107"/>
      <c r="T15" s="103"/>
      <c r="U15" s="106"/>
      <c r="V15" s="103"/>
      <c r="W15" s="133"/>
      <c r="X15" s="160" t="str">
        <f t="shared" si="0"/>
        <v/>
      </c>
      <c r="Y15" s="49"/>
      <c r="Z15" s="49"/>
      <c r="AA15" s="49"/>
      <c r="AX15" s="53"/>
      <c r="AY15" s="53"/>
      <c r="BA15" s="88" t="str">
        <f t="shared" si="1"/>
        <v/>
      </c>
      <c r="BB15" s="60" t="str">
        <f t="shared" si="6"/>
        <v/>
      </c>
      <c r="BC15" s="60" t="str">
        <f t="shared" si="2"/>
        <v/>
      </c>
      <c r="BD15" s="151">
        <f t="shared" si="3"/>
        <v>0</v>
      </c>
      <c r="BE15" s="151">
        <f t="shared" si="4"/>
        <v>0</v>
      </c>
      <c r="BF15" s="151" t="str">
        <f t="shared" si="5"/>
        <v/>
      </c>
      <c r="BG15" s="161"/>
      <c r="BH15" s="162"/>
      <c r="BI15" s="162"/>
      <c r="BJ15" s="162"/>
    </row>
    <row r="16" spans="1:62" s="57" customFormat="1" ht="15.95" customHeight="1" x14ac:dyDescent="0.15">
      <c r="A16" s="89" t="s">
        <v>24</v>
      </c>
      <c r="B16" s="105">
        <f t="shared" si="7"/>
        <v>0</v>
      </c>
      <c r="C16" s="106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3"/>
      <c r="U16" s="106"/>
      <c r="V16" s="103"/>
      <c r="W16" s="133"/>
      <c r="X16" s="160" t="str">
        <f t="shared" si="0"/>
        <v/>
      </c>
      <c r="Y16" s="49"/>
      <c r="Z16" s="49"/>
      <c r="AA16" s="49"/>
      <c r="AX16" s="53"/>
      <c r="AY16" s="53"/>
      <c r="BA16" s="88" t="str">
        <f t="shared" si="1"/>
        <v/>
      </c>
      <c r="BB16" s="60" t="str">
        <f t="shared" si="6"/>
        <v/>
      </c>
      <c r="BC16" s="60" t="str">
        <f t="shared" si="2"/>
        <v/>
      </c>
      <c r="BD16" s="151">
        <f t="shared" si="3"/>
        <v>0</v>
      </c>
      <c r="BE16" s="151">
        <f t="shared" si="4"/>
        <v>0</v>
      </c>
      <c r="BF16" s="151" t="str">
        <f t="shared" si="5"/>
        <v/>
      </c>
      <c r="BG16" s="161"/>
      <c r="BH16" s="162"/>
      <c r="BI16" s="162"/>
      <c r="BJ16" s="162"/>
    </row>
    <row r="17" spans="1:62" s="57" customFormat="1" ht="15.95" customHeight="1" x14ac:dyDescent="0.15">
      <c r="A17" s="65" t="s">
        <v>25</v>
      </c>
      <c r="B17" s="130">
        <f>SUM(F17:P17)</f>
        <v>0</v>
      </c>
      <c r="C17" s="122"/>
      <c r="D17" s="138"/>
      <c r="E17" s="138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38"/>
      <c r="R17" s="138"/>
      <c r="S17" s="138"/>
      <c r="T17" s="119"/>
      <c r="U17" s="118"/>
      <c r="V17" s="104"/>
      <c r="W17" s="142"/>
      <c r="X17" s="160" t="str">
        <f t="shared" si="0"/>
        <v/>
      </c>
      <c r="Y17" s="49"/>
      <c r="Z17" s="49"/>
      <c r="AA17" s="49"/>
      <c r="AX17" s="53"/>
      <c r="AY17" s="53"/>
      <c r="BA17" s="88" t="str">
        <f t="shared" si="1"/>
        <v/>
      </c>
      <c r="BB17" s="60" t="str">
        <f t="shared" si="6"/>
        <v/>
      </c>
      <c r="BC17" s="60" t="str">
        <f t="shared" si="2"/>
        <v/>
      </c>
      <c r="BD17" s="151">
        <f t="shared" si="3"/>
        <v>0</v>
      </c>
      <c r="BE17" s="151">
        <f t="shared" si="4"/>
        <v>0</v>
      </c>
      <c r="BF17" s="151" t="str">
        <f t="shared" si="5"/>
        <v/>
      </c>
      <c r="BG17" s="161"/>
      <c r="BH17" s="162"/>
      <c r="BI17" s="162"/>
      <c r="BJ17" s="162"/>
    </row>
    <row r="18" spans="1:62" s="57" customFormat="1" ht="15.95" customHeight="1" x14ac:dyDescent="0.15">
      <c r="A18" s="65" t="s">
        <v>26</v>
      </c>
      <c r="B18" s="105">
        <f t="shared" si="7"/>
        <v>0</v>
      </c>
      <c r="C18" s="106"/>
      <c r="D18" s="107"/>
      <c r="E18" s="107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04"/>
      <c r="U18" s="138"/>
      <c r="V18" s="104"/>
      <c r="W18" s="142"/>
      <c r="X18" s="160" t="str">
        <f t="shared" si="0"/>
        <v/>
      </c>
      <c r="Y18" s="48"/>
      <c r="Z18" s="48"/>
      <c r="AA18" s="48"/>
      <c r="AX18" s="53"/>
      <c r="AY18" s="53"/>
      <c r="BA18" s="88" t="str">
        <f t="shared" si="1"/>
        <v/>
      </c>
      <c r="BB18" s="60" t="str">
        <f t="shared" si="6"/>
        <v/>
      </c>
      <c r="BC18" s="60" t="str">
        <f t="shared" si="2"/>
        <v/>
      </c>
      <c r="BD18" s="151">
        <f t="shared" si="3"/>
        <v>0</v>
      </c>
      <c r="BE18" s="151">
        <f t="shared" si="4"/>
        <v>0</v>
      </c>
      <c r="BF18" s="151" t="str">
        <f t="shared" si="5"/>
        <v/>
      </c>
      <c r="BG18" s="161"/>
      <c r="BH18" s="162"/>
      <c r="BI18" s="162"/>
      <c r="BJ18" s="162"/>
    </row>
    <row r="19" spans="1:62" s="57" customFormat="1" ht="15.95" customHeight="1" x14ac:dyDescent="0.15">
      <c r="A19" s="65" t="s">
        <v>89</v>
      </c>
      <c r="B19" s="105">
        <f>SUM(H19:N19)</f>
        <v>0</v>
      </c>
      <c r="C19" s="122"/>
      <c r="D19" s="138"/>
      <c r="E19" s="138"/>
      <c r="F19" s="138"/>
      <c r="G19" s="138"/>
      <c r="H19" s="124"/>
      <c r="I19" s="124"/>
      <c r="J19" s="124"/>
      <c r="K19" s="124"/>
      <c r="L19" s="124"/>
      <c r="M19" s="124"/>
      <c r="N19" s="124"/>
      <c r="O19" s="138"/>
      <c r="P19" s="138"/>
      <c r="Q19" s="138"/>
      <c r="R19" s="138"/>
      <c r="S19" s="138"/>
      <c r="T19" s="119"/>
      <c r="U19" s="138"/>
      <c r="V19" s="104"/>
      <c r="W19" s="142"/>
      <c r="X19" s="160" t="str">
        <f t="shared" si="0"/>
        <v/>
      </c>
      <c r="Y19" s="48"/>
      <c r="Z19" s="48"/>
      <c r="AA19" s="48"/>
      <c r="AX19" s="53"/>
      <c r="AY19" s="53"/>
      <c r="BA19" s="88" t="str">
        <f t="shared" si="1"/>
        <v/>
      </c>
      <c r="BB19" s="60" t="str">
        <f t="shared" si="6"/>
        <v/>
      </c>
      <c r="BC19" s="60" t="str">
        <f t="shared" si="2"/>
        <v/>
      </c>
      <c r="BD19" s="151">
        <f t="shared" si="3"/>
        <v>0</v>
      </c>
      <c r="BE19" s="151">
        <f t="shared" si="4"/>
        <v>0</v>
      </c>
      <c r="BF19" s="151" t="str">
        <f t="shared" si="5"/>
        <v/>
      </c>
      <c r="BG19" s="161"/>
      <c r="BH19" s="162"/>
      <c r="BI19" s="162"/>
      <c r="BJ19" s="162"/>
    </row>
    <row r="20" spans="1:62" s="57" customFormat="1" ht="15.95" customHeight="1" x14ac:dyDescent="0.15">
      <c r="A20" s="65" t="s">
        <v>27</v>
      </c>
      <c r="B20" s="130">
        <f t="shared" si="7"/>
        <v>0</v>
      </c>
      <c r="C20" s="123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04"/>
      <c r="U20" s="106"/>
      <c r="V20" s="104"/>
      <c r="W20" s="142"/>
      <c r="X20" s="160" t="str">
        <f t="shared" si="0"/>
        <v/>
      </c>
      <c r="Y20" s="48"/>
      <c r="Z20" s="48"/>
      <c r="AA20" s="48"/>
      <c r="AX20" s="53"/>
      <c r="AY20" s="53"/>
      <c r="BA20" s="88" t="str">
        <f t="shared" si="1"/>
        <v/>
      </c>
      <c r="BB20" s="60" t="str">
        <f t="shared" si="6"/>
        <v/>
      </c>
      <c r="BC20" s="60" t="str">
        <f t="shared" si="2"/>
        <v/>
      </c>
      <c r="BD20" s="151">
        <f t="shared" si="3"/>
        <v>0</v>
      </c>
      <c r="BE20" s="151">
        <f t="shared" si="4"/>
        <v>0</v>
      </c>
      <c r="BF20" s="151" t="str">
        <f t="shared" si="5"/>
        <v/>
      </c>
      <c r="BG20" s="161"/>
      <c r="BH20" s="162"/>
      <c r="BI20" s="162"/>
      <c r="BJ20" s="162"/>
    </row>
    <row r="21" spans="1:62" s="57" customFormat="1" ht="15.95" customHeight="1" x14ac:dyDescent="0.15">
      <c r="A21" s="65" t="s">
        <v>28</v>
      </c>
      <c r="B21" s="130">
        <f t="shared" si="7"/>
        <v>0</v>
      </c>
      <c r="C21" s="123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04"/>
      <c r="U21" s="106"/>
      <c r="V21" s="104"/>
      <c r="W21" s="142"/>
      <c r="X21" s="160" t="str">
        <f t="shared" si="0"/>
        <v/>
      </c>
      <c r="Y21" s="48"/>
      <c r="Z21" s="48"/>
      <c r="AA21" s="48"/>
      <c r="AX21" s="53"/>
      <c r="AY21" s="53"/>
      <c r="BA21" s="88" t="str">
        <f t="shared" si="1"/>
        <v/>
      </c>
      <c r="BB21" s="60" t="str">
        <f t="shared" si="6"/>
        <v/>
      </c>
      <c r="BC21" s="60" t="str">
        <f t="shared" si="2"/>
        <v/>
      </c>
      <c r="BD21" s="151">
        <f t="shared" si="3"/>
        <v>0</v>
      </c>
      <c r="BE21" s="151">
        <f t="shared" si="4"/>
        <v>0</v>
      </c>
      <c r="BF21" s="151" t="str">
        <f t="shared" si="5"/>
        <v/>
      </c>
      <c r="BG21" s="161"/>
      <c r="BH21" s="162"/>
      <c r="BI21" s="162"/>
      <c r="BJ21" s="162"/>
    </row>
    <row r="22" spans="1:62" s="57" customFormat="1" ht="30" customHeight="1" x14ac:dyDescent="0.15">
      <c r="A22" s="66" t="s">
        <v>29</v>
      </c>
      <c r="B22" s="109">
        <f t="shared" si="7"/>
        <v>0</v>
      </c>
      <c r="C22" s="110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3"/>
      <c r="U22" s="110"/>
      <c r="V22" s="113"/>
      <c r="W22" s="134"/>
      <c r="X22" s="160" t="str">
        <f t="shared" si="0"/>
        <v/>
      </c>
      <c r="Y22" s="48"/>
      <c r="Z22" s="48"/>
      <c r="AA22" s="48"/>
      <c r="AX22" s="53"/>
      <c r="AY22" s="53"/>
      <c r="BA22" s="88" t="str">
        <f t="shared" si="1"/>
        <v/>
      </c>
      <c r="BB22" s="60" t="str">
        <f t="shared" si="6"/>
        <v/>
      </c>
      <c r="BC22" s="60" t="str">
        <f t="shared" si="2"/>
        <v/>
      </c>
      <c r="BD22" s="151">
        <f t="shared" si="3"/>
        <v>0</v>
      </c>
      <c r="BE22" s="151">
        <f t="shared" si="4"/>
        <v>0</v>
      </c>
      <c r="BF22" s="151" t="str">
        <f>IF($B22=0,"",IF($W22="",IF($B22="","",1),0))</f>
        <v/>
      </c>
      <c r="BG22" s="161"/>
      <c r="BH22" s="162"/>
      <c r="BI22" s="162"/>
      <c r="BJ22" s="162"/>
    </row>
    <row r="23" spans="1:62" s="48" customFormat="1" ht="10.5" customHeight="1" x14ac:dyDescent="0.2">
      <c r="A23" s="44" t="s">
        <v>30</v>
      </c>
      <c r="B23" s="44"/>
      <c r="C23" s="44"/>
      <c r="D23" s="44"/>
      <c r="E23" s="44" t="s">
        <v>69</v>
      </c>
      <c r="F23" s="44"/>
      <c r="G23" s="44"/>
      <c r="H23" s="44"/>
      <c r="I23" s="44"/>
      <c r="J23" s="44"/>
      <c r="K23" s="44"/>
      <c r="L23" s="44"/>
      <c r="M23" s="44"/>
      <c r="N23" s="42"/>
      <c r="X23" s="156"/>
      <c r="AV23" s="42"/>
      <c r="AW23" s="42"/>
      <c r="BA23" s="57"/>
      <c r="BB23" s="57"/>
      <c r="BC23" s="57"/>
      <c r="BD23" s="57"/>
      <c r="BE23" s="57"/>
      <c r="BF23" s="57"/>
      <c r="BG23" s="157"/>
      <c r="BH23" s="157"/>
      <c r="BI23" s="157"/>
      <c r="BJ23" s="157"/>
    </row>
    <row r="24" spans="1:62" s="57" customFormat="1" x14ac:dyDescent="0.15">
      <c r="A24" s="201" t="s">
        <v>31</v>
      </c>
      <c r="B24" s="203" t="s">
        <v>4</v>
      </c>
      <c r="C24" s="190" t="s">
        <v>5</v>
      </c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200"/>
      <c r="U24" s="190" t="s">
        <v>6</v>
      </c>
      <c r="V24" s="200"/>
      <c r="W24" s="188" t="s">
        <v>7</v>
      </c>
      <c r="X24" s="160"/>
      <c r="Y24" s="49"/>
      <c r="Z24" s="49"/>
      <c r="AA24" s="49"/>
      <c r="AB24" s="49"/>
      <c r="AC24" s="49"/>
      <c r="AD24" s="53"/>
      <c r="AE24" s="56"/>
      <c r="AF24" s="56"/>
      <c r="AG24" s="53"/>
      <c r="AH24" s="53"/>
      <c r="AZ24" s="53"/>
      <c r="BG24" s="158"/>
      <c r="BH24" s="158"/>
      <c r="BI24" s="158"/>
      <c r="BJ24" s="158"/>
    </row>
    <row r="25" spans="1:62" s="57" customFormat="1" ht="15.95" customHeight="1" x14ac:dyDescent="0.15">
      <c r="A25" s="202"/>
      <c r="B25" s="204"/>
      <c r="C25" s="58" t="s">
        <v>71</v>
      </c>
      <c r="D25" s="45" t="s">
        <v>72</v>
      </c>
      <c r="E25" s="45" t="s">
        <v>73</v>
      </c>
      <c r="F25" s="45" t="s">
        <v>74</v>
      </c>
      <c r="G25" s="45" t="s">
        <v>75</v>
      </c>
      <c r="H25" s="45" t="s">
        <v>76</v>
      </c>
      <c r="I25" s="45" t="s">
        <v>77</v>
      </c>
      <c r="J25" s="45" t="s">
        <v>78</v>
      </c>
      <c r="K25" s="45" t="s">
        <v>79</v>
      </c>
      <c r="L25" s="45" t="s">
        <v>80</v>
      </c>
      <c r="M25" s="45" t="s">
        <v>81</v>
      </c>
      <c r="N25" s="45" t="s">
        <v>82</v>
      </c>
      <c r="O25" s="45" t="s">
        <v>83</v>
      </c>
      <c r="P25" s="45" t="s">
        <v>84</v>
      </c>
      <c r="Q25" s="45" t="s">
        <v>85</v>
      </c>
      <c r="R25" s="45" t="s">
        <v>86</v>
      </c>
      <c r="S25" s="45" t="s">
        <v>87</v>
      </c>
      <c r="T25" s="159" t="s">
        <v>88</v>
      </c>
      <c r="U25" s="47" t="s">
        <v>16</v>
      </c>
      <c r="V25" s="46" t="s">
        <v>17</v>
      </c>
      <c r="W25" s="189"/>
      <c r="X25" s="160"/>
      <c r="Y25" s="49"/>
      <c r="Z25" s="49"/>
      <c r="AA25" s="49"/>
      <c r="AB25" s="49"/>
      <c r="AC25" s="49"/>
      <c r="AD25" s="53"/>
      <c r="AE25" s="56"/>
      <c r="AF25" s="56"/>
      <c r="AG25" s="53"/>
      <c r="AH25" s="53"/>
      <c r="AZ25" s="53"/>
      <c r="BG25" s="158"/>
      <c r="BH25" s="158"/>
      <c r="BI25" s="158"/>
      <c r="BJ25" s="158"/>
    </row>
    <row r="26" spans="1:62" s="57" customFormat="1" ht="15.95" customHeight="1" x14ac:dyDescent="0.15">
      <c r="A26" s="91" t="s">
        <v>32</v>
      </c>
      <c r="B26" s="131">
        <f>SUM(C26:T26)</f>
        <v>0</v>
      </c>
      <c r="C26" s="120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5"/>
      <c r="U26" s="120"/>
      <c r="V26" s="125"/>
      <c r="W26" s="135"/>
      <c r="X26" s="160" t="str">
        <f t="shared" ref="X26:X39" si="8">+BA26&amp;""&amp;BB26&amp;""&amp;BC26</f>
        <v/>
      </c>
      <c r="Y26" s="49"/>
      <c r="Z26" s="49"/>
      <c r="AA26" s="49"/>
      <c r="AG26" s="53"/>
      <c r="AH26" s="53"/>
      <c r="AZ26" s="53"/>
      <c r="BA26" s="88" t="str">
        <f>IF($B26&lt;&gt;($U26+$V26)," El número consultas según sexo NO puede ser diferente al Total.","")</f>
        <v/>
      </c>
      <c r="BB26" s="60" t="str">
        <f>IF($B26=0,"",IF($W26="",IF($B26="",""," No olvide escribir la columna Beneficiarios."),""))</f>
        <v/>
      </c>
      <c r="BC26" s="60" t="str">
        <f>IF($B26&lt;$W26," El número de Beneficiarios NO puede ser mayor que el Total.","")</f>
        <v/>
      </c>
      <c r="BD26" s="151">
        <f>IF($B26&lt;&gt;($U26+$V26),1,0)</f>
        <v>0</v>
      </c>
      <c r="BE26" s="151">
        <f>IF($B26&lt;$W26,1,0)</f>
        <v>0</v>
      </c>
      <c r="BF26" s="151" t="str">
        <f>IF($B26=0,"",IF($W26="",IF($B26="","",1),0))</f>
        <v/>
      </c>
      <c r="BG26" s="161"/>
      <c r="BH26" s="162"/>
      <c r="BI26" s="162"/>
      <c r="BJ26" s="162"/>
    </row>
    <row r="27" spans="1:62" s="57" customFormat="1" ht="15.95" customHeight="1" x14ac:dyDescent="0.15">
      <c r="A27" s="90" t="s">
        <v>33</v>
      </c>
      <c r="B27" s="105">
        <f t="shared" ref="B27:B39" si="9">SUM(C27:T27)</f>
        <v>0</v>
      </c>
      <c r="C27" s="10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3"/>
      <c r="U27" s="118"/>
      <c r="V27" s="103"/>
      <c r="W27" s="99"/>
      <c r="X27" s="160" t="str">
        <f t="shared" si="8"/>
        <v/>
      </c>
      <c r="Y27" s="49"/>
      <c r="Z27" s="49"/>
      <c r="AA27" s="49"/>
      <c r="AG27" s="53"/>
      <c r="AH27" s="53"/>
      <c r="AZ27" s="53"/>
      <c r="BA27" s="88" t="str">
        <f t="shared" ref="BA27:BA39" si="10">IF($B27&lt;&gt;($U27+$V27)," El número consultas según sexo NO puede ser diferente al Total.","")</f>
        <v/>
      </c>
      <c r="BB27" s="60" t="str">
        <f t="shared" ref="BB27:BB39" si="11">IF($B27=0,"",IF($W27="",IF($B27="",""," No olvide escribir la columna Beneficiarios."),""))</f>
        <v/>
      </c>
      <c r="BC27" s="60" t="str">
        <f t="shared" ref="BC27:BC39" si="12">IF($B27&lt;$W27," El número de Beneficiarios NO puede ser mayor que el Total.","")</f>
        <v/>
      </c>
      <c r="BD27" s="151">
        <f t="shared" ref="BD27:BD39" si="13">IF($B27&lt;&gt;($U27+$V27),1,0)</f>
        <v>0</v>
      </c>
      <c r="BE27" s="151">
        <f t="shared" ref="BE27:BE39" si="14">IF($B27&lt;$W27,1,0)</f>
        <v>0</v>
      </c>
      <c r="BF27" s="151" t="str">
        <f t="shared" ref="BF27:BF39" si="15">IF($B27=0,"",IF($W27="",IF($B27="","",1),0))</f>
        <v/>
      </c>
      <c r="BG27" s="161"/>
      <c r="BH27" s="162"/>
      <c r="BI27" s="162"/>
      <c r="BJ27" s="162"/>
    </row>
    <row r="28" spans="1:62" s="57" customFormat="1" ht="15.95" customHeight="1" x14ac:dyDescent="0.15">
      <c r="A28" s="92" t="s">
        <v>34</v>
      </c>
      <c r="B28" s="130">
        <f t="shared" si="9"/>
        <v>0</v>
      </c>
      <c r="C28" s="106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3"/>
      <c r="U28" s="106"/>
      <c r="V28" s="103"/>
      <c r="W28" s="99"/>
      <c r="X28" s="160" t="str">
        <f t="shared" si="8"/>
        <v/>
      </c>
      <c r="Y28" s="49"/>
      <c r="Z28" s="49"/>
      <c r="AA28" s="49"/>
      <c r="AG28" s="53"/>
      <c r="AH28" s="53"/>
      <c r="AZ28" s="53"/>
      <c r="BA28" s="88" t="str">
        <f t="shared" si="10"/>
        <v/>
      </c>
      <c r="BB28" s="60" t="str">
        <f t="shared" si="11"/>
        <v/>
      </c>
      <c r="BC28" s="60" t="str">
        <f t="shared" si="12"/>
        <v/>
      </c>
      <c r="BD28" s="151">
        <f t="shared" si="13"/>
        <v>0</v>
      </c>
      <c r="BE28" s="151">
        <f t="shared" si="14"/>
        <v>0</v>
      </c>
      <c r="BF28" s="151" t="str">
        <f t="shared" si="15"/>
        <v/>
      </c>
      <c r="BG28" s="161"/>
      <c r="BH28" s="162"/>
      <c r="BI28" s="162"/>
      <c r="BJ28" s="162"/>
    </row>
    <row r="29" spans="1:62" s="57" customFormat="1" ht="15.95" customHeight="1" x14ac:dyDescent="0.15">
      <c r="A29" s="92" t="s">
        <v>90</v>
      </c>
      <c r="B29" s="130">
        <f>SUM(H29:P29)</f>
        <v>0</v>
      </c>
      <c r="C29" s="122"/>
      <c r="D29" s="138"/>
      <c r="E29" s="138"/>
      <c r="F29" s="138"/>
      <c r="G29" s="138"/>
      <c r="H29" s="107"/>
      <c r="I29" s="107"/>
      <c r="J29" s="107"/>
      <c r="K29" s="107"/>
      <c r="L29" s="107"/>
      <c r="M29" s="107"/>
      <c r="N29" s="107"/>
      <c r="O29" s="107"/>
      <c r="P29" s="107"/>
      <c r="Q29" s="138"/>
      <c r="R29" s="138"/>
      <c r="S29" s="138"/>
      <c r="T29" s="119"/>
      <c r="U29" s="118"/>
      <c r="V29" s="103"/>
      <c r="W29" s="99"/>
      <c r="X29" s="160" t="str">
        <f t="shared" si="8"/>
        <v/>
      </c>
      <c r="Y29" s="49"/>
      <c r="Z29" s="49"/>
      <c r="AA29" s="49"/>
      <c r="AG29" s="53"/>
      <c r="AH29" s="53"/>
      <c r="AZ29" s="53"/>
      <c r="BA29" s="88" t="str">
        <f t="shared" si="10"/>
        <v/>
      </c>
      <c r="BB29" s="60" t="str">
        <f t="shared" si="11"/>
        <v/>
      </c>
      <c r="BC29" s="60" t="str">
        <f t="shared" si="12"/>
        <v/>
      </c>
      <c r="BD29" s="151">
        <f t="shared" si="13"/>
        <v>0</v>
      </c>
      <c r="BE29" s="151">
        <f t="shared" si="14"/>
        <v>0</v>
      </c>
      <c r="BF29" s="151" t="str">
        <f t="shared" si="15"/>
        <v/>
      </c>
      <c r="BG29" s="161"/>
      <c r="BH29" s="162"/>
      <c r="BI29" s="162"/>
      <c r="BJ29" s="162"/>
    </row>
    <row r="30" spans="1:62" s="57" customFormat="1" ht="15.95" customHeight="1" x14ac:dyDescent="0.15">
      <c r="A30" s="92" t="s">
        <v>35</v>
      </c>
      <c r="B30" s="130">
        <f t="shared" si="9"/>
        <v>0</v>
      </c>
      <c r="C30" s="10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3"/>
      <c r="U30" s="118"/>
      <c r="V30" s="103"/>
      <c r="W30" s="99"/>
      <c r="X30" s="160" t="str">
        <f t="shared" si="8"/>
        <v/>
      </c>
      <c r="Y30" s="49"/>
      <c r="Z30" s="49"/>
      <c r="AA30" s="49"/>
      <c r="AG30" s="53"/>
      <c r="AH30" s="53"/>
      <c r="AZ30" s="53"/>
      <c r="BA30" s="88" t="str">
        <f t="shared" si="10"/>
        <v/>
      </c>
      <c r="BB30" s="60" t="str">
        <f t="shared" si="11"/>
        <v/>
      </c>
      <c r="BC30" s="60" t="str">
        <f t="shared" si="12"/>
        <v/>
      </c>
      <c r="BD30" s="151">
        <f t="shared" si="13"/>
        <v>0</v>
      </c>
      <c r="BE30" s="151">
        <f t="shared" si="14"/>
        <v>0</v>
      </c>
      <c r="BF30" s="151" t="str">
        <f t="shared" si="15"/>
        <v/>
      </c>
      <c r="BG30" s="161"/>
      <c r="BH30" s="162"/>
      <c r="BI30" s="162"/>
      <c r="BJ30" s="162"/>
    </row>
    <row r="31" spans="1:62" s="57" customFormat="1" ht="15.95" customHeight="1" x14ac:dyDescent="0.15">
      <c r="A31" s="50" t="s">
        <v>36</v>
      </c>
      <c r="B31" s="105">
        <f t="shared" si="9"/>
        <v>0</v>
      </c>
      <c r="C31" s="106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3"/>
      <c r="U31" s="106"/>
      <c r="V31" s="103"/>
      <c r="W31" s="99"/>
      <c r="X31" s="160" t="str">
        <f t="shared" si="8"/>
        <v/>
      </c>
      <c r="Y31" s="49"/>
      <c r="Z31" s="49"/>
      <c r="AA31" s="49"/>
      <c r="AG31" s="53"/>
      <c r="AH31" s="53"/>
      <c r="AZ31" s="53"/>
      <c r="BA31" s="88" t="str">
        <f t="shared" si="10"/>
        <v/>
      </c>
      <c r="BB31" s="60" t="str">
        <f t="shared" si="11"/>
        <v/>
      </c>
      <c r="BC31" s="60" t="str">
        <f t="shared" si="12"/>
        <v/>
      </c>
      <c r="BD31" s="151">
        <f t="shared" si="13"/>
        <v>0</v>
      </c>
      <c r="BE31" s="151">
        <f t="shared" si="14"/>
        <v>0</v>
      </c>
      <c r="BF31" s="151" t="str">
        <f t="shared" si="15"/>
        <v/>
      </c>
      <c r="BG31" s="161"/>
      <c r="BH31" s="162"/>
      <c r="BI31" s="162"/>
      <c r="BJ31" s="162"/>
    </row>
    <row r="32" spans="1:62" s="57" customFormat="1" ht="15.95" customHeight="1" x14ac:dyDescent="0.15">
      <c r="A32" s="50" t="s">
        <v>37</v>
      </c>
      <c r="B32" s="105">
        <f t="shared" si="9"/>
        <v>0</v>
      </c>
      <c r="C32" s="106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3"/>
      <c r="U32" s="106"/>
      <c r="V32" s="103"/>
      <c r="W32" s="99"/>
      <c r="X32" s="160" t="str">
        <f t="shared" si="8"/>
        <v/>
      </c>
      <c r="Y32" s="49"/>
      <c r="Z32" s="49"/>
      <c r="AA32" s="49"/>
      <c r="AG32" s="53"/>
      <c r="AH32" s="53"/>
      <c r="AZ32" s="53"/>
      <c r="BA32" s="88" t="str">
        <f t="shared" si="10"/>
        <v/>
      </c>
      <c r="BB32" s="60" t="str">
        <f t="shared" si="11"/>
        <v/>
      </c>
      <c r="BC32" s="60" t="str">
        <f t="shared" si="12"/>
        <v/>
      </c>
      <c r="BD32" s="151">
        <f t="shared" si="13"/>
        <v>0</v>
      </c>
      <c r="BE32" s="151">
        <f t="shared" si="14"/>
        <v>0</v>
      </c>
      <c r="BF32" s="151" t="str">
        <f t="shared" si="15"/>
        <v/>
      </c>
      <c r="BG32" s="161"/>
      <c r="BH32" s="162"/>
      <c r="BI32" s="162"/>
      <c r="BJ32" s="162"/>
    </row>
    <row r="33" spans="1:62" s="57" customFormat="1" ht="15.95" customHeight="1" x14ac:dyDescent="0.15">
      <c r="A33" s="50" t="s">
        <v>38</v>
      </c>
      <c r="B33" s="105">
        <f t="shared" si="9"/>
        <v>0</v>
      </c>
      <c r="C33" s="106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3"/>
      <c r="U33" s="106"/>
      <c r="V33" s="103"/>
      <c r="W33" s="99"/>
      <c r="X33" s="160" t="str">
        <f t="shared" si="8"/>
        <v/>
      </c>
      <c r="Y33" s="49"/>
      <c r="Z33" s="49"/>
      <c r="AA33" s="49"/>
      <c r="AG33" s="53"/>
      <c r="AH33" s="53"/>
      <c r="AZ33" s="53"/>
      <c r="BA33" s="88" t="str">
        <f t="shared" si="10"/>
        <v/>
      </c>
      <c r="BB33" s="60" t="str">
        <f t="shared" si="11"/>
        <v/>
      </c>
      <c r="BC33" s="60" t="str">
        <f t="shared" si="12"/>
        <v/>
      </c>
      <c r="BD33" s="151">
        <f t="shared" si="13"/>
        <v>0</v>
      </c>
      <c r="BE33" s="151">
        <f t="shared" si="14"/>
        <v>0</v>
      </c>
      <c r="BF33" s="151" t="str">
        <f t="shared" si="15"/>
        <v/>
      </c>
      <c r="BG33" s="161"/>
      <c r="BH33" s="162"/>
      <c r="BI33" s="162"/>
      <c r="BJ33" s="162"/>
    </row>
    <row r="34" spans="1:62" s="57" customFormat="1" ht="15.95" customHeight="1" x14ac:dyDescent="0.15">
      <c r="A34" s="50" t="s">
        <v>39</v>
      </c>
      <c r="B34" s="105">
        <f t="shared" si="9"/>
        <v>0</v>
      </c>
      <c r="C34" s="106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3"/>
      <c r="U34" s="106"/>
      <c r="V34" s="103"/>
      <c r="W34" s="99"/>
      <c r="X34" s="160" t="str">
        <f t="shared" si="8"/>
        <v/>
      </c>
      <c r="Y34" s="49"/>
      <c r="Z34" s="49"/>
      <c r="AA34" s="49"/>
      <c r="AG34" s="53"/>
      <c r="AH34" s="53"/>
      <c r="AZ34" s="53"/>
      <c r="BA34" s="88" t="str">
        <f t="shared" si="10"/>
        <v/>
      </c>
      <c r="BB34" s="60" t="str">
        <f t="shared" si="11"/>
        <v/>
      </c>
      <c r="BC34" s="60" t="str">
        <f t="shared" si="12"/>
        <v/>
      </c>
      <c r="BD34" s="151">
        <f t="shared" si="13"/>
        <v>0</v>
      </c>
      <c r="BE34" s="151">
        <f t="shared" si="14"/>
        <v>0</v>
      </c>
      <c r="BF34" s="151" t="str">
        <f t="shared" si="15"/>
        <v/>
      </c>
      <c r="BG34" s="161"/>
      <c r="BH34" s="162"/>
      <c r="BI34" s="162"/>
      <c r="BJ34" s="162"/>
    </row>
    <row r="35" spans="1:62" s="57" customFormat="1" ht="15.95" customHeight="1" x14ac:dyDescent="0.15">
      <c r="A35" s="50" t="s">
        <v>40</v>
      </c>
      <c r="B35" s="105">
        <f t="shared" si="9"/>
        <v>0</v>
      </c>
      <c r="C35" s="106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3"/>
      <c r="U35" s="106"/>
      <c r="V35" s="103"/>
      <c r="W35" s="99"/>
      <c r="X35" s="160" t="str">
        <f t="shared" si="8"/>
        <v/>
      </c>
      <c r="Y35" s="49"/>
      <c r="Z35" s="49"/>
      <c r="AA35" s="49"/>
      <c r="AG35" s="53"/>
      <c r="AH35" s="53"/>
      <c r="AZ35" s="53"/>
      <c r="BA35" s="88" t="str">
        <f t="shared" si="10"/>
        <v/>
      </c>
      <c r="BB35" s="60" t="str">
        <f t="shared" si="11"/>
        <v/>
      </c>
      <c r="BC35" s="60" t="str">
        <f t="shared" si="12"/>
        <v/>
      </c>
      <c r="BD35" s="151">
        <f t="shared" si="13"/>
        <v>0</v>
      </c>
      <c r="BE35" s="151">
        <f t="shared" si="14"/>
        <v>0</v>
      </c>
      <c r="BF35" s="151" t="str">
        <f t="shared" si="15"/>
        <v/>
      </c>
      <c r="BG35" s="161"/>
      <c r="BH35" s="162"/>
      <c r="BI35" s="162"/>
      <c r="BJ35" s="162"/>
    </row>
    <row r="36" spans="1:62" s="57" customFormat="1" ht="15.95" customHeight="1" x14ac:dyDescent="0.15">
      <c r="A36" s="50" t="s">
        <v>41</v>
      </c>
      <c r="B36" s="105">
        <f t="shared" si="9"/>
        <v>0</v>
      </c>
      <c r="C36" s="106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3"/>
      <c r="U36" s="106"/>
      <c r="V36" s="103"/>
      <c r="W36" s="99"/>
      <c r="X36" s="160" t="str">
        <f t="shared" si="8"/>
        <v/>
      </c>
      <c r="Y36" s="49"/>
      <c r="Z36" s="49"/>
      <c r="AA36" s="49"/>
      <c r="AG36" s="53"/>
      <c r="AH36" s="53"/>
      <c r="AZ36" s="53"/>
      <c r="BA36" s="88" t="str">
        <f t="shared" si="10"/>
        <v/>
      </c>
      <c r="BB36" s="60" t="str">
        <f t="shared" si="11"/>
        <v/>
      </c>
      <c r="BC36" s="60" t="str">
        <f t="shared" si="12"/>
        <v/>
      </c>
      <c r="BD36" s="151">
        <f t="shared" si="13"/>
        <v>0</v>
      </c>
      <c r="BE36" s="151">
        <f t="shared" si="14"/>
        <v>0</v>
      </c>
      <c r="BF36" s="151" t="str">
        <f t="shared" si="15"/>
        <v/>
      </c>
      <c r="BG36" s="161"/>
      <c r="BH36" s="162"/>
      <c r="BI36" s="162"/>
      <c r="BJ36" s="162"/>
    </row>
    <row r="37" spans="1:62" s="57" customFormat="1" ht="15.95" customHeight="1" x14ac:dyDescent="0.15">
      <c r="A37" s="50" t="s">
        <v>42</v>
      </c>
      <c r="B37" s="105">
        <f t="shared" si="9"/>
        <v>0</v>
      </c>
      <c r="C37" s="106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3"/>
      <c r="U37" s="106"/>
      <c r="V37" s="103"/>
      <c r="W37" s="99"/>
      <c r="X37" s="160" t="str">
        <f t="shared" si="8"/>
        <v/>
      </c>
      <c r="Y37" s="49"/>
      <c r="Z37" s="49"/>
      <c r="AA37" s="49"/>
      <c r="AG37" s="53"/>
      <c r="AH37" s="53"/>
      <c r="AZ37" s="53"/>
      <c r="BA37" s="88" t="str">
        <f t="shared" si="10"/>
        <v/>
      </c>
      <c r="BB37" s="60" t="str">
        <f t="shared" si="11"/>
        <v/>
      </c>
      <c r="BC37" s="60" t="str">
        <f t="shared" si="12"/>
        <v/>
      </c>
      <c r="BD37" s="151">
        <f t="shared" si="13"/>
        <v>0</v>
      </c>
      <c r="BE37" s="151">
        <f t="shared" si="14"/>
        <v>0</v>
      </c>
      <c r="BF37" s="151" t="str">
        <f t="shared" si="15"/>
        <v/>
      </c>
      <c r="BG37" s="161"/>
      <c r="BH37" s="162"/>
      <c r="BI37" s="162"/>
      <c r="BJ37" s="162"/>
    </row>
    <row r="38" spans="1:62" s="57" customFormat="1" ht="30" customHeight="1" x14ac:dyDescent="0.15">
      <c r="A38" s="50" t="s">
        <v>43</v>
      </c>
      <c r="B38" s="105">
        <f t="shared" si="9"/>
        <v>0</v>
      </c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3"/>
      <c r="U38" s="106"/>
      <c r="V38" s="103"/>
      <c r="W38" s="99"/>
      <c r="X38" s="160" t="str">
        <f t="shared" si="8"/>
        <v/>
      </c>
      <c r="Y38" s="49"/>
      <c r="Z38" s="49"/>
      <c r="AA38" s="49"/>
      <c r="AG38" s="53"/>
      <c r="AH38" s="53"/>
      <c r="AZ38" s="53"/>
      <c r="BA38" s="88" t="str">
        <f t="shared" si="10"/>
        <v/>
      </c>
      <c r="BB38" s="60" t="str">
        <f t="shared" si="11"/>
        <v/>
      </c>
      <c r="BC38" s="60" t="str">
        <f t="shared" si="12"/>
        <v/>
      </c>
      <c r="BD38" s="151">
        <f t="shared" si="13"/>
        <v>0</v>
      </c>
      <c r="BE38" s="151">
        <f t="shared" si="14"/>
        <v>0</v>
      </c>
      <c r="BF38" s="151" t="str">
        <f t="shared" si="15"/>
        <v/>
      </c>
      <c r="BG38" s="161"/>
      <c r="BH38" s="162"/>
      <c r="BI38" s="162"/>
      <c r="BJ38" s="162"/>
    </row>
    <row r="39" spans="1:62" s="57" customFormat="1" ht="32.25" customHeight="1" x14ac:dyDescent="0.15">
      <c r="A39" s="51" t="s">
        <v>44</v>
      </c>
      <c r="B39" s="109">
        <f t="shared" si="9"/>
        <v>0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3"/>
      <c r="U39" s="110"/>
      <c r="V39" s="113"/>
      <c r="W39" s="100"/>
      <c r="X39" s="160" t="str">
        <f t="shared" si="8"/>
        <v/>
      </c>
      <c r="Y39" s="49"/>
      <c r="Z39" s="49"/>
      <c r="AA39" s="49"/>
      <c r="AG39" s="53"/>
      <c r="AH39" s="53"/>
      <c r="AZ39" s="53"/>
      <c r="BA39" s="88" t="str">
        <f t="shared" si="10"/>
        <v/>
      </c>
      <c r="BB39" s="60" t="str">
        <f t="shared" si="11"/>
        <v/>
      </c>
      <c r="BC39" s="60" t="str">
        <f t="shared" si="12"/>
        <v/>
      </c>
      <c r="BD39" s="151">
        <f t="shared" si="13"/>
        <v>0</v>
      </c>
      <c r="BE39" s="151">
        <f t="shared" si="14"/>
        <v>0</v>
      </c>
      <c r="BF39" s="151" t="str">
        <f t="shared" si="15"/>
        <v/>
      </c>
      <c r="BG39" s="161"/>
      <c r="BH39" s="162"/>
      <c r="BI39" s="162"/>
      <c r="BJ39" s="162"/>
    </row>
    <row r="40" spans="1:62" s="57" customFormat="1" ht="14.25" x14ac:dyDescent="0.2">
      <c r="A40" s="52" t="s">
        <v>45</v>
      </c>
      <c r="B40" s="52"/>
      <c r="C40" s="52"/>
      <c r="D40" s="52"/>
      <c r="E40" s="52"/>
      <c r="F40" s="52"/>
      <c r="G40" s="52"/>
      <c r="H40" s="52"/>
      <c r="I40" s="44"/>
      <c r="J40" s="44"/>
      <c r="K40" s="44"/>
      <c r="L40" s="44"/>
      <c r="M40" s="44"/>
      <c r="N40" s="42"/>
      <c r="O40" s="48"/>
      <c r="P40" s="48"/>
      <c r="Q40" s="48"/>
      <c r="R40" s="48"/>
      <c r="S40" s="48"/>
      <c r="T40" s="48"/>
      <c r="U40" s="48"/>
      <c r="V40" s="48"/>
      <c r="W40" s="48"/>
      <c r="X40" s="164"/>
      <c r="AV40" s="53"/>
      <c r="AW40" s="53"/>
      <c r="BA40" s="48"/>
      <c r="BB40" s="48"/>
      <c r="BC40" s="48"/>
      <c r="BD40" s="48"/>
      <c r="BG40" s="158"/>
      <c r="BH40" s="158"/>
      <c r="BI40" s="158"/>
      <c r="BJ40" s="158"/>
    </row>
    <row r="41" spans="1:62" s="57" customFormat="1" ht="15.95" customHeight="1" x14ac:dyDescent="0.25">
      <c r="A41" s="201" t="s">
        <v>31</v>
      </c>
      <c r="B41" s="203" t="s">
        <v>4</v>
      </c>
      <c r="C41" s="205" t="s">
        <v>46</v>
      </c>
      <c r="D41" s="206"/>
      <c r="E41" s="206"/>
      <c r="F41" s="207"/>
      <c r="G41" s="205" t="s">
        <v>47</v>
      </c>
      <c r="H41" s="206"/>
      <c r="I41" s="206"/>
      <c r="J41" s="207"/>
      <c r="K41" s="42"/>
      <c r="L41" s="208"/>
      <c r="M41" s="208"/>
      <c r="N41" s="208"/>
      <c r="O41" s="208"/>
      <c r="P41" s="208"/>
      <c r="Q41" s="208"/>
      <c r="R41" s="20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G41" s="158"/>
      <c r="BH41" s="158"/>
      <c r="BI41" s="158"/>
      <c r="BJ41" s="158"/>
    </row>
    <row r="42" spans="1:62" s="57" customFormat="1" ht="15.95" customHeight="1" x14ac:dyDescent="0.15">
      <c r="A42" s="202"/>
      <c r="B42" s="204"/>
      <c r="C42" s="45" t="s">
        <v>11</v>
      </c>
      <c r="D42" s="45" t="s">
        <v>12</v>
      </c>
      <c r="E42" s="73" t="s">
        <v>13</v>
      </c>
      <c r="F42" s="73" t="s">
        <v>48</v>
      </c>
      <c r="G42" s="45" t="s">
        <v>11</v>
      </c>
      <c r="H42" s="45" t="s">
        <v>12</v>
      </c>
      <c r="I42" s="73" t="s">
        <v>13</v>
      </c>
      <c r="J42" s="73" t="s">
        <v>48</v>
      </c>
      <c r="K42" s="42"/>
      <c r="L42" s="42"/>
      <c r="M42" s="42"/>
      <c r="N42" s="54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G42" s="158"/>
      <c r="BH42" s="158"/>
      <c r="BI42" s="158"/>
      <c r="BJ42" s="158"/>
    </row>
    <row r="43" spans="1:62" s="57" customFormat="1" ht="30" customHeight="1" x14ac:dyDescent="0.15">
      <c r="A43" s="67" t="s">
        <v>49</v>
      </c>
      <c r="B43" s="105">
        <f>SUM(C43:J43)</f>
        <v>0</v>
      </c>
      <c r="C43" s="120"/>
      <c r="D43" s="121"/>
      <c r="E43" s="125"/>
      <c r="F43" s="125"/>
      <c r="G43" s="120"/>
      <c r="H43" s="121"/>
      <c r="I43" s="121"/>
      <c r="J43" s="125"/>
      <c r="K43" s="150" t="s">
        <v>70</v>
      </c>
      <c r="L43" s="42"/>
      <c r="M43" s="42"/>
      <c r="N43" s="86"/>
      <c r="O43" s="48"/>
      <c r="P43" s="48"/>
      <c r="Q43" s="48"/>
      <c r="R43" s="48"/>
      <c r="S43" s="48"/>
      <c r="T43" s="48"/>
      <c r="U43" s="48"/>
      <c r="V43" s="48"/>
      <c r="W43" s="48"/>
      <c r="X43" s="164"/>
      <c r="AV43" s="53"/>
      <c r="AW43" s="53"/>
      <c r="BA43" s="88"/>
      <c r="BD43" s="151"/>
      <c r="BG43" s="158"/>
      <c r="BH43" s="158"/>
      <c r="BI43" s="158"/>
      <c r="BJ43" s="158"/>
    </row>
    <row r="44" spans="1:62" s="57" customFormat="1" ht="12.75" customHeight="1" x14ac:dyDescent="0.15">
      <c r="A44" s="66" t="s">
        <v>50</v>
      </c>
      <c r="B44" s="109">
        <f>SUM(C44:J44)</f>
        <v>0</v>
      </c>
      <c r="C44" s="110"/>
      <c r="D44" s="111"/>
      <c r="E44" s="113"/>
      <c r="F44" s="113"/>
      <c r="G44" s="110"/>
      <c r="H44" s="111"/>
      <c r="I44" s="111"/>
      <c r="J44" s="113"/>
      <c r="K44" s="150" t="s">
        <v>70</v>
      </c>
      <c r="L44" s="42"/>
      <c r="M44" s="42"/>
      <c r="N44" s="68"/>
      <c r="O44" s="48"/>
      <c r="P44" s="48"/>
      <c r="Q44" s="48"/>
      <c r="R44" s="48"/>
      <c r="S44" s="48"/>
      <c r="T44" s="48"/>
      <c r="U44" s="48"/>
      <c r="V44" s="48"/>
      <c r="W44" s="48"/>
      <c r="X44" s="164"/>
      <c r="AV44" s="53"/>
      <c r="AW44" s="53"/>
      <c r="BA44" s="88"/>
      <c r="BD44" s="151"/>
      <c r="BG44" s="158"/>
      <c r="BH44" s="158"/>
      <c r="BI44" s="158"/>
      <c r="BJ44" s="158"/>
    </row>
    <row r="45" spans="1:62" s="57" customFormat="1" ht="29.25" customHeight="1" x14ac:dyDescent="0.2">
      <c r="A45" s="95" t="s">
        <v>51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68"/>
      <c r="O45" s="48"/>
      <c r="P45" s="48"/>
      <c r="Q45" s="48"/>
      <c r="R45" s="48"/>
      <c r="S45" s="48"/>
      <c r="T45" s="48"/>
      <c r="U45" s="48"/>
      <c r="V45" s="48"/>
      <c r="W45" s="48"/>
      <c r="X45" s="164"/>
      <c r="AV45" s="53"/>
      <c r="AW45" s="53"/>
      <c r="BA45" s="48"/>
      <c r="BB45" s="48"/>
      <c r="BG45" s="158"/>
      <c r="BH45" s="158"/>
      <c r="BI45" s="158"/>
      <c r="BJ45" s="158"/>
    </row>
    <row r="46" spans="1:62" s="57" customFormat="1" ht="15.95" customHeight="1" x14ac:dyDescent="0.15">
      <c r="A46" s="198" t="s">
        <v>52</v>
      </c>
      <c r="B46" s="188" t="s">
        <v>18</v>
      </c>
      <c r="C46" s="190" t="s">
        <v>5</v>
      </c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2" t="s">
        <v>6</v>
      </c>
      <c r="V46" s="193"/>
      <c r="W46" s="188" t="s">
        <v>7</v>
      </c>
      <c r="X46" s="164"/>
      <c r="AT46" s="53"/>
      <c r="AU46" s="53"/>
      <c r="AZ46" s="48"/>
      <c r="BA46" s="48"/>
      <c r="BB46" s="48"/>
      <c r="BG46" s="158"/>
      <c r="BH46" s="158"/>
      <c r="BI46" s="158"/>
      <c r="BJ46" s="158"/>
    </row>
    <row r="47" spans="1:62" s="57" customFormat="1" ht="15.95" customHeight="1" x14ac:dyDescent="0.15">
      <c r="A47" s="199"/>
      <c r="B47" s="189"/>
      <c r="C47" s="58" t="s">
        <v>71</v>
      </c>
      <c r="D47" s="45" t="s">
        <v>72</v>
      </c>
      <c r="E47" s="45" t="s">
        <v>73</v>
      </c>
      <c r="F47" s="45" t="s">
        <v>74</v>
      </c>
      <c r="G47" s="45" t="s">
        <v>75</v>
      </c>
      <c r="H47" s="45" t="s">
        <v>76</v>
      </c>
      <c r="I47" s="45" t="s">
        <v>77</v>
      </c>
      <c r="J47" s="45" t="s">
        <v>78</v>
      </c>
      <c r="K47" s="45" t="s">
        <v>79</v>
      </c>
      <c r="L47" s="45" t="s">
        <v>80</v>
      </c>
      <c r="M47" s="45" t="s">
        <v>81</v>
      </c>
      <c r="N47" s="45" t="s">
        <v>82</v>
      </c>
      <c r="O47" s="45" t="s">
        <v>83</v>
      </c>
      <c r="P47" s="45" t="s">
        <v>84</v>
      </c>
      <c r="Q47" s="45" t="s">
        <v>85</v>
      </c>
      <c r="R47" s="45" t="s">
        <v>86</v>
      </c>
      <c r="S47" s="45" t="s">
        <v>87</v>
      </c>
      <c r="T47" s="159" t="s">
        <v>88</v>
      </c>
      <c r="U47" s="47" t="s">
        <v>16</v>
      </c>
      <c r="V47" s="46" t="s">
        <v>17</v>
      </c>
      <c r="W47" s="189"/>
      <c r="X47" s="164"/>
      <c r="AT47" s="53"/>
      <c r="AU47" s="53"/>
      <c r="AZ47" s="48"/>
      <c r="BA47" s="48"/>
      <c r="BB47" s="48"/>
      <c r="BG47" s="158"/>
      <c r="BH47" s="158"/>
      <c r="BI47" s="158"/>
      <c r="BJ47" s="158"/>
    </row>
    <row r="48" spans="1:62" s="57" customFormat="1" ht="15.95" customHeight="1" x14ac:dyDescent="0.15">
      <c r="A48" s="69" t="s">
        <v>53</v>
      </c>
      <c r="B48" s="115">
        <f>SUM(B49:B50)</f>
        <v>0</v>
      </c>
      <c r="C48" s="139">
        <f>SUM(C49:C50)</f>
        <v>0</v>
      </c>
      <c r="D48" s="140">
        <f t="shared" ref="D48:W48" si="16">SUM(D49:D50)</f>
        <v>0</v>
      </c>
      <c r="E48" s="140">
        <f t="shared" si="16"/>
        <v>0</v>
      </c>
      <c r="F48" s="140">
        <f t="shared" si="16"/>
        <v>0</v>
      </c>
      <c r="G48" s="140">
        <f t="shared" si="16"/>
        <v>0</v>
      </c>
      <c r="H48" s="140">
        <f t="shared" si="16"/>
        <v>0</v>
      </c>
      <c r="I48" s="140">
        <f t="shared" si="16"/>
        <v>0</v>
      </c>
      <c r="J48" s="140">
        <f t="shared" si="16"/>
        <v>0</v>
      </c>
      <c r="K48" s="140">
        <f t="shared" si="16"/>
        <v>0</v>
      </c>
      <c r="L48" s="140">
        <f t="shared" si="16"/>
        <v>0</v>
      </c>
      <c r="M48" s="140">
        <f t="shared" si="16"/>
        <v>0</v>
      </c>
      <c r="N48" s="140">
        <f t="shared" si="16"/>
        <v>0</v>
      </c>
      <c r="O48" s="140">
        <f t="shared" si="16"/>
        <v>0</v>
      </c>
      <c r="P48" s="140">
        <f t="shared" si="16"/>
        <v>0</v>
      </c>
      <c r="Q48" s="140">
        <f t="shared" si="16"/>
        <v>0</v>
      </c>
      <c r="R48" s="140">
        <f t="shared" si="16"/>
        <v>0</v>
      </c>
      <c r="S48" s="140">
        <f t="shared" si="16"/>
        <v>0</v>
      </c>
      <c r="T48" s="147">
        <f t="shared" si="16"/>
        <v>0</v>
      </c>
      <c r="U48" s="139">
        <f t="shared" si="16"/>
        <v>0</v>
      </c>
      <c r="V48" s="165">
        <f t="shared" si="16"/>
        <v>0</v>
      </c>
      <c r="W48" s="165">
        <f t="shared" si="16"/>
        <v>0</v>
      </c>
      <c r="X48" s="160" t="str">
        <f t="shared" ref="X48:X53" si="17">+BA48&amp;""&amp;BB48&amp;""&amp;BC48</f>
        <v/>
      </c>
      <c r="AT48" s="53"/>
      <c r="AU48" s="53"/>
      <c r="AZ48" s="88" t="s">
        <v>70</v>
      </c>
      <c r="BA48" s="88" t="str">
        <f t="shared" ref="BA48:BA53" si="18">IF($B48&lt;&gt;($U48+$V48)," El número consultas según sexo NO puede ser diferente al Total.","")</f>
        <v/>
      </c>
      <c r="BB48" s="60" t="str">
        <f t="shared" ref="BB48:BB53" si="19">IF($B48=0,"",IF($W48="",IF($B48="",""," No olvide escribir la columna Beneficiarios."),""))</f>
        <v/>
      </c>
      <c r="BC48" s="60" t="str">
        <f t="shared" ref="BC48:BC53" si="20">IF($B48&lt;$W48," El número de Beneficiarios NO puede ser mayor que el Total.","")</f>
        <v/>
      </c>
      <c r="BD48" s="151">
        <f t="shared" ref="BD48:BD53" si="21">IF($B48&lt;&gt;($U48+$V48),1,0)</f>
        <v>0</v>
      </c>
      <c r="BE48" s="151">
        <f t="shared" ref="BE48:BE53" si="22">IF($B48&lt;$W48,1,0)</f>
        <v>0</v>
      </c>
      <c r="BF48" s="151"/>
      <c r="BG48" s="158"/>
      <c r="BH48" s="158"/>
      <c r="BI48" s="158"/>
      <c r="BJ48" s="158"/>
    </row>
    <row r="49" spans="1:62" s="57" customFormat="1" ht="15.95" customHeight="1" x14ac:dyDescent="0.15">
      <c r="A49" s="70" t="s">
        <v>49</v>
      </c>
      <c r="B49" s="116">
        <f>SUM(C49:T49)</f>
        <v>0</v>
      </c>
      <c r="C49" s="106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106"/>
      <c r="V49" s="103"/>
      <c r="W49" s="101"/>
      <c r="X49" s="160" t="str">
        <f t="shared" si="17"/>
        <v/>
      </c>
      <c r="Y49" s="49"/>
      <c r="Z49" s="49"/>
      <c r="AA49" s="49"/>
      <c r="AG49" s="53"/>
      <c r="AH49" s="53"/>
      <c r="AZ49" s="53"/>
      <c r="BA49" s="88" t="str">
        <f t="shared" si="18"/>
        <v/>
      </c>
      <c r="BB49" s="60" t="str">
        <f t="shared" si="19"/>
        <v/>
      </c>
      <c r="BC49" s="60" t="str">
        <f t="shared" si="20"/>
        <v/>
      </c>
      <c r="BD49" s="151">
        <f t="shared" si="21"/>
        <v>0</v>
      </c>
      <c r="BE49" s="151">
        <f t="shared" si="22"/>
        <v>0</v>
      </c>
      <c r="BF49" s="151" t="str">
        <f>IF($B49=0,"",IF($W49="",IF($B49="","",1),0))</f>
        <v/>
      </c>
      <c r="BG49" s="161"/>
      <c r="BH49" s="162"/>
      <c r="BI49" s="162"/>
      <c r="BJ49" s="162"/>
    </row>
    <row r="50" spans="1:62" s="57" customFormat="1" ht="15.95" customHeight="1" x14ac:dyDescent="0.15">
      <c r="A50" s="71" t="s">
        <v>54</v>
      </c>
      <c r="B50" s="117">
        <f>SUM(C50:T50)</f>
        <v>0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2"/>
      <c r="U50" s="110"/>
      <c r="V50" s="113"/>
      <c r="W50" s="102"/>
      <c r="X50" s="160" t="str">
        <f t="shared" si="17"/>
        <v/>
      </c>
      <c r="Y50" s="49"/>
      <c r="Z50" s="49"/>
      <c r="AA50" s="49"/>
      <c r="AG50" s="53"/>
      <c r="AH50" s="53"/>
      <c r="AZ50" s="53"/>
      <c r="BA50" s="88" t="str">
        <f t="shared" si="18"/>
        <v/>
      </c>
      <c r="BB50" s="60" t="str">
        <f t="shared" si="19"/>
        <v/>
      </c>
      <c r="BC50" s="60" t="str">
        <f t="shared" si="20"/>
        <v/>
      </c>
      <c r="BD50" s="151">
        <f t="shared" si="21"/>
        <v>0</v>
      </c>
      <c r="BE50" s="151">
        <f t="shared" si="22"/>
        <v>0</v>
      </c>
      <c r="BF50" s="151" t="str">
        <f>IF($B50=0,"",IF($W50="",IF($B50="","",1),0))</f>
        <v/>
      </c>
      <c r="BG50" s="161"/>
      <c r="BH50" s="162"/>
      <c r="BI50" s="162"/>
      <c r="BJ50" s="162"/>
    </row>
    <row r="51" spans="1:62" s="57" customFormat="1" ht="15.95" customHeight="1" x14ac:dyDescent="0.15">
      <c r="A51" s="166" t="s">
        <v>55</v>
      </c>
      <c r="B51" s="167">
        <f t="shared" ref="B51:W51" si="23">SUM(B52:B53)</f>
        <v>0</v>
      </c>
      <c r="C51" s="168">
        <f t="shared" si="23"/>
        <v>0</v>
      </c>
      <c r="D51" s="169">
        <f t="shared" si="23"/>
        <v>0</v>
      </c>
      <c r="E51" s="169">
        <f t="shared" si="23"/>
        <v>0</v>
      </c>
      <c r="F51" s="169">
        <f t="shared" si="23"/>
        <v>0</v>
      </c>
      <c r="G51" s="169">
        <f t="shared" si="23"/>
        <v>0</v>
      </c>
      <c r="H51" s="169">
        <f t="shared" si="23"/>
        <v>0</v>
      </c>
      <c r="I51" s="169">
        <f t="shared" si="23"/>
        <v>0</v>
      </c>
      <c r="J51" s="169">
        <f t="shared" si="23"/>
        <v>0</v>
      </c>
      <c r="K51" s="169">
        <f t="shared" si="23"/>
        <v>0</v>
      </c>
      <c r="L51" s="169">
        <f t="shared" si="23"/>
        <v>0</v>
      </c>
      <c r="M51" s="169">
        <f t="shared" si="23"/>
        <v>0</v>
      </c>
      <c r="N51" s="169">
        <f t="shared" si="23"/>
        <v>0</v>
      </c>
      <c r="O51" s="169">
        <f t="shared" si="23"/>
        <v>0</v>
      </c>
      <c r="P51" s="169">
        <f t="shared" si="23"/>
        <v>0</v>
      </c>
      <c r="Q51" s="169">
        <f t="shared" si="23"/>
        <v>0</v>
      </c>
      <c r="R51" s="169">
        <f t="shared" si="23"/>
        <v>0</v>
      </c>
      <c r="S51" s="169">
        <f t="shared" si="23"/>
        <v>0</v>
      </c>
      <c r="T51" s="170">
        <f t="shared" si="23"/>
        <v>0</v>
      </c>
      <c r="U51" s="168">
        <f t="shared" si="23"/>
        <v>0</v>
      </c>
      <c r="V51" s="171">
        <f t="shared" si="23"/>
        <v>0</v>
      </c>
      <c r="W51" s="165">
        <f t="shared" si="23"/>
        <v>0</v>
      </c>
      <c r="X51" s="160" t="str">
        <f t="shared" si="17"/>
        <v/>
      </c>
      <c r="Y51" s="49"/>
      <c r="Z51" s="49"/>
      <c r="AA51" s="49"/>
      <c r="AG51" s="53"/>
      <c r="AH51" s="53"/>
      <c r="AZ51" s="53"/>
      <c r="BA51" s="88" t="str">
        <f t="shared" si="18"/>
        <v/>
      </c>
      <c r="BB51" s="60" t="str">
        <f t="shared" si="19"/>
        <v/>
      </c>
      <c r="BC51" s="60" t="str">
        <f t="shared" si="20"/>
        <v/>
      </c>
      <c r="BD51" s="151">
        <f t="shared" si="21"/>
        <v>0</v>
      </c>
      <c r="BE51" s="151">
        <f t="shared" si="22"/>
        <v>0</v>
      </c>
      <c r="BF51" s="151" t="str">
        <f>IF($B51=0,"",IF($W51="",IF($B51="","",1),0))</f>
        <v/>
      </c>
      <c r="BG51" s="161"/>
      <c r="BH51" s="162"/>
      <c r="BI51" s="162"/>
      <c r="BJ51" s="162"/>
    </row>
    <row r="52" spans="1:62" s="57" customFormat="1" ht="30" customHeight="1" x14ac:dyDescent="0.15">
      <c r="A52" s="70" t="s">
        <v>49</v>
      </c>
      <c r="B52" s="116">
        <f>SUM(C52:T52)</f>
        <v>0</v>
      </c>
      <c r="C52" s="106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6"/>
      <c r="V52" s="103"/>
      <c r="W52" s="101"/>
      <c r="X52" s="160" t="str">
        <f t="shared" si="17"/>
        <v/>
      </c>
      <c r="Y52" s="49"/>
      <c r="Z52" s="49"/>
      <c r="AA52" s="49"/>
      <c r="AG52" s="53"/>
      <c r="AH52" s="53"/>
      <c r="AZ52" s="53"/>
      <c r="BA52" s="88" t="str">
        <f t="shared" si="18"/>
        <v/>
      </c>
      <c r="BB52" s="60" t="str">
        <f t="shared" si="19"/>
        <v/>
      </c>
      <c r="BC52" s="60" t="str">
        <f t="shared" si="20"/>
        <v/>
      </c>
      <c r="BD52" s="151">
        <f t="shared" si="21"/>
        <v>0</v>
      </c>
      <c r="BE52" s="151">
        <f t="shared" si="22"/>
        <v>0</v>
      </c>
      <c r="BF52" s="151" t="str">
        <f>IF($B52=0,"",IF($W52="",IF($B52="","",1),0))</f>
        <v/>
      </c>
      <c r="BG52" s="161"/>
      <c r="BH52" s="162"/>
      <c r="BI52" s="162"/>
      <c r="BJ52" s="162"/>
    </row>
    <row r="53" spans="1:62" s="57" customFormat="1" ht="12.75" customHeight="1" x14ac:dyDescent="0.15">
      <c r="A53" s="71" t="s">
        <v>54</v>
      </c>
      <c r="B53" s="117">
        <f>SUM(C53:T53)</f>
        <v>0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10"/>
      <c r="V53" s="113"/>
      <c r="W53" s="102"/>
      <c r="X53" s="160" t="str">
        <f t="shared" si="17"/>
        <v/>
      </c>
      <c r="Y53" s="49"/>
      <c r="Z53" s="49"/>
      <c r="AA53" s="49"/>
      <c r="AG53" s="53"/>
      <c r="AH53" s="53"/>
      <c r="AZ53" s="53"/>
      <c r="BA53" s="88" t="str">
        <f t="shared" si="18"/>
        <v/>
      </c>
      <c r="BB53" s="60" t="str">
        <f t="shared" si="19"/>
        <v/>
      </c>
      <c r="BC53" s="60" t="str">
        <f t="shared" si="20"/>
        <v/>
      </c>
      <c r="BD53" s="151">
        <f t="shared" si="21"/>
        <v>0</v>
      </c>
      <c r="BE53" s="151">
        <f t="shared" si="22"/>
        <v>0</v>
      </c>
      <c r="BF53" s="151" t="str">
        <f>IF($B53=0,"",IF($W53="",IF($B53="","",1),0))</f>
        <v/>
      </c>
      <c r="BG53" s="161"/>
      <c r="BH53" s="162"/>
      <c r="BI53" s="162"/>
      <c r="BJ53" s="162"/>
    </row>
    <row r="54" spans="1:62" s="57" customFormat="1" ht="14.25" x14ac:dyDescent="0.2">
      <c r="A54" s="96" t="s">
        <v>56</v>
      </c>
      <c r="B54" s="96"/>
      <c r="C54" s="96"/>
      <c r="D54" s="96"/>
      <c r="E54" s="96"/>
      <c r="F54" s="96"/>
      <c r="G54" s="96"/>
      <c r="H54" s="96"/>
      <c r="I54" s="96"/>
      <c r="J54" s="96"/>
      <c r="K54" s="93"/>
      <c r="L54" s="93"/>
      <c r="M54" s="93"/>
      <c r="N54" s="42"/>
      <c r="O54" s="48"/>
      <c r="P54" s="48"/>
      <c r="Q54" s="48"/>
      <c r="R54" s="48"/>
      <c r="S54" s="48"/>
      <c r="T54" s="48"/>
      <c r="U54" s="48"/>
      <c r="V54" s="48"/>
      <c r="W54" s="48"/>
      <c r="X54" s="164"/>
      <c r="AV54" s="53"/>
      <c r="AW54" s="53"/>
      <c r="BA54" s="48"/>
      <c r="BB54" s="48"/>
      <c r="BG54" s="158"/>
      <c r="BH54" s="158"/>
      <c r="BI54" s="158"/>
      <c r="BJ54" s="158"/>
    </row>
    <row r="55" spans="1:62" s="57" customFormat="1" x14ac:dyDescent="0.15">
      <c r="A55" s="188" t="s">
        <v>52</v>
      </c>
      <c r="B55" s="194" t="s">
        <v>57</v>
      </c>
      <c r="C55" s="195"/>
      <c r="D55" s="194" t="s">
        <v>58</v>
      </c>
      <c r="E55" s="195"/>
      <c r="F55" s="196" t="s">
        <v>91</v>
      </c>
      <c r="G55" s="197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X55" s="164"/>
      <c r="AU55" s="53"/>
      <c r="AV55" s="53"/>
      <c r="AX55" s="48"/>
      <c r="AY55" s="48"/>
      <c r="BA55" s="48"/>
      <c r="BB55" s="48"/>
      <c r="BG55" s="158"/>
      <c r="BH55" s="158"/>
      <c r="BI55" s="158"/>
      <c r="BJ55" s="158"/>
    </row>
    <row r="56" spans="1:62" s="57" customFormat="1" ht="30" customHeight="1" x14ac:dyDescent="0.15">
      <c r="A56" s="189"/>
      <c r="B56" s="72" t="s">
        <v>59</v>
      </c>
      <c r="C56" s="73" t="s">
        <v>60</v>
      </c>
      <c r="D56" s="72" t="s">
        <v>59</v>
      </c>
      <c r="E56" s="73" t="s">
        <v>60</v>
      </c>
      <c r="F56" s="72" t="s">
        <v>59</v>
      </c>
      <c r="G56" s="73" t="s">
        <v>60</v>
      </c>
      <c r="H56" s="48"/>
      <c r="I56" s="48"/>
      <c r="J56" s="48"/>
      <c r="K56" s="48"/>
      <c r="L56" s="48"/>
      <c r="M56" s="48"/>
      <c r="N56" s="48"/>
      <c r="O56" s="48"/>
      <c r="P56" s="48"/>
      <c r="X56" s="164"/>
      <c r="AQ56" s="53"/>
      <c r="AR56" s="53"/>
      <c r="AT56" s="48"/>
      <c r="AU56" s="48"/>
      <c r="BA56" s="48"/>
      <c r="BB56" s="48"/>
      <c r="BG56" s="158"/>
      <c r="BH56" s="158"/>
      <c r="BI56" s="158"/>
      <c r="BJ56" s="158"/>
    </row>
    <row r="57" spans="1:62" s="57" customFormat="1" ht="17.100000000000001" customHeight="1" x14ac:dyDescent="0.15">
      <c r="A57" s="74" t="s">
        <v>92</v>
      </c>
      <c r="B57" s="120"/>
      <c r="C57" s="125"/>
      <c r="D57" s="120"/>
      <c r="E57" s="125"/>
      <c r="F57" s="120"/>
      <c r="G57" s="172"/>
      <c r="H57" s="149" t="str">
        <f>+BA57&amp;""&amp;BB57&amp;""&amp;BC57</f>
        <v/>
      </c>
      <c r="I57" s="49"/>
      <c r="J57" s="48"/>
      <c r="K57" s="48"/>
      <c r="L57" s="48"/>
      <c r="M57" s="48"/>
      <c r="N57" s="48"/>
      <c r="O57" s="48"/>
      <c r="P57" s="48"/>
      <c r="X57" s="164"/>
      <c r="AQ57" s="53"/>
      <c r="AR57" s="53"/>
      <c r="AT57" s="48"/>
      <c r="AU57" s="48"/>
      <c r="AW57" s="53">
        <v>0</v>
      </c>
      <c r="AX57" s="53">
        <v>0</v>
      </c>
      <c r="BA57" s="75" t="str">
        <f>IF($B57&lt;$C57,"El nº de rechazos menores 5 años NO puede ser mayor que el Total de atención solicitada.","")</f>
        <v/>
      </c>
      <c r="BB57" s="75" t="str">
        <f>IF($D57&lt;$E57,"El nº de rechazos 65 y más años NO puede ser mayor que el Total de atención solicitada.","")</f>
        <v/>
      </c>
      <c r="BC57" s="75" t="str">
        <f>IF($F57&lt;$G57,"El nº de rechazos EMBARAZADAS y más años NO puede ser mayor que el Total de atención solicitada.","")</f>
        <v/>
      </c>
      <c r="BD57" s="151">
        <f>IF($B57&lt;$C57,1,0)</f>
        <v>0</v>
      </c>
      <c r="BE57" s="151">
        <f>IF($D57&lt;$E57,1,0)</f>
        <v>0</v>
      </c>
      <c r="BF57" s="151">
        <f>IF($F57&lt;$G57,1,0)</f>
        <v>0</v>
      </c>
      <c r="BG57" s="158"/>
      <c r="BH57" s="158"/>
      <c r="BI57" s="158"/>
      <c r="BJ57" s="158"/>
    </row>
    <row r="58" spans="1:62" s="57" customFormat="1" ht="15.95" customHeight="1" x14ac:dyDescent="0.15">
      <c r="A58" s="173" t="s">
        <v>93</v>
      </c>
      <c r="B58" s="174"/>
      <c r="C58" s="175"/>
      <c r="D58" s="174"/>
      <c r="E58" s="175"/>
      <c r="F58" s="174"/>
      <c r="G58" s="176"/>
      <c r="H58" s="149" t="str">
        <f>+BA58&amp;""&amp;BB58&amp;""&amp;BC58</f>
        <v/>
      </c>
      <c r="I58" s="48"/>
      <c r="J58" s="48"/>
      <c r="K58" s="48"/>
      <c r="L58" s="48"/>
      <c r="M58" s="48"/>
      <c r="N58" s="48"/>
      <c r="O58" s="48"/>
      <c r="P58" s="48"/>
      <c r="X58" s="164"/>
      <c r="AQ58" s="53"/>
      <c r="AR58" s="53"/>
      <c r="AT58" s="48"/>
      <c r="AU58" s="48"/>
      <c r="AW58" s="53"/>
      <c r="AX58" s="53"/>
      <c r="BA58" s="75" t="str">
        <f>IF($B58&lt;$C58,"El nº de rechazos menores 5 años NO puede ser mayor que el Total de atención solicitada.","")</f>
        <v/>
      </c>
      <c r="BB58" s="75" t="str">
        <f>IF($D58&lt;$E58,"El nº de rechazos 65 y más años NO puede ser mayor que el Total de atención solicitada.","")</f>
        <v/>
      </c>
      <c r="BC58" s="75" t="str">
        <f>IF($F58&lt;$G58,"El nº de rechazos EMBARAZADAS y más años NO puede ser mayor que el Total de atención solicitada.","")</f>
        <v/>
      </c>
      <c r="BD58" s="151">
        <f>IF($B58&lt;$C58,1,0)</f>
        <v>0</v>
      </c>
      <c r="BE58" s="151">
        <f>IF($D58&lt;$E58,1,0)</f>
        <v>0</v>
      </c>
      <c r="BF58" s="151">
        <f>IF($F58&lt;$G58,1,0)</f>
        <v>0</v>
      </c>
      <c r="BG58" s="158"/>
      <c r="BH58" s="158"/>
      <c r="BI58" s="158"/>
      <c r="BJ58" s="158"/>
    </row>
    <row r="59" spans="1:62" s="57" customFormat="1" ht="30" customHeight="1" x14ac:dyDescent="0.2">
      <c r="A59" s="95" t="s">
        <v>94</v>
      </c>
      <c r="B59" s="97"/>
      <c r="C59" s="97"/>
      <c r="D59" s="97"/>
      <c r="E59" s="76"/>
      <c r="F59" s="76"/>
      <c r="G59" s="76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164"/>
      <c r="AV59" s="53"/>
      <c r="AW59" s="53"/>
      <c r="BA59" s="48"/>
      <c r="BB59" s="48"/>
      <c r="BG59" s="158"/>
      <c r="BH59" s="158"/>
      <c r="BI59" s="158"/>
      <c r="BJ59" s="158"/>
    </row>
    <row r="60" spans="1:62" s="57" customFormat="1" ht="21" customHeight="1" x14ac:dyDescent="0.15">
      <c r="A60" s="77" t="s">
        <v>31</v>
      </c>
      <c r="B60" s="77" t="s">
        <v>18</v>
      </c>
      <c r="C60" s="78"/>
      <c r="D60" s="79"/>
      <c r="E60" s="79"/>
      <c r="F60" s="79"/>
      <c r="G60" s="79"/>
      <c r="H60" s="48"/>
      <c r="I60" s="48"/>
      <c r="J60" s="48"/>
      <c r="K60" s="48"/>
      <c r="L60" s="80"/>
      <c r="M60" s="80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164"/>
      <c r="AV60" s="53"/>
      <c r="AW60" s="53"/>
      <c r="BA60" s="48"/>
      <c r="BB60" s="48"/>
      <c r="BG60" s="158"/>
      <c r="BH60" s="158"/>
      <c r="BI60" s="158"/>
      <c r="BJ60" s="158"/>
    </row>
    <row r="61" spans="1:62" s="57" customFormat="1" x14ac:dyDescent="0.15">
      <c r="A61" s="177" t="s">
        <v>49</v>
      </c>
      <c r="B61" s="135"/>
      <c r="C61" s="78"/>
      <c r="D61" s="79"/>
      <c r="E61" s="79"/>
      <c r="F61" s="79"/>
      <c r="G61" s="79"/>
      <c r="H61" s="48"/>
      <c r="J61" s="48"/>
      <c r="K61" s="48"/>
      <c r="L61" s="55"/>
      <c r="M61" s="55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164"/>
      <c r="BA61" s="48"/>
      <c r="BB61" s="48"/>
      <c r="BG61" s="158"/>
      <c r="BH61" s="158"/>
      <c r="BI61" s="158"/>
      <c r="BJ61" s="158"/>
    </row>
    <row r="62" spans="1:62" s="57" customFormat="1" ht="15.75" customHeight="1" x14ac:dyDescent="0.2">
      <c r="A62" s="66" t="s">
        <v>95</v>
      </c>
      <c r="B62" s="100"/>
      <c r="C62" s="98"/>
      <c r="D62" s="98"/>
      <c r="E62" s="98"/>
      <c r="F62" s="98"/>
      <c r="G62" s="9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164"/>
      <c r="BA62" s="48"/>
      <c r="BB62" s="48"/>
      <c r="BG62" s="158"/>
      <c r="BH62" s="158"/>
      <c r="BI62" s="158"/>
      <c r="BJ62" s="158"/>
    </row>
    <row r="63" spans="1:62" s="57" customFormat="1" ht="14.25" x14ac:dyDescent="0.2">
      <c r="A63" s="98" t="s">
        <v>61</v>
      </c>
      <c r="B63" s="9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164"/>
      <c r="BA63" s="48"/>
      <c r="BB63" s="48"/>
      <c r="BC63" s="48"/>
      <c r="BD63" s="48"/>
      <c r="BE63" s="48"/>
      <c r="BF63" s="48"/>
      <c r="BG63" s="158"/>
      <c r="BH63" s="158"/>
      <c r="BI63" s="158"/>
      <c r="BJ63" s="158"/>
    </row>
    <row r="64" spans="1:62" s="57" customFormat="1" ht="31.5" x14ac:dyDescent="0.15">
      <c r="A64" s="186" t="s">
        <v>62</v>
      </c>
      <c r="B64" s="188" t="s">
        <v>18</v>
      </c>
      <c r="C64" s="178" t="s">
        <v>63</v>
      </c>
      <c r="D64" s="179" t="s">
        <v>64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164"/>
      <c r="BA64" s="48"/>
      <c r="BB64" s="48"/>
      <c r="BC64" s="48"/>
      <c r="BD64" s="48"/>
      <c r="BE64" s="48"/>
      <c r="BF64" s="48"/>
      <c r="BG64" s="158"/>
      <c r="BH64" s="158"/>
      <c r="BI64" s="158"/>
      <c r="BJ64" s="158"/>
    </row>
    <row r="65" spans="1:62" s="57" customFormat="1" x14ac:dyDescent="0.15">
      <c r="A65" s="187"/>
      <c r="B65" s="189"/>
      <c r="C65" s="180"/>
      <c r="D65" s="181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164"/>
      <c r="BA65" s="84"/>
      <c r="BB65" s="84"/>
      <c r="BC65" s="84"/>
      <c r="BD65" s="84"/>
      <c r="BE65" s="84"/>
      <c r="BF65" s="84"/>
      <c r="BG65" s="158"/>
      <c r="BH65" s="158"/>
      <c r="BI65" s="158"/>
      <c r="BJ65" s="158"/>
    </row>
    <row r="66" spans="1:62" s="48" customFormat="1" x14ac:dyDescent="0.15">
      <c r="A66" s="94" t="s">
        <v>65</v>
      </c>
      <c r="B66" s="117">
        <f>SUM(C66:D66)</f>
        <v>0</v>
      </c>
      <c r="C66" s="136"/>
      <c r="D66" s="137"/>
      <c r="X66" s="156"/>
      <c r="BA66" s="84"/>
      <c r="BB66" s="84"/>
      <c r="BC66" s="84"/>
      <c r="BD66" s="84"/>
      <c r="BE66" s="84"/>
      <c r="BF66" s="84"/>
      <c r="BG66" s="157"/>
      <c r="BH66" s="157"/>
      <c r="BI66" s="157"/>
      <c r="BJ66" s="157"/>
    </row>
    <row r="67" spans="1:62" s="48" customFormat="1" x14ac:dyDescent="0.15">
      <c r="A67" s="81"/>
      <c r="X67" s="156"/>
      <c r="BA67" s="84"/>
      <c r="BB67" s="84"/>
      <c r="BC67" s="84"/>
      <c r="BD67" s="84"/>
      <c r="BE67" s="84"/>
      <c r="BF67" s="84"/>
      <c r="BG67" s="157"/>
      <c r="BH67" s="157"/>
      <c r="BI67" s="157"/>
      <c r="BJ67" s="157"/>
    </row>
    <row r="68" spans="1:62" x14ac:dyDescent="0.15">
      <c r="A68" s="81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</row>
    <row r="69" spans="1:62" x14ac:dyDescent="0.15">
      <c r="A69" s="81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</row>
    <row r="70" spans="1:62" x14ac:dyDescent="0.15">
      <c r="A70" s="81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</row>
    <row r="71" spans="1:62" x14ac:dyDescent="0.15">
      <c r="A71" s="81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</row>
    <row r="72" spans="1:62" x14ac:dyDescent="0.15">
      <c r="A72" s="81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</row>
    <row r="73" spans="1:62" x14ac:dyDescent="0.15">
      <c r="A73" s="81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</row>
    <row r="74" spans="1:62" x14ac:dyDescent="0.15">
      <c r="A74" s="81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</row>
    <row r="75" spans="1:62" x14ac:dyDescent="0.15">
      <c r="A75" s="81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</row>
    <row r="76" spans="1:62" x14ac:dyDescent="0.15">
      <c r="A76" s="81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7" spans="1:62" x14ac:dyDescent="0.15">
      <c r="A77" s="81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</row>
    <row r="78" spans="1:62" x14ac:dyDescent="0.15">
      <c r="A78" s="81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</row>
    <row r="79" spans="1:62" x14ac:dyDescent="0.15">
      <c r="A79" s="81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</row>
    <row r="80" spans="1:62" x14ac:dyDescent="0.15">
      <c r="A80" s="81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</row>
    <row r="81" spans="1:13" s="84" customFormat="1" x14ac:dyDescent="0.15">
      <c r="A81" s="81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</row>
    <row r="82" spans="1:13" s="84" customFormat="1" x14ac:dyDescent="0.15">
      <c r="A82" s="81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</row>
    <row r="83" spans="1:13" s="84" customFormat="1" x14ac:dyDescent="0.15">
      <c r="A83" s="81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</row>
    <row r="84" spans="1:13" s="84" customFormat="1" x14ac:dyDescent="0.15">
      <c r="A84" s="81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</row>
    <row r="85" spans="1:13" s="84" customFormat="1" x14ac:dyDescent="0.15">
      <c r="A85" s="81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</row>
    <row r="86" spans="1:13" s="84" customFormat="1" x14ac:dyDescent="0.15">
      <c r="A86" s="81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</row>
    <row r="87" spans="1:13" s="84" customFormat="1" x14ac:dyDescent="0.15">
      <c r="A87" s="81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</row>
    <row r="88" spans="1:13" s="84" customFormat="1" x14ac:dyDescent="0.15">
      <c r="A88" s="81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</row>
    <row r="89" spans="1:13" s="84" customFormat="1" x14ac:dyDescent="0.15">
      <c r="A89" s="81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</row>
    <row r="90" spans="1:13" s="84" customFormat="1" x14ac:dyDescent="0.15">
      <c r="A90" s="81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</row>
    <row r="91" spans="1:13" s="84" customFormat="1" x14ac:dyDescent="0.15">
      <c r="A91" s="81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</row>
    <row r="92" spans="1:13" s="84" customFormat="1" x14ac:dyDescent="0.15">
      <c r="A92" s="81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</row>
    <row r="93" spans="1:13" s="84" customFormat="1" x14ac:dyDescent="0.15">
      <c r="A93" s="81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</row>
    <row r="94" spans="1:13" s="84" customFormat="1" x14ac:dyDescent="0.15">
      <c r="A94" s="81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</row>
    <row r="95" spans="1:13" s="84" customFormat="1" ht="15" x14ac:dyDescent="0.25">
      <c r="A95" s="81"/>
      <c r="B95" s="48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</row>
    <row r="96" spans="1:13" s="84" customFormat="1" x14ac:dyDescent="0.15">
      <c r="A96" s="82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</row>
    <row r="97" s="84" customFormat="1" x14ac:dyDescent="0.15"/>
    <row r="98" s="84" customFormat="1" x14ac:dyDescent="0.15"/>
    <row r="99" s="84" customFormat="1" x14ac:dyDescent="0.15"/>
    <row r="100" s="84" customFormat="1" x14ac:dyDescent="0.15"/>
    <row r="101" s="84" customFormat="1" x14ac:dyDescent="0.15"/>
    <row r="102" s="84" customFormat="1" x14ac:dyDescent="0.15"/>
    <row r="103" s="84" customFormat="1" x14ac:dyDescent="0.15"/>
    <row r="104" s="84" customFormat="1" x14ac:dyDescent="0.15"/>
    <row r="105" s="84" customFormat="1" x14ac:dyDescent="0.15"/>
    <row r="106" s="84" customFormat="1" x14ac:dyDescent="0.15"/>
    <row r="107" s="84" customFormat="1" x14ac:dyDescent="0.15"/>
    <row r="108" s="84" customFormat="1" x14ac:dyDescent="0.15"/>
    <row r="109" s="84" customFormat="1" x14ac:dyDescent="0.15"/>
    <row r="110" s="84" customFormat="1" x14ac:dyDescent="0.15"/>
    <row r="111" s="84" customFormat="1" x14ac:dyDescent="0.15"/>
    <row r="112" s="84" customFormat="1" x14ac:dyDescent="0.15"/>
    <row r="113" s="84" customFormat="1" x14ac:dyDescent="0.15"/>
    <row r="114" s="84" customFormat="1" x14ac:dyDescent="0.15"/>
    <row r="115" s="84" customFormat="1" x14ac:dyDescent="0.15"/>
    <row r="116" s="84" customFormat="1" x14ac:dyDescent="0.15"/>
    <row r="117" s="84" customFormat="1" x14ac:dyDescent="0.15"/>
    <row r="118" s="84" customFormat="1" x14ac:dyDescent="0.15"/>
    <row r="119" s="84" customFormat="1" x14ac:dyDescent="0.15"/>
    <row r="120" s="84" customFormat="1" x14ac:dyDescent="0.15"/>
    <row r="121" s="84" customFormat="1" x14ac:dyDescent="0.15"/>
    <row r="122" s="84" customFormat="1" x14ac:dyDescent="0.15"/>
    <row r="123" s="84" customFormat="1" x14ac:dyDescent="0.15"/>
    <row r="124" s="84" customFormat="1" x14ac:dyDescent="0.15"/>
    <row r="125" s="84" customFormat="1" x14ac:dyDescent="0.15"/>
    <row r="126" s="84" customFormat="1" x14ac:dyDescent="0.15"/>
    <row r="127" s="84" customFormat="1" x14ac:dyDescent="0.15"/>
    <row r="128" s="84" customFormat="1" x14ac:dyDescent="0.15"/>
    <row r="129" s="84" customFormat="1" x14ac:dyDescent="0.15"/>
    <row r="130" s="84" customFormat="1" x14ac:dyDescent="0.15"/>
    <row r="131" s="84" customFormat="1" x14ac:dyDescent="0.15"/>
    <row r="132" s="84" customFormat="1" x14ac:dyDescent="0.15"/>
    <row r="133" s="84" customFormat="1" x14ac:dyDescent="0.15"/>
    <row r="134" s="84" customFormat="1" x14ac:dyDescent="0.15"/>
    <row r="135" s="84" customFormat="1" x14ac:dyDescent="0.15"/>
    <row r="136" s="84" customFormat="1" x14ac:dyDescent="0.15"/>
    <row r="137" s="84" customFormat="1" x14ac:dyDescent="0.15"/>
    <row r="138" s="84" customFormat="1" x14ac:dyDescent="0.15"/>
    <row r="139" s="84" customFormat="1" x14ac:dyDescent="0.15"/>
    <row r="140" s="84" customFormat="1" x14ac:dyDescent="0.15"/>
    <row r="141" s="84" customFormat="1" x14ac:dyDescent="0.15"/>
    <row r="142" s="84" customFormat="1" x14ac:dyDescent="0.15"/>
    <row r="143" s="84" customFormat="1" x14ac:dyDescent="0.15"/>
    <row r="144" s="84" customFormat="1" x14ac:dyDescent="0.15"/>
    <row r="145" s="84" customFormat="1" x14ac:dyDescent="0.15"/>
    <row r="146" s="84" customFormat="1" x14ac:dyDescent="0.15"/>
    <row r="147" s="84" customFormat="1" x14ac:dyDescent="0.15"/>
    <row r="148" s="84" customFormat="1" x14ac:dyDescent="0.15"/>
    <row r="149" s="84" customFormat="1" x14ac:dyDescent="0.15"/>
    <row r="150" s="84" customFormat="1" x14ac:dyDescent="0.15"/>
    <row r="151" s="84" customFormat="1" x14ac:dyDescent="0.15"/>
    <row r="152" s="84" customFormat="1" x14ac:dyDescent="0.15"/>
    <row r="153" s="84" customFormat="1" x14ac:dyDescent="0.15"/>
    <row r="154" s="84" customFormat="1" x14ac:dyDescent="0.15"/>
    <row r="155" s="84" customFormat="1" x14ac:dyDescent="0.15"/>
    <row r="156" s="84" customFormat="1" x14ac:dyDescent="0.15"/>
    <row r="157" s="84" customFormat="1" x14ac:dyDescent="0.15"/>
    <row r="158" s="84" customFormat="1" x14ac:dyDescent="0.15"/>
    <row r="159" s="84" customFormat="1" x14ac:dyDescent="0.15"/>
    <row r="160" s="84" customFormat="1" x14ac:dyDescent="0.15"/>
    <row r="161" s="84" customFormat="1" x14ac:dyDescent="0.15"/>
    <row r="162" s="84" customFormat="1" x14ac:dyDescent="0.15"/>
    <row r="163" s="84" customFormat="1" x14ac:dyDescent="0.15"/>
    <row r="164" s="84" customFormat="1" x14ac:dyDescent="0.15"/>
    <row r="165" s="84" customFormat="1" x14ac:dyDescent="0.15"/>
    <row r="166" s="84" customFormat="1" x14ac:dyDescent="0.15"/>
    <row r="167" s="84" customFormat="1" x14ac:dyDescent="0.15"/>
    <row r="168" s="84" customFormat="1" x14ac:dyDescent="0.15"/>
    <row r="169" s="84" customFormat="1" x14ac:dyDescent="0.15"/>
    <row r="170" s="84" customFormat="1" x14ac:dyDescent="0.15"/>
    <row r="171" s="84" customFormat="1" x14ac:dyDescent="0.15"/>
    <row r="172" s="84" customFormat="1" x14ac:dyDescent="0.15"/>
    <row r="173" s="84" customFormat="1" x14ac:dyDescent="0.15"/>
    <row r="174" s="84" customFormat="1" x14ac:dyDescent="0.15"/>
    <row r="175" s="84" customFormat="1" x14ac:dyDescent="0.15"/>
    <row r="176" s="84" customFormat="1" x14ac:dyDescent="0.15"/>
    <row r="177" s="84" customFormat="1" x14ac:dyDescent="0.15"/>
    <row r="178" s="84" customFormat="1" x14ac:dyDescent="0.15"/>
    <row r="179" s="84" customFormat="1" x14ac:dyDescent="0.15"/>
    <row r="180" s="84" customFormat="1" x14ac:dyDescent="0.15"/>
    <row r="181" s="84" customFormat="1" x14ac:dyDescent="0.15"/>
    <row r="182" s="84" customFormat="1" x14ac:dyDescent="0.15"/>
    <row r="183" s="84" customFormat="1" x14ac:dyDescent="0.15"/>
    <row r="184" s="84" customFormat="1" x14ac:dyDescent="0.15"/>
    <row r="185" s="84" customFormat="1" x14ac:dyDescent="0.15"/>
    <row r="186" s="84" customFormat="1" x14ac:dyDescent="0.15"/>
    <row r="187" s="84" customFormat="1" x14ac:dyDescent="0.15"/>
    <row r="188" s="84" customFormat="1" x14ac:dyDescent="0.15"/>
    <row r="189" s="84" customFormat="1" x14ac:dyDescent="0.15"/>
    <row r="190" s="84" customFormat="1" x14ac:dyDescent="0.15"/>
    <row r="191" s="84" customFormat="1" x14ac:dyDescent="0.15"/>
    <row r="192" s="84" customFormat="1" x14ac:dyDescent="0.15"/>
    <row r="197" spans="1:62" x14ac:dyDescent="0.15">
      <c r="BA197" s="57"/>
      <c r="BB197" s="57"/>
      <c r="BC197" s="57"/>
      <c r="BD197" s="57"/>
      <c r="BE197" s="57"/>
      <c r="BF197" s="57"/>
    </row>
    <row r="198" spans="1:62" x14ac:dyDescent="0.15">
      <c r="BA198" s="57"/>
      <c r="BB198" s="57"/>
      <c r="BC198" s="57"/>
      <c r="BD198" s="57"/>
      <c r="BE198" s="57"/>
      <c r="BF198" s="57"/>
    </row>
    <row r="200" spans="1:62" s="57" customFormat="1" ht="12" hidden="1" customHeight="1" x14ac:dyDescent="0.15">
      <c r="A200" s="152">
        <f>SUM(A7:W66)</f>
        <v>0</v>
      </c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156"/>
      <c r="Y200" s="48"/>
      <c r="BD200" s="153">
        <f>SUM(BD10:BJ197)</f>
        <v>0</v>
      </c>
      <c r="BG200" s="158"/>
      <c r="BH200" s="158"/>
      <c r="BI200" s="158"/>
      <c r="BJ200" s="158"/>
    </row>
    <row r="201" spans="1:62" s="57" customFormat="1" x14ac:dyDescent="0.15">
      <c r="A201" s="82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156"/>
      <c r="Y201" s="48"/>
      <c r="BG201" s="158"/>
      <c r="BH201" s="158"/>
      <c r="BI201" s="158"/>
      <c r="BJ201" s="158"/>
    </row>
    <row r="202" spans="1:62" x14ac:dyDescent="0.15">
      <c r="BA202" s="57"/>
      <c r="BB202" s="57"/>
      <c r="BC202" s="57"/>
      <c r="BD202" s="57"/>
      <c r="BE202" s="57"/>
      <c r="BF202" s="57"/>
    </row>
    <row r="203" spans="1:62" s="57" customFormat="1" x14ac:dyDescent="0.15">
      <c r="A203" s="82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156"/>
      <c r="Y203" s="48"/>
      <c r="BG203" s="158"/>
      <c r="BH203" s="158"/>
      <c r="BI203" s="158"/>
      <c r="BJ203" s="158"/>
    </row>
    <row r="204" spans="1:62" s="57" customFormat="1" x14ac:dyDescent="0.15">
      <c r="A204" s="82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156"/>
      <c r="Y204" s="48"/>
      <c r="BG204" s="158"/>
      <c r="BH204" s="158"/>
      <c r="BI204" s="158"/>
      <c r="BJ204" s="158"/>
    </row>
    <row r="205" spans="1:62" s="57" customFormat="1" x14ac:dyDescent="0.15">
      <c r="A205" s="82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156"/>
      <c r="Y205" s="48"/>
      <c r="BG205" s="158"/>
      <c r="BH205" s="158"/>
      <c r="BI205" s="158"/>
      <c r="BJ205" s="158"/>
    </row>
    <row r="206" spans="1:62" s="57" customFormat="1" x14ac:dyDescent="0.15">
      <c r="A206" s="82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156"/>
      <c r="Y206" s="48"/>
      <c r="BG206" s="158"/>
      <c r="BH206" s="158"/>
      <c r="BI206" s="158"/>
      <c r="BJ206" s="158"/>
    </row>
    <row r="207" spans="1:62" s="57" customFormat="1" x14ac:dyDescent="0.15">
      <c r="A207" s="82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156"/>
      <c r="Y207" s="48"/>
      <c r="BG207" s="158"/>
      <c r="BH207" s="158"/>
      <c r="BI207" s="158"/>
      <c r="BJ207" s="158"/>
    </row>
    <row r="208" spans="1:62" s="57" customFormat="1" x14ac:dyDescent="0.15">
      <c r="A208" s="82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156"/>
      <c r="Y208" s="48"/>
      <c r="BG208" s="158"/>
      <c r="BH208" s="158"/>
      <c r="BI208" s="158"/>
      <c r="BJ208" s="158"/>
    </row>
    <row r="209" spans="1:62" s="57" customFormat="1" x14ac:dyDescent="0.15">
      <c r="A209" s="82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156"/>
      <c r="Y209" s="48"/>
      <c r="BG209" s="158"/>
      <c r="BH209" s="158"/>
      <c r="BI209" s="158"/>
      <c r="BJ209" s="158"/>
    </row>
    <row r="210" spans="1:62" s="57" customFormat="1" x14ac:dyDescent="0.15">
      <c r="A210" s="82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156"/>
      <c r="Y210" s="48"/>
      <c r="BG210" s="158"/>
      <c r="BH210" s="158"/>
      <c r="BI210" s="158"/>
      <c r="BJ210" s="158"/>
    </row>
    <row r="211" spans="1:62" s="57" customFormat="1" x14ac:dyDescent="0.15">
      <c r="A211" s="82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156"/>
      <c r="Y211" s="48"/>
      <c r="AA211" s="151"/>
      <c r="BG211" s="158"/>
      <c r="BH211" s="158"/>
      <c r="BI211" s="158"/>
      <c r="BJ211" s="158"/>
    </row>
    <row r="212" spans="1:62" s="57" customFormat="1" x14ac:dyDescent="0.15">
      <c r="A212" s="82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156"/>
      <c r="Y212" s="48"/>
      <c r="BA212" s="84"/>
      <c r="BB212" s="84"/>
      <c r="BC212" s="84"/>
      <c r="BD212" s="84"/>
      <c r="BE212" s="84"/>
      <c r="BF212" s="84"/>
      <c r="BG212" s="158"/>
      <c r="BH212" s="158"/>
      <c r="BI212" s="158"/>
      <c r="BJ212" s="158"/>
    </row>
    <row r="213" spans="1:62" s="57" customFormat="1" x14ac:dyDescent="0.15">
      <c r="A213" s="82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156"/>
      <c r="Y213" s="48"/>
      <c r="BA213" s="84"/>
      <c r="BB213" s="84"/>
      <c r="BC213" s="84"/>
      <c r="BD213" s="84"/>
      <c r="BE213" s="84"/>
      <c r="BF213" s="84"/>
      <c r="BG213" s="158"/>
      <c r="BH213" s="158"/>
      <c r="BI213" s="158"/>
      <c r="BJ213" s="158"/>
    </row>
    <row r="214" spans="1:62" s="57" customFormat="1" x14ac:dyDescent="0.15">
      <c r="A214" s="82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156"/>
      <c r="Y214" s="48"/>
      <c r="BA214" s="84"/>
      <c r="BB214" s="84"/>
      <c r="BC214" s="84"/>
      <c r="BD214" s="84"/>
      <c r="BE214" s="84"/>
      <c r="BF214" s="84"/>
      <c r="BG214" s="158"/>
      <c r="BH214" s="158"/>
      <c r="BI214" s="158"/>
      <c r="BJ214" s="158"/>
    </row>
    <row r="215" spans="1:62" ht="15" x14ac:dyDescent="0.25">
      <c r="A215" s="184"/>
      <c r="B215" s="1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5"/>
      <c r="O215" s="85"/>
      <c r="P215" s="85"/>
      <c r="Q215" s="184"/>
      <c r="R215" s="184"/>
      <c r="S215" s="184"/>
      <c r="T215" s="184"/>
      <c r="U215" s="184"/>
      <c r="V215" s="184"/>
      <c r="W215" s="184"/>
      <c r="X215" s="185"/>
      <c r="Y215" s="184"/>
      <c r="Z215" s="184"/>
      <c r="AA215" s="184"/>
    </row>
    <row r="216" spans="1:62" ht="15" x14ac:dyDescent="0.25">
      <c r="A216" s="83"/>
      <c r="B216" s="84"/>
      <c r="C216" s="184"/>
      <c r="D216" s="184"/>
      <c r="E216" s="184"/>
      <c r="F216" s="184"/>
      <c r="G216" s="184"/>
      <c r="H216" s="184"/>
      <c r="I216" s="184"/>
      <c r="J216" s="184"/>
      <c r="K216" s="184"/>
      <c r="L216" s="184"/>
      <c r="M216" s="184"/>
      <c r="N216" s="184"/>
      <c r="O216" s="184"/>
      <c r="P216" s="184"/>
      <c r="Q216" s="184"/>
      <c r="R216" s="184"/>
      <c r="S216" s="184"/>
      <c r="T216" s="184"/>
      <c r="U216" s="184"/>
      <c r="V216" s="184"/>
      <c r="W216" s="184"/>
      <c r="X216" s="185"/>
      <c r="Y216" s="184"/>
      <c r="Z216" s="184"/>
      <c r="AA216" s="184"/>
    </row>
  </sheetData>
  <mergeCells count="27">
    <mergeCell ref="A6:W6"/>
    <mergeCell ref="C8:T8"/>
    <mergeCell ref="U8:V8"/>
    <mergeCell ref="W8:W9"/>
    <mergeCell ref="A24:A25"/>
    <mergeCell ref="B24:B25"/>
    <mergeCell ref="C24:T24"/>
    <mergeCell ref="U24:V24"/>
    <mergeCell ref="W24:W25"/>
    <mergeCell ref="A8:A9"/>
    <mergeCell ref="B8:B9"/>
    <mergeCell ref="A41:A42"/>
    <mergeCell ref="B41:B42"/>
    <mergeCell ref="C41:F41"/>
    <mergeCell ref="G41:J41"/>
    <mergeCell ref="L41:R41"/>
    <mergeCell ref="A64:A65"/>
    <mergeCell ref="B64:B65"/>
    <mergeCell ref="U46:V46"/>
    <mergeCell ref="W46:W47"/>
    <mergeCell ref="A55:A56"/>
    <mergeCell ref="B55:C55"/>
    <mergeCell ref="D55:E55"/>
    <mergeCell ref="F55:G55"/>
    <mergeCell ref="A46:A47"/>
    <mergeCell ref="B46:B47"/>
    <mergeCell ref="C46:T4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16"/>
  <sheetViews>
    <sheetView workbookViewId="0">
      <selection activeCell="E20" sqref="E20"/>
    </sheetView>
  </sheetViews>
  <sheetFormatPr baseColWidth="10" defaultColWidth="10.28515625" defaultRowHeight="10.5" x14ac:dyDescent="0.15"/>
  <cols>
    <col min="1" max="1" width="48.42578125" style="82" customWidth="1"/>
    <col min="2" max="2" width="13.140625" style="57" customWidth="1"/>
    <col min="3" max="3" width="12.42578125" style="57" customWidth="1"/>
    <col min="4" max="4" width="12.28515625" style="57" customWidth="1"/>
    <col min="5" max="5" width="11.5703125" style="57" customWidth="1"/>
    <col min="6" max="6" width="12.5703125" style="57" customWidth="1"/>
    <col min="7" max="8" width="10.42578125" style="57" customWidth="1"/>
    <col min="9" max="9" width="10.28515625" style="57" customWidth="1"/>
    <col min="10" max="10" width="10.7109375" style="57" customWidth="1"/>
    <col min="11" max="11" width="9.85546875" style="57" customWidth="1"/>
    <col min="12" max="12" width="10.5703125" style="57" customWidth="1"/>
    <col min="13" max="13" width="10.140625" style="57" customWidth="1"/>
    <col min="14" max="14" width="10.28515625" style="48" customWidth="1"/>
    <col min="15" max="15" width="9.85546875" style="48" customWidth="1"/>
    <col min="16" max="16" width="9.7109375" style="48" customWidth="1"/>
    <col min="17" max="17" width="9.42578125" style="85" customWidth="1"/>
    <col min="18" max="18" width="9.85546875" style="85" customWidth="1"/>
    <col min="19" max="19" width="9.140625" style="85" customWidth="1"/>
    <col min="20" max="20" width="9.5703125" style="85" customWidth="1"/>
    <col min="21" max="21" width="9" style="85" customWidth="1"/>
    <col min="22" max="23" width="10.85546875" style="85" customWidth="1"/>
    <col min="24" max="24" width="96.5703125" style="182" customWidth="1"/>
    <col min="25" max="25" width="10.85546875" style="85" customWidth="1"/>
    <col min="26" max="32" width="10.85546875" style="84" customWidth="1"/>
    <col min="33" max="33" width="24.42578125" style="84" customWidth="1"/>
    <col min="34" max="45" width="10.85546875" style="84" customWidth="1"/>
    <col min="46" max="48" width="13.7109375" style="84" customWidth="1"/>
    <col min="49" max="58" width="13.7109375" style="84" hidden="1" customWidth="1"/>
    <col min="59" max="62" width="13.7109375" style="183" hidden="1" customWidth="1"/>
    <col min="63" max="82" width="13.7109375" style="84" hidden="1" customWidth="1"/>
    <col min="83" max="89" width="12.140625" style="84" hidden="1" customWidth="1"/>
    <col min="90" max="91" width="10.85546875" style="84" hidden="1" customWidth="1"/>
    <col min="92" max="102" width="0" style="84" hidden="1" customWidth="1"/>
    <col min="103" max="256" width="10.28515625" style="84"/>
    <col min="257" max="257" width="48.42578125" style="84" customWidth="1"/>
    <col min="258" max="258" width="13.140625" style="84" customWidth="1"/>
    <col min="259" max="259" width="12.42578125" style="84" customWidth="1"/>
    <col min="260" max="260" width="12.28515625" style="84" customWidth="1"/>
    <col min="261" max="261" width="11.5703125" style="84" customWidth="1"/>
    <col min="262" max="262" width="12.5703125" style="84" customWidth="1"/>
    <col min="263" max="264" width="10.42578125" style="84" customWidth="1"/>
    <col min="265" max="265" width="10.28515625" style="84" customWidth="1"/>
    <col min="266" max="266" width="10.7109375" style="84" customWidth="1"/>
    <col min="267" max="267" width="9.85546875" style="84" customWidth="1"/>
    <col min="268" max="268" width="10.5703125" style="84" customWidth="1"/>
    <col min="269" max="269" width="10.140625" style="84" customWidth="1"/>
    <col min="270" max="270" width="10.28515625" style="84" customWidth="1"/>
    <col min="271" max="271" width="9.85546875" style="84" customWidth="1"/>
    <col min="272" max="272" width="9.7109375" style="84" customWidth="1"/>
    <col min="273" max="273" width="9.42578125" style="84" customWidth="1"/>
    <col min="274" max="274" width="9.85546875" style="84" customWidth="1"/>
    <col min="275" max="275" width="9.140625" style="84" customWidth="1"/>
    <col min="276" max="276" width="9.5703125" style="84" customWidth="1"/>
    <col min="277" max="277" width="9" style="84" customWidth="1"/>
    <col min="278" max="279" width="10.85546875" style="84" customWidth="1"/>
    <col min="280" max="280" width="96.5703125" style="84" customWidth="1"/>
    <col min="281" max="288" width="10.85546875" style="84" customWidth="1"/>
    <col min="289" max="289" width="24.42578125" style="84" customWidth="1"/>
    <col min="290" max="301" width="10.85546875" style="84" customWidth="1"/>
    <col min="302" max="304" width="13.7109375" style="84" customWidth="1"/>
    <col min="305" max="358" width="0" style="84" hidden="1" customWidth="1"/>
    <col min="359" max="512" width="10.28515625" style="84"/>
    <col min="513" max="513" width="48.42578125" style="84" customWidth="1"/>
    <col min="514" max="514" width="13.140625" style="84" customWidth="1"/>
    <col min="515" max="515" width="12.42578125" style="84" customWidth="1"/>
    <col min="516" max="516" width="12.28515625" style="84" customWidth="1"/>
    <col min="517" max="517" width="11.5703125" style="84" customWidth="1"/>
    <col min="518" max="518" width="12.5703125" style="84" customWidth="1"/>
    <col min="519" max="520" width="10.42578125" style="84" customWidth="1"/>
    <col min="521" max="521" width="10.28515625" style="84" customWidth="1"/>
    <col min="522" max="522" width="10.7109375" style="84" customWidth="1"/>
    <col min="523" max="523" width="9.85546875" style="84" customWidth="1"/>
    <col min="524" max="524" width="10.5703125" style="84" customWidth="1"/>
    <col min="525" max="525" width="10.140625" style="84" customWidth="1"/>
    <col min="526" max="526" width="10.28515625" style="84" customWidth="1"/>
    <col min="527" max="527" width="9.85546875" style="84" customWidth="1"/>
    <col min="528" max="528" width="9.7109375" style="84" customWidth="1"/>
    <col min="529" max="529" width="9.42578125" style="84" customWidth="1"/>
    <col min="530" max="530" width="9.85546875" style="84" customWidth="1"/>
    <col min="531" max="531" width="9.140625" style="84" customWidth="1"/>
    <col min="532" max="532" width="9.5703125" style="84" customWidth="1"/>
    <col min="533" max="533" width="9" style="84" customWidth="1"/>
    <col min="534" max="535" width="10.85546875" style="84" customWidth="1"/>
    <col min="536" max="536" width="96.5703125" style="84" customWidth="1"/>
    <col min="537" max="544" width="10.85546875" style="84" customWidth="1"/>
    <col min="545" max="545" width="24.42578125" style="84" customWidth="1"/>
    <col min="546" max="557" width="10.85546875" style="84" customWidth="1"/>
    <col min="558" max="560" width="13.7109375" style="84" customWidth="1"/>
    <col min="561" max="614" width="0" style="84" hidden="1" customWidth="1"/>
    <col min="615" max="768" width="10.28515625" style="84"/>
    <col min="769" max="769" width="48.42578125" style="84" customWidth="1"/>
    <col min="770" max="770" width="13.140625" style="84" customWidth="1"/>
    <col min="771" max="771" width="12.42578125" style="84" customWidth="1"/>
    <col min="772" max="772" width="12.28515625" style="84" customWidth="1"/>
    <col min="773" max="773" width="11.5703125" style="84" customWidth="1"/>
    <col min="774" max="774" width="12.5703125" style="84" customWidth="1"/>
    <col min="775" max="776" width="10.42578125" style="84" customWidth="1"/>
    <col min="777" max="777" width="10.28515625" style="84" customWidth="1"/>
    <col min="778" max="778" width="10.7109375" style="84" customWidth="1"/>
    <col min="779" max="779" width="9.85546875" style="84" customWidth="1"/>
    <col min="780" max="780" width="10.5703125" style="84" customWidth="1"/>
    <col min="781" max="781" width="10.140625" style="84" customWidth="1"/>
    <col min="782" max="782" width="10.28515625" style="84" customWidth="1"/>
    <col min="783" max="783" width="9.85546875" style="84" customWidth="1"/>
    <col min="784" max="784" width="9.7109375" style="84" customWidth="1"/>
    <col min="785" max="785" width="9.42578125" style="84" customWidth="1"/>
    <col min="786" max="786" width="9.85546875" style="84" customWidth="1"/>
    <col min="787" max="787" width="9.140625" style="84" customWidth="1"/>
    <col min="788" max="788" width="9.5703125" style="84" customWidth="1"/>
    <col min="789" max="789" width="9" style="84" customWidth="1"/>
    <col min="790" max="791" width="10.85546875" style="84" customWidth="1"/>
    <col min="792" max="792" width="96.5703125" style="84" customWidth="1"/>
    <col min="793" max="800" width="10.85546875" style="84" customWidth="1"/>
    <col min="801" max="801" width="24.42578125" style="84" customWidth="1"/>
    <col min="802" max="813" width="10.85546875" style="84" customWidth="1"/>
    <col min="814" max="816" width="13.7109375" style="84" customWidth="1"/>
    <col min="817" max="870" width="0" style="84" hidden="1" customWidth="1"/>
    <col min="871" max="1024" width="10.28515625" style="84"/>
    <col min="1025" max="1025" width="48.42578125" style="84" customWidth="1"/>
    <col min="1026" max="1026" width="13.140625" style="84" customWidth="1"/>
    <col min="1027" max="1027" width="12.42578125" style="84" customWidth="1"/>
    <col min="1028" max="1028" width="12.28515625" style="84" customWidth="1"/>
    <col min="1029" max="1029" width="11.5703125" style="84" customWidth="1"/>
    <col min="1030" max="1030" width="12.5703125" style="84" customWidth="1"/>
    <col min="1031" max="1032" width="10.42578125" style="84" customWidth="1"/>
    <col min="1033" max="1033" width="10.28515625" style="84" customWidth="1"/>
    <col min="1034" max="1034" width="10.7109375" style="84" customWidth="1"/>
    <col min="1035" max="1035" width="9.85546875" style="84" customWidth="1"/>
    <col min="1036" max="1036" width="10.5703125" style="84" customWidth="1"/>
    <col min="1037" max="1037" width="10.140625" style="84" customWidth="1"/>
    <col min="1038" max="1038" width="10.28515625" style="84" customWidth="1"/>
    <col min="1039" max="1039" width="9.85546875" style="84" customWidth="1"/>
    <col min="1040" max="1040" width="9.7109375" style="84" customWidth="1"/>
    <col min="1041" max="1041" width="9.42578125" style="84" customWidth="1"/>
    <col min="1042" max="1042" width="9.85546875" style="84" customWidth="1"/>
    <col min="1043" max="1043" width="9.140625" style="84" customWidth="1"/>
    <col min="1044" max="1044" width="9.5703125" style="84" customWidth="1"/>
    <col min="1045" max="1045" width="9" style="84" customWidth="1"/>
    <col min="1046" max="1047" width="10.85546875" style="84" customWidth="1"/>
    <col min="1048" max="1048" width="96.5703125" style="84" customWidth="1"/>
    <col min="1049" max="1056" width="10.85546875" style="84" customWidth="1"/>
    <col min="1057" max="1057" width="24.42578125" style="84" customWidth="1"/>
    <col min="1058" max="1069" width="10.85546875" style="84" customWidth="1"/>
    <col min="1070" max="1072" width="13.7109375" style="84" customWidth="1"/>
    <col min="1073" max="1126" width="0" style="84" hidden="1" customWidth="1"/>
    <col min="1127" max="1280" width="10.28515625" style="84"/>
    <col min="1281" max="1281" width="48.42578125" style="84" customWidth="1"/>
    <col min="1282" max="1282" width="13.140625" style="84" customWidth="1"/>
    <col min="1283" max="1283" width="12.42578125" style="84" customWidth="1"/>
    <col min="1284" max="1284" width="12.28515625" style="84" customWidth="1"/>
    <col min="1285" max="1285" width="11.5703125" style="84" customWidth="1"/>
    <col min="1286" max="1286" width="12.5703125" style="84" customWidth="1"/>
    <col min="1287" max="1288" width="10.42578125" style="84" customWidth="1"/>
    <col min="1289" max="1289" width="10.28515625" style="84" customWidth="1"/>
    <col min="1290" max="1290" width="10.7109375" style="84" customWidth="1"/>
    <col min="1291" max="1291" width="9.85546875" style="84" customWidth="1"/>
    <col min="1292" max="1292" width="10.5703125" style="84" customWidth="1"/>
    <col min="1293" max="1293" width="10.140625" style="84" customWidth="1"/>
    <col min="1294" max="1294" width="10.28515625" style="84" customWidth="1"/>
    <col min="1295" max="1295" width="9.85546875" style="84" customWidth="1"/>
    <col min="1296" max="1296" width="9.7109375" style="84" customWidth="1"/>
    <col min="1297" max="1297" width="9.42578125" style="84" customWidth="1"/>
    <col min="1298" max="1298" width="9.85546875" style="84" customWidth="1"/>
    <col min="1299" max="1299" width="9.140625" style="84" customWidth="1"/>
    <col min="1300" max="1300" width="9.5703125" style="84" customWidth="1"/>
    <col min="1301" max="1301" width="9" style="84" customWidth="1"/>
    <col min="1302" max="1303" width="10.85546875" style="84" customWidth="1"/>
    <col min="1304" max="1304" width="96.5703125" style="84" customWidth="1"/>
    <col min="1305" max="1312" width="10.85546875" style="84" customWidth="1"/>
    <col min="1313" max="1313" width="24.42578125" style="84" customWidth="1"/>
    <col min="1314" max="1325" width="10.85546875" style="84" customWidth="1"/>
    <col min="1326" max="1328" width="13.7109375" style="84" customWidth="1"/>
    <col min="1329" max="1382" width="0" style="84" hidden="1" customWidth="1"/>
    <col min="1383" max="1536" width="10.28515625" style="84"/>
    <col min="1537" max="1537" width="48.42578125" style="84" customWidth="1"/>
    <col min="1538" max="1538" width="13.140625" style="84" customWidth="1"/>
    <col min="1539" max="1539" width="12.42578125" style="84" customWidth="1"/>
    <col min="1540" max="1540" width="12.28515625" style="84" customWidth="1"/>
    <col min="1541" max="1541" width="11.5703125" style="84" customWidth="1"/>
    <col min="1542" max="1542" width="12.5703125" style="84" customWidth="1"/>
    <col min="1543" max="1544" width="10.42578125" style="84" customWidth="1"/>
    <col min="1545" max="1545" width="10.28515625" style="84" customWidth="1"/>
    <col min="1546" max="1546" width="10.7109375" style="84" customWidth="1"/>
    <col min="1547" max="1547" width="9.85546875" style="84" customWidth="1"/>
    <col min="1548" max="1548" width="10.5703125" style="84" customWidth="1"/>
    <col min="1549" max="1549" width="10.140625" style="84" customWidth="1"/>
    <col min="1550" max="1550" width="10.28515625" style="84" customWidth="1"/>
    <col min="1551" max="1551" width="9.85546875" style="84" customWidth="1"/>
    <col min="1552" max="1552" width="9.7109375" style="84" customWidth="1"/>
    <col min="1553" max="1553" width="9.42578125" style="84" customWidth="1"/>
    <col min="1554" max="1554" width="9.85546875" style="84" customWidth="1"/>
    <col min="1555" max="1555" width="9.140625" style="84" customWidth="1"/>
    <col min="1556" max="1556" width="9.5703125" style="84" customWidth="1"/>
    <col min="1557" max="1557" width="9" style="84" customWidth="1"/>
    <col min="1558" max="1559" width="10.85546875" style="84" customWidth="1"/>
    <col min="1560" max="1560" width="96.5703125" style="84" customWidth="1"/>
    <col min="1561" max="1568" width="10.85546875" style="84" customWidth="1"/>
    <col min="1569" max="1569" width="24.42578125" style="84" customWidth="1"/>
    <col min="1570" max="1581" width="10.85546875" style="84" customWidth="1"/>
    <col min="1582" max="1584" width="13.7109375" style="84" customWidth="1"/>
    <col min="1585" max="1638" width="0" style="84" hidden="1" customWidth="1"/>
    <col min="1639" max="1792" width="10.28515625" style="84"/>
    <col min="1793" max="1793" width="48.42578125" style="84" customWidth="1"/>
    <col min="1794" max="1794" width="13.140625" style="84" customWidth="1"/>
    <col min="1795" max="1795" width="12.42578125" style="84" customWidth="1"/>
    <col min="1796" max="1796" width="12.28515625" style="84" customWidth="1"/>
    <col min="1797" max="1797" width="11.5703125" style="84" customWidth="1"/>
    <col min="1798" max="1798" width="12.5703125" style="84" customWidth="1"/>
    <col min="1799" max="1800" width="10.42578125" style="84" customWidth="1"/>
    <col min="1801" max="1801" width="10.28515625" style="84" customWidth="1"/>
    <col min="1802" max="1802" width="10.7109375" style="84" customWidth="1"/>
    <col min="1803" max="1803" width="9.85546875" style="84" customWidth="1"/>
    <col min="1804" max="1804" width="10.5703125" style="84" customWidth="1"/>
    <col min="1805" max="1805" width="10.140625" style="84" customWidth="1"/>
    <col min="1806" max="1806" width="10.28515625" style="84" customWidth="1"/>
    <col min="1807" max="1807" width="9.85546875" style="84" customWidth="1"/>
    <col min="1808" max="1808" width="9.7109375" style="84" customWidth="1"/>
    <col min="1809" max="1809" width="9.42578125" style="84" customWidth="1"/>
    <col min="1810" max="1810" width="9.85546875" style="84" customWidth="1"/>
    <col min="1811" max="1811" width="9.140625" style="84" customWidth="1"/>
    <col min="1812" max="1812" width="9.5703125" style="84" customWidth="1"/>
    <col min="1813" max="1813" width="9" style="84" customWidth="1"/>
    <col min="1814" max="1815" width="10.85546875" style="84" customWidth="1"/>
    <col min="1816" max="1816" width="96.5703125" style="84" customWidth="1"/>
    <col min="1817" max="1824" width="10.85546875" style="84" customWidth="1"/>
    <col min="1825" max="1825" width="24.42578125" style="84" customWidth="1"/>
    <col min="1826" max="1837" width="10.85546875" style="84" customWidth="1"/>
    <col min="1838" max="1840" width="13.7109375" style="84" customWidth="1"/>
    <col min="1841" max="1894" width="0" style="84" hidden="1" customWidth="1"/>
    <col min="1895" max="2048" width="10.28515625" style="84"/>
    <col min="2049" max="2049" width="48.42578125" style="84" customWidth="1"/>
    <col min="2050" max="2050" width="13.140625" style="84" customWidth="1"/>
    <col min="2051" max="2051" width="12.42578125" style="84" customWidth="1"/>
    <col min="2052" max="2052" width="12.28515625" style="84" customWidth="1"/>
    <col min="2053" max="2053" width="11.5703125" style="84" customWidth="1"/>
    <col min="2054" max="2054" width="12.5703125" style="84" customWidth="1"/>
    <col min="2055" max="2056" width="10.42578125" style="84" customWidth="1"/>
    <col min="2057" max="2057" width="10.28515625" style="84" customWidth="1"/>
    <col min="2058" max="2058" width="10.7109375" style="84" customWidth="1"/>
    <col min="2059" max="2059" width="9.85546875" style="84" customWidth="1"/>
    <col min="2060" max="2060" width="10.5703125" style="84" customWidth="1"/>
    <col min="2061" max="2061" width="10.140625" style="84" customWidth="1"/>
    <col min="2062" max="2062" width="10.28515625" style="84" customWidth="1"/>
    <col min="2063" max="2063" width="9.85546875" style="84" customWidth="1"/>
    <col min="2064" max="2064" width="9.7109375" style="84" customWidth="1"/>
    <col min="2065" max="2065" width="9.42578125" style="84" customWidth="1"/>
    <col min="2066" max="2066" width="9.85546875" style="84" customWidth="1"/>
    <col min="2067" max="2067" width="9.140625" style="84" customWidth="1"/>
    <col min="2068" max="2068" width="9.5703125" style="84" customWidth="1"/>
    <col min="2069" max="2069" width="9" style="84" customWidth="1"/>
    <col min="2070" max="2071" width="10.85546875" style="84" customWidth="1"/>
    <col min="2072" max="2072" width="96.5703125" style="84" customWidth="1"/>
    <col min="2073" max="2080" width="10.85546875" style="84" customWidth="1"/>
    <col min="2081" max="2081" width="24.42578125" style="84" customWidth="1"/>
    <col min="2082" max="2093" width="10.85546875" style="84" customWidth="1"/>
    <col min="2094" max="2096" width="13.7109375" style="84" customWidth="1"/>
    <col min="2097" max="2150" width="0" style="84" hidden="1" customWidth="1"/>
    <col min="2151" max="2304" width="10.28515625" style="84"/>
    <col min="2305" max="2305" width="48.42578125" style="84" customWidth="1"/>
    <col min="2306" max="2306" width="13.140625" style="84" customWidth="1"/>
    <col min="2307" max="2307" width="12.42578125" style="84" customWidth="1"/>
    <col min="2308" max="2308" width="12.28515625" style="84" customWidth="1"/>
    <col min="2309" max="2309" width="11.5703125" style="84" customWidth="1"/>
    <col min="2310" max="2310" width="12.5703125" style="84" customWidth="1"/>
    <col min="2311" max="2312" width="10.42578125" style="84" customWidth="1"/>
    <col min="2313" max="2313" width="10.28515625" style="84" customWidth="1"/>
    <col min="2314" max="2314" width="10.7109375" style="84" customWidth="1"/>
    <col min="2315" max="2315" width="9.85546875" style="84" customWidth="1"/>
    <col min="2316" max="2316" width="10.5703125" style="84" customWidth="1"/>
    <col min="2317" max="2317" width="10.140625" style="84" customWidth="1"/>
    <col min="2318" max="2318" width="10.28515625" style="84" customWidth="1"/>
    <col min="2319" max="2319" width="9.85546875" style="84" customWidth="1"/>
    <col min="2320" max="2320" width="9.7109375" style="84" customWidth="1"/>
    <col min="2321" max="2321" width="9.42578125" style="84" customWidth="1"/>
    <col min="2322" max="2322" width="9.85546875" style="84" customWidth="1"/>
    <col min="2323" max="2323" width="9.140625" style="84" customWidth="1"/>
    <col min="2324" max="2324" width="9.5703125" style="84" customWidth="1"/>
    <col min="2325" max="2325" width="9" style="84" customWidth="1"/>
    <col min="2326" max="2327" width="10.85546875" style="84" customWidth="1"/>
    <col min="2328" max="2328" width="96.5703125" style="84" customWidth="1"/>
    <col min="2329" max="2336" width="10.85546875" style="84" customWidth="1"/>
    <col min="2337" max="2337" width="24.42578125" style="84" customWidth="1"/>
    <col min="2338" max="2349" width="10.85546875" style="84" customWidth="1"/>
    <col min="2350" max="2352" width="13.7109375" style="84" customWidth="1"/>
    <col min="2353" max="2406" width="0" style="84" hidden="1" customWidth="1"/>
    <col min="2407" max="2560" width="10.28515625" style="84"/>
    <col min="2561" max="2561" width="48.42578125" style="84" customWidth="1"/>
    <col min="2562" max="2562" width="13.140625" style="84" customWidth="1"/>
    <col min="2563" max="2563" width="12.42578125" style="84" customWidth="1"/>
    <col min="2564" max="2564" width="12.28515625" style="84" customWidth="1"/>
    <col min="2565" max="2565" width="11.5703125" style="84" customWidth="1"/>
    <col min="2566" max="2566" width="12.5703125" style="84" customWidth="1"/>
    <col min="2567" max="2568" width="10.42578125" style="84" customWidth="1"/>
    <col min="2569" max="2569" width="10.28515625" style="84" customWidth="1"/>
    <col min="2570" max="2570" width="10.7109375" style="84" customWidth="1"/>
    <col min="2571" max="2571" width="9.85546875" style="84" customWidth="1"/>
    <col min="2572" max="2572" width="10.5703125" style="84" customWidth="1"/>
    <col min="2573" max="2573" width="10.140625" style="84" customWidth="1"/>
    <col min="2574" max="2574" width="10.28515625" style="84" customWidth="1"/>
    <col min="2575" max="2575" width="9.85546875" style="84" customWidth="1"/>
    <col min="2576" max="2576" width="9.7109375" style="84" customWidth="1"/>
    <col min="2577" max="2577" width="9.42578125" style="84" customWidth="1"/>
    <col min="2578" max="2578" width="9.85546875" style="84" customWidth="1"/>
    <col min="2579" max="2579" width="9.140625" style="84" customWidth="1"/>
    <col min="2580" max="2580" width="9.5703125" style="84" customWidth="1"/>
    <col min="2581" max="2581" width="9" style="84" customWidth="1"/>
    <col min="2582" max="2583" width="10.85546875" style="84" customWidth="1"/>
    <col min="2584" max="2584" width="96.5703125" style="84" customWidth="1"/>
    <col min="2585" max="2592" width="10.85546875" style="84" customWidth="1"/>
    <col min="2593" max="2593" width="24.42578125" style="84" customWidth="1"/>
    <col min="2594" max="2605" width="10.85546875" style="84" customWidth="1"/>
    <col min="2606" max="2608" width="13.7109375" style="84" customWidth="1"/>
    <col min="2609" max="2662" width="0" style="84" hidden="1" customWidth="1"/>
    <col min="2663" max="2816" width="10.28515625" style="84"/>
    <col min="2817" max="2817" width="48.42578125" style="84" customWidth="1"/>
    <col min="2818" max="2818" width="13.140625" style="84" customWidth="1"/>
    <col min="2819" max="2819" width="12.42578125" style="84" customWidth="1"/>
    <col min="2820" max="2820" width="12.28515625" style="84" customWidth="1"/>
    <col min="2821" max="2821" width="11.5703125" style="84" customWidth="1"/>
    <col min="2822" max="2822" width="12.5703125" style="84" customWidth="1"/>
    <col min="2823" max="2824" width="10.42578125" style="84" customWidth="1"/>
    <col min="2825" max="2825" width="10.28515625" style="84" customWidth="1"/>
    <col min="2826" max="2826" width="10.7109375" style="84" customWidth="1"/>
    <col min="2827" max="2827" width="9.85546875" style="84" customWidth="1"/>
    <col min="2828" max="2828" width="10.5703125" style="84" customWidth="1"/>
    <col min="2829" max="2829" width="10.140625" style="84" customWidth="1"/>
    <col min="2830" max="2830" width="10.28515625" style="84" customWidth="1"/>
    <col min="2831" max="2831" width="9.85546875" style="84" customWidth="1"/>
    <col min="2832" max="2832" width="9.7109375" style="84" customWidth="1"/>
    <col min="2833" max="2833" width="9.42578125" style="84" customWidth="1"/>
    <col min="2834" max="2834" width="9.85546875" style="84" customWidth="1"/>
    <col min="2835" max="2835" width="9.140625" style="84" customWidth="1"/>
    <col min="2836" max="2836" width="9.5703125" style="84" customWidth="1"/>
    <col min="2837" max="2837" width="9" style="84" customWidth="1"/>
    <col min="2838" max="2839" width="10.85546875" style="84" customWidth="1"/>
    <col min="2840" max="2840" width="96.5703125" style="84" customWidth="1"/>
    <col min="2841" max="2848" width="10.85546875" style="84" customWidth="1"/>
    <col min="2849" max="2849" width="24.42578125" style="84" customWidth="1"/>
    <col min="2850" max="2861" width="10.85546875" style="84" customWidth="1"/>
    <col min="2862" max="2864" width="13.7109375" style="84" customWidth="1"/>
    <col min="2865" max="2918" width="0" style="84" hidden="1" customWidth="1"/>
    <col min="2919" max="3072" width="10.28515625" style="84"/>
    <col min="3073" max="3073" width="48.42578125" style="84" customWidth="1"/>
    <col min="3074" max="3074" width="13.140625" style="84" customWidth="1"/>
    <col min="3075" max="3075" width="12.42578125" style="84" customWidth="1"/>
    <col min="3076" max="3076" width="12.28515625" style="84" customWidth="1"/>
    <col min="3077" max="3077" width="11.5703125" style="84" customWidth="1"/>
    <col min="3078" max="3078" width="12.5703125" style="84" customWidth="1"/>
    <col min="3079" max="3080" width="10.42578125" style="84" customWidth="1"/>
    <col min="3081" max="3081" width="10.28515625" style="84" customWidth="1"/>
    <col min="3082" max="3082" width="10.7109375" style="84" customWidth="1"/>
    <col min="3083" max="3083" width="9.85546875" style="84" customWidth="1"/>
    <col min="3084" max="3084" width="10.5703125" style="84" customWidth="1"/>
    <col min="3085" max="3085" width="10.140625" style="84" customWidth="1"/>
    <col min="3086" max="3086" width="10.28515625" style="84" customWidth="1"/>
    <col min="3087" max="3087" width="9.85546875" style="84" customWidth="1"/>
    <col min="3088" max="3088" width="9.7109375" style="84" customWidth="1"/>
    <col min="3089" max="3089" width="9.42578125" style="84" customWidth="1"/>
    <col min="3090" max="3090" width="9.85546875" style="84" customWidth="1"/>
    <col min="3091" max="3091" width="9.140625" style="84" customWidth="1"/>
    <col min="3092" max="3092" width="9.5703125" style="84" customWidth="1"/>
    <col min="3093" max="3093" width="9" style="84" customWidth="1"/>
    <col min="3094" max="3095" width="10.85546875" style="84" customWidth="1"/>
    <col min="3096" max="3096" width="96.5703125" style="84" customWidth="1"/>
    <col min="3097" max="3104" width="10.85546875" style="84" customWidth="1"/>
    <col min="3105" max="3105" width="24.42578125" style="84" customWidth="1"/>
    <col min="3106" max="3117" width="10.85546875" style="84" customWidth="1"/>
    <col min="3118" max="3120" width="13.7109375" style="84" customWidth="1"/>
    <col min="3121" max="3174" width="0" style="84" hidden="1" customWidth="1"/>
    <col min="3175" max="3328" width="10.28515625" style="84"/>
    <col min="3329" max="3329" width="48.42578125" style="84" customWidth="1"/>
    <col min="3330" max="3330" width="13.140625" style="84" customWidth="1"/>
    <col min="3331" max="3331" width="12.42578125" style="84" customWidth="1"/>
    <col min="3332" max="3332" width="12.28515625" style="84" customWidth="1"/>
    <col min="3333" max="3333" width="11.5703125" style="84" customWidth="1"/>
    <col min="3334" max="3334" width="12.5703125" style="84" customWidth="1"/>
    <col min="3335" max="3336" width="10.42578125" style="84" customWidth="1"/>
    <col min="3337" max="3337" width="10.28515625" style="84" customWidth="1"/>
    <col min="3338" max="3338" width="10.7109375" style="84" customWidth="1"/>
    <col min="3339" max="3339" width="9.85546875" style="84" customWidth="1"/>
    <col min="3340" max="3340" width="10.5703125" style="84" customWidth="1"/>
    <col min="3341" max="3341" width="10.140625" style="84" customWidth="1"/>
    <col min="3342" max="3342" width="10.28515625" style="84" customWidth="1"/>
    <col min="3343" max="3343" width="9.85546875" style="84" customWidth="1"/>
    <col min="3344" max="3344" width="9.7109375" style="84" customWidth="1"/>
    <col min="3345" max="3345" width="9.42578125" style="84" customWidth="1"/>
    <col min="3346" max="3346" width="9.85546875" style="84" customWidth="1"/>
    <col min="3347" max="3347" width="9.140625" style="84" customWidth="1"/>
    <col min="3348" max="3348" width="9.5703125" style="84" customWidth="1"/>
    <col min="3349" max="3349" width="9" style="84" customWidth="1"/>
    <col min="3350" max="3351" width="10.85546875" style="84" customWidth="1"/>
    <col min="3352" max="3352" width="96.5703125" style="84" customWidth="1"/>
    <col min="3353" max="3360" width="10.85546875" style="84" customWidth="1"/>
    <col min="3361" max="3361" width="24.42578125" style="84" customWidth="1"/>
    <col min="3362" max="3373" width="10.85546875" style="84" customWidth="1"/>
    <col min="3374" max="3376" width="13.7109375" style="84" customWidth="1"/>
    <col min="3377" max="3430" width="0" style="84" hidden="1" customWidth="1"/>
    <col min="3431" max="3584" width="10.28515625" style="84"/>
    <col min="3585" max="3585" width="48.42578125" style="84" customWidth="1"/>
    <col min="3586" max="3586" width="13.140625" style="84" customWidth="1"/>
    <col min="3587" max="3587" width="12.42578125" style="84" customWidth="1"/>
    <col min="3588" max="3588" width="12.28515625" style="84" customWidth="1"/>
    <col min="3589" max="3589" width="11.5703125" style="84" customWidth="1"/>
    <col min="3590" max="3590" width="12.5703125" style="84" customWidth="1"/>
    <col min="3591" max="3592" width="10.42578125" style="84" customWidth="1"/>
    <col min="3593" max="3593" width="10.28515625" style="84" customWidth="1"/>
    <col min="3594" max="3594" width="10.7109375" style="84" customWidth="1"/>
    <col min="3595" max="3595" width="9.85546875" style="84" customWidth="1"/>
    <col min="3596" max="3596" width="10.5703125" style="84" customWidth="1"/>
    <col min="3597" max="3597" width="10.140625" style="84" customWidth="1"/>
    <col min="3598" max="3598" width="10.28515625" style="84" customWidth="1"/>
    <col min="3599" max="3599" width="9.85546875" style="84" customWidth="1"/>
    <col min="3600" max="3600" width="9.7109375" style="84" customWidth="1"/>
    <col min="3601" max="3601" width="9.42578125" style="84" customWidth="1"/>
    <col min="3602" max="3602" width="9.85546875" style="84" customWidth="1"/>
    <col min="3603" max="3603" width="9.140625" style="84" customWidth="1"/>
    <col min="3604" max="3604" width="9.5703125" style="84" customWidth="1"/>
    <col min="3605" max="3605" width="9" style="84" customWidth="1"/>
    <col min="3606" max="3607" width="10.85546875" style="84" customWidth="1"/>
    <col min="3608" max="3608" width="96.5703125" style="84" customWidth="1"/>
    <col min="3609" max="3616" width="10.85546875" style="84" customWidth="1"/>
    <col min="3617" max="3617" width="24.42578125" style="84" customWidth="1"/>
    <col min="3618" max="3629" width="10.85546875" style="84" customWidth="1"/>
    <col min="3630" max="3632" width="13.7109375" style="84" customWidth="1"/>
    <col min="3633" max="3686" width="0" style="84" hidden="1" customWidth="1"/>
    <col min="3687" max="3840" width="10.28515625" style="84"/>
    <col min="3841" max="3841" width="48.42578125" style="84" customWidth="1"/>
    <col min="3842" max="3842" width="13.140625" style="84" customWidth="1"/>
    <col min="3843" max="3843" width="12.42578125" style="84" customWidth="1"/>
    <col min="3844" max="3844" width="12.28515625" style="84" customWidth="1"/>
    <col min="3845" max="3845" width="11.5703125" style="84" customWidth="1"/>
    <col min="3846" max="3846" width="12.5703125" style="84" customWidth="1"/>
    <col min="3847" max="3848" width="10.42578125" style="84" customWidth="1"/>
    <col min="3849" max="3849" width="10.28515625" style="84" customWidth="1"/>
    <col min="3850" max="3850" width="10.7109375" style="84" customWidth="1"/>
    <col min="3851" max="3851" width="9.85546875" style="84" customWidth="1"/>
    <col min="3852" max="3852" width="10.5703125" style="84" customWidth="1"/>
    <col min="3853" max="3853" width="10.140625" style="84" customWidth="1"/>
    <col min="3854" max="3854" width="10.28515625" style="84" customWidth="1"/>
    <col min="3855" max="3855" width="9.85546875" style="84" customWidth="1"/>
    <col min="3856" max="3856" width="9.7109375" style="84" customWidth="1"/>
    <col min="3857" max="3857" width="9.42578125" style="84" customWidth="1"/>
    <col min="3858" max="3858" width="9.85546875" style="84" customWidth="1"/>
    <col min="3859" max="3859" width="9.140625" style="84" customWidth="1"/>
    <col min="3860" max="3860" width="9.5703125" style="84" customWidth="1"/>
    <col min="3861" max="3861" width="9" style="84" customWidth="1"/>
    <col min="3862" max="3863" width="10.85546875" style="84" customWidth="1"/>
    <col min="3864" max="3864" width="96.5703125" style="84" customWidth="1"/>
    <col min="3865" max="3872" width="10.85546875" style="84" customWidth="1"/>
    <col min="3873" max="3873" width="24.42578125" style="84" customWidth="1"/>
    <col min="3874" max="3885" width="10.85546875" style="84" customWidth="1"/>
    <col min="3886" max="3888" width="13.7109375" style="84" customWidth="1"/>
    <col min="3889" max="3942" width="0" style="84" hidden="1" customWidth="1"/>
    <col min="3943" max="4096" width="10.28515625" style="84"/>
    <col min="4097" max="4097" width="48.42578125" style="84" customWidth="1"/>
    <col min="4098" max="4098" width="13.140625" style="84" customWidth="1"/>
    <col min="4099" max="4099" width="12.42578125" style="84" customWidth="1"/>
    <col min="4100" max="4100" width="12.28515625" style="84" customWidth="1"/>
    <col min="4101" max="4101" width="11.5703125" style="84" customWidth="1"/>
    <col min="4102" max="4102" width="12.5703125" style="84" customWidth="1"/>
    <col min="4103" max="4104" width="10.42578125" style="84" customWidth="1"/>
    <col min="4105" max="4105" width="10.28515625" style="84" customWidth="1"/>
    <col min="4106" max="4106" width="10.7109375" style="84" customWidth="1"/>
    <col min="4107" max="4107" width="9.85546875" style="84" customWidth="1"/>
    <col min="4108" max="4108" width="10.5703125" style="84" customWidth="1"/>
    <col min="4109" max="4109" width="10.140625" style="84" customWidth="1"/>
    <col min="4110" max="4110" width="10.28515625" style="84" customWidth="1"/>
    <col min="4111" max="4111" width="9.85546875" style="84" customWidth="1"/>
    <col min="4112" max="4112" width="9.7109375" style="84" customWidth="1"/>
    <col min="4113" max="4113" width="9.42578125" style="84" customWidth="1"/>
    <col min="4114" max="4114" width="9.85546875" style="84" customWidth="1"/>
    <col min="4115" max="4115" width="9.140625" style="84" customWidth="1"/>
    <col min="4116" max="4116" width="9.5703125" style="84" customWidth="1"/>
    <col min="4117" max="4117" width="9" style="84" customWidth="1"/>
    <col min="4118" max="4119" width="10.85546875" style="84" customWidth="1"/>
    <col min="4120" max="4120" width="96.5703125" style="84" customWidth="1"/>
    <col min="4121" max="4128" width="10.85546875" style="84" customWidth="1"/>
    <col min="4129" max="4129" width="24.42578125" style="84" customWidth="1"/>
    <col min="4130" max="4141" width="10.85546875" style="84" customWidth="1"/>
    <col min="4142" max="4144" width="13.7109375" style="84" customWidth="1"/>
    <col min="4145" max="4198" width="0" style="84" hidden="1" customWidth="1"/>
    <col min="4199" max="4352" width="10.28515625" style="84"/>
    <col min="4353" max="4353" width="48.42578125" style="84" customWidth="1"/>
    <col min="4354" max="4354" width="13.140625" style="84" customWidth="1"/>
    <col min="4355" max="4355" width="12.42578125" style="84" customWidth="1"/>
    <col min="4356" max="4356" width="12.28515625" style="84" customWidth="1"/>
    <col min="4357" max="4357" width="11.5703125" style="84" customWidth="1"/>
    <col min="4358" max="4358" width="12.5703125" style="84" customWidth="1"/>
    <col min="4359" max="4360" width="10.42578125" style="84" customWidth="1"/>
    <col min="4361" max="4361" width="10.28515625" style="84" customWidth="1"/>
    <col min="4362" max="4362" width="10.7109375" style="84" customWidth="1"/>
    <col min="4363" max="4363" width="9.85546875" style="84" customWidth="1"/>
    <col min="4364" max="4364" width="10.5703125" style="84" customWidth="1"/>
    <col min="4365" max="4365" width="10.140625" style="84" customWidth="1"/>
    <col min="4366" max="4366" width="10.28515625" style="84" customWidth="1"/>
    <col min="4367" max="4367" width="9.85546875" style="84" customWidth="1"/>
    <col min="4368" max="4368" width="9.7109375" style="84" customWidth="1"/>
    <col min="4369" max="4369" width="9.42578125" style="84" customWidth="1"/>
    <col min="4370" max="4370" width="9.85546875" style="84" customWidth="1"/>
    <col min="4371" max="4371" width="9.140625" style="84" customWidth="1"/>
    <col min="4372" max="4372" width="9.5703125" style="84" customWidth="1"/>
    <col min="4373" max="4373" width="9" style="84" customWidth="1"/>
    <col min="4374" max="4375" width="10.85546875" style="84" customWidth="1"/>
    <col min="4376" max="4376" width="96.5703125" style="84" customWidth="1"/>
    <col min="4377" max="4384" width="10.85546875" style="84" customWidth="1"/>
    <col min="4385" max="4385" width="24.42578125" style="84" customWidth="1"/>
    <col min="4386" max="4397" width="10.85546875" style="84" customWidth="1"/>
    <col min="4398" max="4400" width="13.7109375" style="84" customWidth="1"/>
    <col min="4401" max="4454" width="0" style="84" hidden="1" customWidth="1"/>
    <col min="4455" max="4608" width="10.28515625" style="84"/>
    <col min="4609" max="4609" width="48.42578125" style="84" customWidth="1"/>
    <col min="4610" max="4610" width="13.140625" style="84" customWidth="1"/>
    <col min="4611" max="4611" width="12.42578125" style="84" customWidth="1"/>
    <col min="4612" max="4612" width="12.28515625" style="84" customWidth="1"/>
    <col min="4613" max="4613" width="11.5703125" style="84" customWidth="1"/>
    <col min="4614" max="4614" width="12.5703125" style="84" customWidth="1"/>
    <col min="4615" max="4616" width="10.42578125" style="84" customWidth="1"/>
    <col min="4617" max="4617" width="10.28515625" style="84" customWidth="1"/>
    <col min="4618" max="4618" width="10.7109375" style="84" customWidth="1"/>
    <col min="4619" max="4619" width="9.85546875" style="84" customWidth="1"/>
    <col min="4620" max="4620" width="10.5703125" style="84" customWidth="1"/>
    <col min="4621" max="4621" width="10.140625" style="84" customWidth="1"/>
    <col min="4622" max="4622" width="10.28515625" style="84" customWidth="1"/>
    <col min="4623" max="4623" width="9.85546875" style="84" customWidth="1"/>
    <col min="4624" max="4624" width="9.7109375" style="84" customWidth="1"/>
    <col min="4625" max="4625" width="9.42578125" style="84" customWidth="1"/>
    <col min="4626" max="4626" width="9.85546875" style="84" customWidth="1"/>
    <col min="4627" max="4627" width="9.140625" style="84" customWidth="1"/>
    <col min="4628" max="4628" width="9.5703125" style="84" customWidth="1"/>
    <col min="4629" max="4629" width="9" style="84" customWidth="1"/>
    <col min="4630" max="4631" width="10.85546875" style="84" customWidth="1"/>
    <col min="4632" max="4632" width="96.5703125" style="84" customWidth="1"/>
    <col min="4633" max="4640" width="10.85546875" style="84" customWidth="1"/>
    <col min="4641" max="4641" width="24.42578125" style="84" customWidth="1"/>
    <col min="4642" max="4653" width="10.85546875" style="84" customWidth="1"/>
    <col min="4654" max="4656" width="13.7109375" style="84" customWidth="1"/>
    <col min="4657" max="4710" width="0" style="84" hidden="1" customWidth="1"/>
    <col min="4711" max="4864" width="10.28515625" style="84"/>
    <col min="4865" max="4865" width="48.42578125" style="84" customWidth="1"/>
    <col min="4866" max="4866" width="13.140625" style="84" customWidth="1"/>
    <col min="4867" max="4867" width="12.42578125" style="84" customWidth="1"/>
    <col min="4868" max="4868" width="12.28515625" style="84" customWidth="1"/>
    <col min="4869" max="4869" width="11.5703125" style="84" customWidth="1"/>
    <col min="4870" max="4870" width="12.5703125" style="84" customWidth="1"/>
    <col min="4871" max="4872" width="10.42578125" style="84" customWidth="1"/>
    <col min="4873" max="4873" width="10.28515625" style="84" customWidth="1"/>
    <col min="4874" max="4874" width="10.7109375" style="84" customWidth="1"/>
    <col min="4875" max="4875" width="9.85546875" style="84" customWidth="1"/>
    <col min="4876" max="4876" width="10.5703125" style="84" customWidth="1"/>
    <col min="4877" max="4877" width="10.140625" style="84" customWidth="1"/>
    <col min="4878" max="4878" width="10.28515625" style="84" customWidth="1"/>
    <col min="4879" max="4879" width="9.85546875" style="84" customWidth="1"/>
    <col min="4880" max="4880" width="9.7109375" style="84" customWidth="1"/>
    <col min="4881" max="4881" width="9.42578125" style="84" customWidth="1"/>
    <col min="4882" max="4882" width="9.85546875" style="84" customWidth="1"/>
    <col min="4883" max="4883" width="9.140625" style="84" customWidth="1"/>
    <col min="4884" max="4884" width="9.5703125" style="84" customWidth="1"/>
    <col min="4885" max="4885" width="9" style="84" customWidth="1"/>
    <col min="4886" max="4887" width="10.85546875" style="84" customWidth="1"/>
    <col min="4888" max="4888" width="96.5703125" style="84" customWidth="1"/>
    <col min="4889" max="4896" width="10.85546875" style="84" customWidth="1"/>
    <col min="4897" max="4897" width="24.42578125" style="84" customWidth="1"/>
    <col min="4898" max="4909" width="10.85546875" style="84" customWidth="1"/>
    <col min="4910" max="4912" width="13.7109375" style="84" customWidth="1"/>
    <col min="4913" max="4966" width="0" style="84" hidden="1" customWidth="1"/>
    <col min="4967" max="5120" width="10.28515625" style="84"/>
    <col min="5121" max="5121" width="48.42578125" style="84" customWidth="1"/>
    <col min="5122" max="5122" width="13.140625" style="84" customWidth="1"/>
    <col min="5123" max="5123" width="12.42578125" style="84" customWidth="1"/>
    <col min="5124" max="5124" width="12.28515625" style="84" customWidth="1"/>
    <col min="5125" max="5125" width="11.5703125" style="84" customWidth="1"/>
    <col min="5126" max="5126" width="12.5703125" style="84" customWidth="1"/>
    <col min="5127" max="5128" width="10.42578125" style="84" customWidth="1"/>
    <col min="5129" max="5129" width="10.28515625" style="84" customWidth="1"/>
    <col min="5130" max="5130" width="10.7109375" style="84" customWidth="1"/>
    <col min="5131" max="5131" width="9.85546875" style="84" customWidth="1"/>
    <col min="5132" max="5132" width="10.5703125" style="84" customWidth="1"/>
    <col min="5133" max="5133" width="10.140625" style="84" customWidth="1"/>
    <col min="5134" max="5134" width="10.28515625" style="84" customWidth="1"/>
    <col min="5135" max="5135" width="9.85546875" style="84" customWidth="1"/>
    <col min="5136" max="5136" width="9.7109375" style="84" customWidth="1"/>
    <col min="5137" max="5137" width="9.42578125" style="84" customWidth="1"/>
    <col min="5138" max="5138" width="9.85546875" style="84" customWidth="1"/>
    <col min="5139" max="5139" width="9.140625" style="84" customWidth="1"/>
    <col min="5140" max="5140" width="9.5703125" style="84" customWidth="1"/>
    <col min="5141" max="5141" width="9" style="84" customWidth="1"/>
    <col min="5142" max="5143" width="10.85546875" style="84" customWidth="1"/>
    <col min="5144" max="5144" width="96.5703125" style="84" customWidth="1"/>
    <col min="5145" max="5152" width="10.85546875" style="84" customWidth="1"/>
    <col min="5153" max="5153" width="24.42578125" style="84" customWidth="1"/>
    <col min="5154" max="5165" width="10.85546875" style="84" customWidth="1"/>
    <col min="5166" max="5168" width="13.7109375" style="84" customWidth="1"/>
    <col min="5169" max="5222" width="0" style="84" hidden="1" customWidth="1"/>
    <col min="5223" max="5376" width="10.28515625" style="84"/>
    <col min="5377" max="5377" width="48.42578125" style="84" customWidth="1"/>
    <col min="5378" max="5378" width="13.140625" style="84" customWidth="1"/>
    <col min="5379" max="5379" width="12.42578125" style="84" customWidth="1"/>
    <col min="5380" max="5380" width="12.28515625" style="84" customWidth="1"/>
    <col min="5381" max="5381" width="11.5703125" style="84" customWidth="1"/>
    <col min="5382" max="5382" width="12.5703125" style="84" customWidth="1"/>
    <col min="5383" max="5384" width="10.42578125" style="84" customWidth="1"/>
    <col min="5385" max="5385" width="10.28515625" style="84" customWidth="1"/>
    <col min="5386" max="5386" width="10.7109375" style="84" customWidth="1"/>
    <col min="5387" max="5387" width="9.85546875" style="84" customWidth="1"/>
    <col min="5388" max="5388" width="10.5703125" style="84" customWidth="1"/>
    <col min="5389" max="5389" width="10.140625" style="84" customWidth="1"/>
    <col min="5390" max="5390" width="10.28515625" style="84" customWidth="1"/>
    <col min="5391" max="5391" width="9.85546875" style="84" customWidth="1"/>
    <col min="5392" max="5392" width="9.7109375" style="84" customWidth="1"/>
    <col min="5393" max="5393" width="9.42578125" style="84" customWidth="1"/>
    <col min="5394" max="5394" width="9.85546875" style="84" customWidth="1"/>
    <col min="5395" max="5395" width="9.140625" style="84" customWidth="1"/>
    <col min="5396" max="5396" width="9.5703125" style="84" customWidth="1"/>
    <col min="5397" max="5397" width="9" style="84" customWidth="1"/>
    <col min="5398" max="5399" width="10.85546875" style="84" customWidth="1"/>
    <col min="5400" max="5400" width="96.5703125" style="84" customWidth="1"/>
    <col min="5401" max="5408" width="10.85546875" style="84" customWidth="1"/>
    <col min="5409" max="5409" width="24.42578125" style="84" customWidth="1"/>
    <col min="5410" max="5421" width="10.85546875" style="84" customWidth="1"/>
    <col min="5422" max="5424" width="13.7109375" style="84" customWidth="1"/>
    <col min="5425" max="5478" width="0" style="84" hidden="1" customWidth="1"/>
    <col min="5479" max="5632" width="10.28515625" style="84"/>
    <col min="5633" max="5633" width="48.42578125" style="84" customWidth="1"/>
    <col min="5634" max="5634" width="13.140625" style="84" customWidth="1"/>
    <col min="5635" max="5635" width="12.42578125" style="84" customWidth="1"/>
    <col min="5636" max="5636" width="12.28515625" style="84" customWidth="1"/>
    <col min="5637" max="5637" width="11.5703125" style="84" customWidth="1"/>
    <col min="5638" max="5638" width="12.5703125" style="84" customWidth="1"/>
    <col min="5639" max="5640" width="10.42578125" style="84" customWidth="1"/>
    <col min="5641" max="5641" width="10.28515625" style="84" customWidth="1"/>
    <col min="5642" max="5642" width="10.7109375" style="84" customWidth="1"/>
    <col min="5643" max="5643" width="9.85546875" style="84" customWidth="1"/>
    <col min="5644" max="5644" width="10.5703125" style="84" customWidth="1"/>
    <col min="5645" max="5645" width="10.140625" style="84" customWidth="1"/>
    <col min="5646" max="5646" width="10.28515625" style="84" customWidth="1"/>
    <col min="5647" max="5647" width="9.85546875" style="84" customWidth="1"/>
    <col min="5648" max="5648" width="9.7109375" style="84" customWidth="1"/>
    <col min="5649" max="5649" width="9.42578125" style="84" customWidth="1"/>
    <col min="5650" max="5650" width="9.85546875" style="84" customWidth="1"/>
    <col min="5651" max="5651" width="9.140625" style="84" customWidth="1"/>
    <col min="5652" max="5652" width="9.5703125" style="84" customWidth="1"/>
    <col min="5653" max="5653" width="9" style="84" customWidth="1"/>
    <col min="5654" max="5655" width="10.85546875" style="84" customWidth="1"/>
    <col min="5656" max="5656" width="96.5703125" style="84" customWidth="1"/>
    <col min="5657" max="5664" width="10.85546875" style="84" customWidth="1"/>
    <col min="5665" max="5665" width="24.42578125" style="84" customWidth="1"/>
    <col min="5666" max="5677" width="10.85546875" style="84" customWidth="1"/>
    <col min="5678" max="5680" width="13.7109375" style="84" customWidth="1"/>
    <col min="5681" max="5734" width="0" style="84" hidden="1" customWidth="1"/>
    <col min="5735" max="5888" width="10.28515625" style="84"/>
    <col min="5889" max="5889" width="48.42578125" style="84" customWidth="1"/>
    <col min="5890" max="5890" width="13.140625" style="84" customWidth="1"/>
    <col min="5891" max="5891" width="12.42578125" style="84" customWidth="1"/>
    <col min="5892" max="5892" width="12.28515625" style="84" customWidth="1"/>
    <col min="5893" max="5893" width="11.5703125" style="84" customWidth="1"/>
    <col min="5894" max="5894" width="12.5703125" style="84" customWidth="1"/>
    <col min="5895" max="5896" width="10.42578125" style="84" customWidth="1"/>
    <col min="5897" max="5897" width="10.28515625" style="84" customWidth="1"/>
    <col min="5898" max="5898" width="10.7109375" style="84" customWidth="1"/>
    <col min="5899" max="5899" width="9.85546875" style="84" customWidth="1"/>
    <col min="5900" max="5900" width="10.5703125" style="84" customWidth="1"/>
    <col min="5901" max="5901" width="10.140625" style="84" customWidth="1"/>
    <col min="5902" max="5902" width="10.28515625" style="84" customWidth="1"/>
    <col min="5903" max="5903" width="9.85546875" style="84" customWidth="1"/>
    <col min="5904" max="5904" width="9.7109375" style="84" customWidth="1"/>
    <col min="5905" max="5905" width="9.42578125" style="84" customWidth="1"/>
    <col min="5906" max="5906" width="9.85546875" style="84" customWidth="1"/>
    <col min="5907" max="5907" width="9.140625" style="84" customWidth="1"/>
    <col min="5908" max="5908" width="9.5703125" style="84" customWidth="1"/>
    <col min="5909" max="5909" width="9" style="84" customWidth="1"/>
    <col min="5910" max="5911" width="10.85546875" style="84" customWidth="1"/>
    <col min="5912" max="5912" width="96.5703125" style="84" customWidth="1"/>
    <col min="5913" max="5920" width="10.85546875" style="84" customWidth="1"/>
    <col min="5921" max="5921" width="24.42578125" style="84" customWidth="1"/>
    <col min="5922" max="5933" width="10.85546875" style="84" customWidth="1"/>
    <col min="5934" max="5936" width="13.7109375" style="84" customWidth="1"/>
    <col min="5937" max="5990" width="0" style="84" hidden="1" customWidth="1"/>
    <col min="5991" max="6144" width="10.28515625" style="84"/>
    <col min="6145" max="6145" width="48.42578125" style="84" customWidth="1"/>
    <col min="6146" max="6146" width="13.140625" style="84" customWidth="1"/>
    <col min="6147" max="6147" width="12.42578125" style="84" customWidth="1"/>
    <col min="6148" max="6148" width="12.28515625" style="84" customWidth="1"/>
    <col min="6149" max="6149" width="11.5703125" style="84" customWidth="1"/>
    <col min="6150" max="6150" width="12.5703125" style="84" customWidth="1"/>
    <col min="6151" max="6152" width="10.42578125" style="84" customWidth="1"/>
    <col min="6153" max="6153" width="10.28515625" style="84" customWidth="1"/>
    <col min="6154" max="6154" width="10.7109375" style="84" customWidth="1"/>
    <col min="6155" max="6155" width="9.85546875" style="84" customWidth="1"/>
    <col min="6156" max="6156" width="10.5703125" style="84" customWidth="1"/>
    <col min="6157" max="6157" width="10.140625" style="84" customWidth="1"/>
    <col min="6158" max="6158" width="10.28515625" style="84" customWidth="1"/>
    <col min="6159" max="6159" width="9.85546875" style="84" customWidth="1"/>
    <col min="6160" max="6160" width="9.7109375" style="84" customWidth="1"/>
    <col min="6161" max="6161" width="9.42578125" style="84" customWidth="1"/>
    <col min="6162" max="6162" width="9.85546875" style="84" customWidth="1"/>
    <col min="6163" max="6163" width="9.140625" style="84" customWidth="1"/>
    <col min="6164" max="6164" width="9.5703125" style="84" customWidth="1"/>
    <col min="6165" max="6165" width="9" style="84" customWidth="1"/>
    <col min="6166" max="6167" width="10.85546875" style="84" customWidth="1"/>
    <col min="6168" max="6168" width="96.5703125" style="84" customWidth="1"/>
    <col min="6169" max="6176" width="10.85546875" style="84" customWidth="1"/>
    <col min="6177" max="6177" width="24.42578125" style="84" customWidth="1"/>
    <col min="6178" max="6189" width="10.85546875" style="84" customWidth="1"/>
    <col min="6190" max="6192" width="13.7109375" style="84" customWidth="1"/>
    <col min="6193" max="6246" width="0" style="84" hidden="1" customWidth="1"/>
    <col min="6247" max="6400" width="10.28515625" style="84"/>
    <col min="6401" max="6401" width="48.42578125" style="84" customWidth="1"/>
    <col min="6402" max="6402" width="13.140625" style="84" customWidth="1"/>
    <col min="6403" max="6403" width="12.42578125" style="84" customWidth="1"/>
    <col min="6404" max="6404" width="12.28515625" style="84" customWidth="1"/>
    <col min="6405" max="6405" width="11.5703125" style="84" customWidth="1"/>
    <col min="6406" max="6406" width="12.5703125" style="84" customWidth="1"/>
    <col min="6407" max="6408" width="10.42578125" style="84" customWidth="1"/>
    <col min="6409" max="6409" width="10.28515625" style="84" customWidth="1"/>
    <col min="6410" max="6410" width="10.7109375" style="84" customWidth="1"/>
    <col min="6411" max="6411" width="9.85546875" style="84" customWidth="1"/>
    <col min="6412" max="6412" width="10.5703125" style="84" customWidth="1"/>
    <col min="6413" max="6413" width="10.140625" style="84" customWidth="1"/>
    <col min="6414" max="6414" width="10.28515625" style="84" customWidth="1"/>
    <col min="6415" max="6415" width="9.85546875" style="84" customWidth="1"/>
    <col min="6416" max="6416" width="9.7109375" style="84" customWidth="1"/>
    <col min="6417" max="6417" width="9.42578125" style="84" customWidth="1"/>
    <col min="6418" max="6418" width="9.85546875" style="84" customWidth="1"/>
    <col min="6419" max="6419" width="9.140625" style="84" customWidth="1"/>
    <col min="6420" max="6420" width="9.5703125" style="84" customWidth="1"/>
    <col min="6421" max="6421" width="9" style="84" customWidth="1"/>
    <col min="6422" max="6423" width="10.85546875" style="84" customWidth="1"/>
    <col min="6424" max="6424" width="96.5703125" style="84" customWidth="1"/>
    <col min="6425" max="6432" width="10.85546875" style="84" customWidth="1"/>
    <col min="6433" max="6433" width="24.42578125" style="84" customWidth="1"/>
    <col min="6434" max="6445" width="10.85546875" style="84" customWidth="1"/>
    <col min="6446" max="6448" width="13.7109375" style="84" customWidth="1"/>
    <col min="6449" max="6502" width="0" style="84" hidden="1" customWidth="1"/>
    <col min="6503" max="6656" width="10.28515625" style="84"/>
    <col min="6657" max="6657" width="48.42578125" style="84" customWidth="1"/>
    <col min="6658" max="6658" width="13.140625" style="84" customWidth="1"/>
    <col min="6659" max="6659" width="12.42578125" style="84" customWidth="1"/>
    <col min="6660" max="6660" width="12.28515625" style="84" customWidth="1"/>
    <col min="6661" max="6661" width="11.5703125" style="84" customWidth="1"/>
    <col min="6662" max="6662" width="12.5703125" style="84" customWidth="1"/>
    <col min="6663" max="6664" width="10.42578125" style="84" customWidth="1"/>
    <col min="6665" max="6665" width="10.28515625" style="84" customWidth="1"/>
    <col min="6666" max="6666" width="10.7109375" style="84" customWidth="1"/>
    <col min="6667" max="6667" width="9.85546875" style="84" customWidth="1"/>
    <col min="6668" max="6668" width="10.5703125" style="84" customWidth="1"/>
    <col min="6669" max="6669" width="10.140625" style="84" customWidth="1"/>
    <col min="6670" max="6670" width="10.28515625" style="84" customWidth="1"/>
    <col min="6671" max="6671" width="9.85546875" style="84" customWidth="1"/>
    <col min="6672" max="6672" width="9.7109375" style="84" customWidth="1"/>
    <col min="6673" max="6673" width="9.42578125" style="84" customWidth="1"/>
    <col min="6674" max="6674" width="9.85546875" style="84" customWidth="1"/>
    <col min="6675" max="6675" width="9.140625" style="84" customWidth="1"/>
    <col min="6676" max="6676" width="9.5703125" style="84" customWidth="1"/>
    <col min="6677" max="6677" width="9" style="84" customWidth="1"/>
    <col min="6678" max="6679" width="10.85546875" style="84" customWidth="1"/>
    <col min="6680" max="6680" width="96.5703125" style="84" customWidth="1"/>
    <col min="6681" max="6688" width="10.85546875" style="84" customWidth="1"/>
    <col min="6689" max="6689" width="24.42578125" style="84" customWidth="1"/>
    <col min="6690" max="6701" width="10.85546875" style="84" customWidth="1"/>
    <col min="6702" max="6704" width="13.7109375" style="84" customWidth="1"/>
    <col min="6705" max="6758" width="0" style="84" hidden="1" customWidth="1"/>
    <col min="6759" max="6912" width="10.28515625" style="84"/>
    <col min="6913" max="6913" width="48.42578125" style="84" customWidth="1"/>
    <col min="6914" max="6914" width="13.140625" style="84" customWidth="1"/>
    <col min="6915" max="6915" width="12.42578125" style="84" customWidth="1"/>
    <col min="6916" max="6916" width="12.28515625" style="84" customWidth="1"/>
    <col min="6917" max="6917" width="11.5703125" style="84" customWidth="1"/>
    <col min="6918" max="6918" width="12.5703125" style="84" customWidth="1"/>
    <col min="6919" max="6920" width="10.42578125" style="84" customWidth="1"/>
    <col min="6921" max="6921" width="10.28515625" style="84" customWidth="1"/>
    <col min="6922" max="6922" width="10.7109375" style="84" customWidth="1"/>
    <col min="6923" max="6923" width="9.85546875" style="84" customWidth="1"/>
    <col min="6924" max="6924" width="10.5703125" style="84" customWidth="1"/>
    <col min="6925" max="6925" width="10.140625" style="84" customWidth="1"/>
    <col min="6926" max="6926" width="10.28515625" style="84" customWidth="1"/>
    <col min="6927" max="6927" width="9.85546875" style="84" customWidth="1"/>
    <col min="6928" max="6928" width="9.7109375" style="84" customWidth="1"/>
    <col min="6929" max="6929" width="9.42578125" style="84" customWidth="1"/>
    <col min="6930" max="6930" width="9.85546875" style="84" customWidth="1"/>
    <col min="6931" max="6931" width="9.140625" style="84" customWidth="1"/>
    <col min="6932" max="6932" width="9.5703125" style="84" customWidth="1"/>
    <col min="6933" max="6933" width="9" style="84" customWidth="1"/>
    <col min="6934" max="6935" width="10.85546875" style="84" customWidth="1"/>
    <col min="6936" max="6936" width="96.5703125" style="84" customWidth="1"/>
    <col min="6937" max="6944" width="10.85546875" style="84" customWidth="1"/>
    <col min="6945" max="6945" width="24.42578125" style="84" customWidth="1"/>
    <col min="6946" max="6957" width="10.85546875" style="84" customWidth="1"/>
    <col min="6958" max="6960" width="13.7109375" style="84" customWidth="1"/>
    <col min="6961" max="7014" width="0" style="84" hidden="1" customWidth="1"/>
    <col min="7015" max="7168" width="10.28515625" style="84"/>
    <col min="7169" max="7169" width="48.42578125" style="84" customWidth="1"/>
    <col min="7170" max="7170" width="13.140625" style="84" customWidth="1"/>
    <col min="7171" max="7171" width="12.42578125" style="84" customWidth="1"/>
    <col min="7172" max="7172" width="12.28515625" style="84" customWidth="1"/>
    <col min="7173" max="7173" width="11.5703125" style="84" customWidth="1"/>
    <col min="7174" max="7174" width="12.5703125" style="84" customWidth="1"/>
    <col min="7175" max="7176" width="10.42578125" style="84" customWidth="1"/>
    <col min="7177" max="7177" width="10.28515625" style="84" customWidth="1"/>
    <col min="7178" max="7178" width="10.7109375" style="84" customWidth="1"/>
    <col min="7179" max="7179" width="9.85546875" style="84" customWidth="1"/>
    <col min="7180" max="7180" width="10.5703125" style="84" customWidth="1"/>
    <col min="7181" max="7181" width="10.140625" style="84" customWidth="1"/>
    <col min="7182" max="7182" width="10.28515625" style="84" customWidth="1"/>
    <col min="7183" max="7183" width="9.85546875" style="84" customWidth="1"/>
    <col min="7184" max="7184" width="9.7109375" style="84" customWidth="1"/>
    <col min="7185" max="7185" width="9.42578125" style="84" customWidth="1"/>
    <col min="7186" max="7186" width="9.85546875" style="84" customWidth="1"/>
    <col min="7187" max="7187" width="9.140625" style="84" customWidth="1"/>
    <col min="7188" max="7188" width="9.5703125" style="84" customWidth="1"/>
    <col min="7189" max="7189" width="9" style="84" customWidth="1"/>
    <col min="7190" max="7191" width="10.85546875" style="84" customWidth="1"/>
    <col min="7192" max="7192" width="96.5703125" style="84" customWidth="1"/>
    <col min="7193" max="7200" width="10.85546875" style="84" customWidth="1"/>
    <col min="7201" max="7201" width="24.42578125" style="84" customWidth="1"/>
    <col min="7202" max="7213" width="10.85546875" style="84" customWidth="1"/>
    <col min="7214" max="7216" width="13.7109375" style="84" customWidth="1"/>
    <col min="7217" max="7270" width="0" style="84" hidden="1" customWidth="1"/>
    <col min="7271" max="7424" width="10.28515625" style="84"/>
    <col min="7425" max="7425" width="48.42578125" style="84" customWidth="1"/>
    <col min="7426" max="7426" width="13.140625" style="84" customWidth="1"/>
    <col min="7427" max="7427" width="12.42578125" style="84" customWidth="1"/>
    <col min="7428" max="7428" width="12.28515625" style="84" customWidth="1"/>
    <col min="7429" max="7429" width="11.5703125" style="84" customWidth="1"/>
    <col min="7430" max="7430" width="12.5703125" style="84" customWidth="1"/>
    <col min="7431" max="7432" width="10.42578125" style="84" customWidth="1"/>
    <col min="7433" max="7433" width="10.28515625" style="84" customWidth="1"/>
    <col min="7434" max="7434" width="10.7109375" style="84" customWidth="1"/>
    <col min="7435" max="7435" width="9.85546875" style="84" customWidth="1"/>
    <col min="7436" max="7436" width="10.5703125" style="84" customWidth="1"/>
    <col min="7437" max="7437" width="10.140625" style="84" customWidth="1"/>
    <col min="7438" max="7438" width="10.28515625" style="84" customWidth="1"/>
    <col min="7439" max="7439" width="9.85546875" style="84" customWidth="1"/>
    <col min="7440" max="7440" width="9.7109375" style="84" customWidth="1"/>
    <col min="7441" max="7441" width="9.42578125" style="84" customWidth="1"/>
    <col min="7442" max="7442" width="9.85546875" style="84" customWidth="1"/>
    <col min="7443" max="7443" width="9.140625" style="84" customWidth="1"/>
    <col min="7444" max="7444" width="9.5703125" style="84" customWidth="1"/>
    <col min="7445" max="7445" width="9" style="84" customWidth="1"/>
    <col min="7446" max="7447" width="10.85546875" style="84" customWidth="1"/>
    <col min="7448" max="7448" width="96.5703125" style="84" customWidth="1"/>
    <col min="7449" max="7456" width="10.85546875" style="84" customWidth="1"/>
    <col min="7457" max="7457" width="24.42578125" style="84" customWidth="1"/>
    <col min="7458" max="7469" width="10.85546875" style="84" customWidth="1"/>
    <col min="7470" max="7472" width="13.7109375" style="84" customWidth="1"/>
    <col min="7473" max="7526" width="0" style="84" hidden="1" customWidth="1"/>
    <col min="7527" max="7680" width="10.28515625" style="84"/>
    <col min="7681" max="7681" width="48.42578125" style="84" customWidth="1"/>
    <col min="7682" max="7682" width="13.140625" style="84" customWidth="1"/>
    <col min="7683" max="7683" width="12.42578125" style="84" customWidth="1"/>
    <col min="7684" max="7684" width="12.28515625" style="84" customWidth="1"/>
    <col min="7685" max="7685" width="11.5703125" style="84" customWidth="1"/>
    <col min="7686" max="7686" width="12.5703125" style="84" customWidth="1"/>
    <col min="7687" max="7688" width="10.42578125" style="84" customWidth="1"/>
    <col min="7689" max="7689" width="10.28515625" style="84" customWidth="1"/>
    <col min="7690" max="7690" width="10.7109375" style="84" customWidth="1"/>
    <col min="7691" max="7691" width="9.85546875" style="84" customWidth="1"/>
    <col min="7692" max="7692" width="10.5703125" style="84" customWidth="1"/>
    <col min="7693" max="7693" width="10.140625" style="84" customWidth="1"/>
    <col min="7694" max="7694" width="10.28515625" style="84" customWidth="1"/>
    <col min="7695" max="7695" width="9.85546875" style="84" customWidth="1"/>
    <col min="7696" max="7696" width="9.7109375" style="84" customWidth="1"/>
    <col min="7697" max="7697" width="9.42578125" style="84" customWidth="1"/>
    <col min="7698" max="7698" width="9.85546875" style="84" customWidth="1"/>
    <col min="7699" max="7699" width="9.140625" style="84" customWidth="1"/>
    <col min="7700" max="7700" width="9.5703125" style="84" customWidth="1"/>
    <col min="7701" max="7701" width="9" style="84" customWidth="1"/>
    <col min="7702" max="7703" width="10.85546875" style="84" customWidth="1"/>
    <col min="7704" max="7704" width="96.5703125" style="84" customWidth="1"/>
    <col min="7705" max="7712" width="10.85546875" style="84" customWidth="1"/>
    <col min="7713" max="7713" width="24.42578125" style="84" customWidth="1"/>
    <col min="7714" max="7725" width="10.85546875" style="84" customWidth="1"/>
    <col min="7726" max="7728" width="13.7109375" style="84" customWidth="1"/>
    <col min="7729" max="7782" width="0" style="84" hidden="1" customWidth="1"/>
    <col min="7783" max="7936" width="10.28515625" style="84"/>
    <col min="7937" max="7937" width="48.42578125" style="84" customWidth="1"/>
    <col min="7938" max="7938" width="13.140625" style="84" customWidth="1"/>
    <col min="7939" max="7939" width="12.42578125" style="84" customWidth="1"/>
    <col min="7940" max="7940" width="12.28515625" style="84" customWidth="1"/>
    <col min="7941" max="7941" width="11.5703125" style="84" customWidth="1"/>
    <col min="7942" max="7942" width="12.5703125" style="84" customWidth="1"/>
    <col min="7943" max="7944" width="10.42578125" style="84" customWidth="1"/>
    <col min="7945" max="7945" width="10.28515625" style="84" customWidth="1"/>
    <col min="7946" max="7946" width="10.7109375" style="84" customWidth="1"/>
    <col min="7947" max="7947" width="9.85546875" style="84" customWidth="1"/>
    <col min="7948" max="7948" width="10.5703125" style="84" customWidth="1"/>
    <col min="7949" max="7949" width="10.140625" style="84" customWidth="1"/>
    <col min="7950" max="7950" width="10.28515625" style="84" customWidth="1"/>
    <col min="7951" max="7951" width="9.85546875" style="84" customWidth="1"/>
    <col min="7952" max="7952" width="9.7109375" style="84" customWidth="1"/>
    <col min="7953" max="7953" width="9.42578125" style="84" customWidth="1"/>
    <col min="7954" max="7954" width="9.85546875" style="84" customWidth="1"/>
    <col min="7955" max="7955" width="9.140625" style="84" customWidth="1"/>
    <col min="7956" max="7956" width="9.5703125" style="84" customWidth="1"/>
    <col min="7957" max="7957" width="9" style="84" customWidth="1"/>
    <col min="7958" max="7959" width="10.85546875" style="84" customWidth="1"/>
    <col min="7960" max="7960" width="96.5703125" style="84" customWidth="1"/>
    <col min="7961" max="7968" width="10.85546875" style="84" customWidth="1"/>
    <col min="7969" max="7969" width="24.42578125" style="84" customWidth="1"/>
    <col min="7970" max="7981" width="10.85546875" style="84" customWidth="1"/>
    <col min="7982" max="7984" width="13.7109375" style="84" customWidth="1"/>
    <col min="7985" max="8038" width="0" style="84" hidden="1" customWidth="1"/>
    <col min="8039" max="8192" width="10.28515625" style="84"/>
    <col min="8193" max="8193" width="48.42578125" style="84" customWidth="1"/>
    <col min="8194" max="8194" width="13.140625" style="84" customWidth="1"/>
    <col min="8195" max="8195" width="12.42578125" style="84" customWidth="1"/>
    <col min="8196" max="8196" width="12.28515625" style="84" customWidth="1"/>
    <col min="8197" max="8197" width="11.5703125" style="84" customWidth="1"/>
    <col min="8198" max="8198" width="12.5703125" style="84" customWidth="1"/>
    <col min="8199" max="8200" width="10.42578125" style="84" customWidth="1"/>
    <col min="8201" max="8201" width="10.28515625" style="84" customWidth="1"/>
    <col min="8202" max="8202" width="10.7109375" style="84" customWidth="1"/>
    <col min="8203" max="8203" width="9.85546875" style="84" customWidth="1"/>
    <col min="8204" max="8204" width="10.5703125" style="84" customWidth="1"/>
    <col min="8205" max="8205" width="10.140625" style="84" customWidth="1"/>
    <col min="8206" max="8206" width="10.28515625" style="84" customWidth="1"/>
    <col min="8207" max="8207" width="9.85546875" style="84" customWidth="1"/>
    <col min="8208" max="8208" width="9.7109375" style="84" customWidth="1"/>
    <col min="8209" max="8209" width="9.42578125" style="84" customWidth="1"/>
    <col min="8210" max="8210" width="9.85546875" style="84" customWidth="1"/>
    <col min="8211" max="8211" width="9.140625" style="84" customWidth="1"/>
    <col min="8212" max="8212" width="9.5703125" style="84" customWidth="1"/>
    <col min="8213" max="8213" width="9" style="84" customWidth="1"/>
    <col min="8214" max="8215" width="10.85546875" style="84" customWidth="1"/>
    <col min="8216" max="8216" width="96.5703125" style="84" customWidth="1"/>
    <col min="8217" max="8224" width="10.85546875" style="84" customWidth="1"/>
    <col min="8225" max="8225" width="24.42578125" style="84" customWidth="1"/>
    <col min="8226" max="8237" width="10.85546875" style="84" customWidth="1"/>
    <col min="8238" max="8240" width="13.7109375" style="84" customWidth="1"/>
    <col min="8241" max="8294" width="0" style="84" hidden="1" customWidth="1"/>
    <col min="8295" max="8448" width="10.28515625" style="84"/>
    <col min="8449" max="8449" width="48.42578125" style="84" customWidth="1"/>
    <col min="8450" max="8450" width="13.140625" style="84" customWidth="1"/>
    <col min="8451" max="8451" width="12.42578125" style="84" customWidth="1"/>
    <col min="8452" max="8452" width="12.28515625" style="84" customWidth="1"/>
    <col min="8453" max="8453" width="11.5703125" style="84" customWidth="1"/>
    <col min="8454" max="8454" width="12.5703125" style="84" customWidth="1"/>
    <col min="8455" max="8456" width="10.42578125" style="84" customWidth="1"/>
    <col min="8457" max="8457" width="10.28515625" style="84" customWidth="1"/>
    <col min="8458" max="8458" width="10.7109375" style="84" customWidth="1"/>
    <col min="8459" max="8459" width="9.85546875" style="84" customWidth="1"/>
    <col min="8460" max="8460" width="10.5703125" style="84" customWidth="1"/>
    <col min="8461" max="8461" width="10.140625" style="84" customWidth="1"/>
    <col min="8462" max="8462" width="10.28515625" style="84" customWidth="1"/>
    <col min="8463" max="8463" width="9.85546875" style="84" customWidth="1"/>
    <col min="8464" max="8464" width="9.7109375" style="84" customWidth="1"/>
    <col min="8465" max="8465" width="9.42578125" style="84" customWidth="1"/>
    <col min="8466" max="8466" width="9.85546875" style="84" customWidth="1"/>
    <col min="8467" max="8467" width="9.140625" style="84" customWidth="1"/>
    <col min="8468" max="8468" width="9.5703125" style="84" customWidth="1"/>
    <col min="8469" max="8469" width="9" style="84" customWidth="1"/>
    <col min="8470" max="8471" width="10.85546875" style="84" customWidth="1"/>
    <col min="8472" max="8472" width="96.5703125" style="84" customWidth="1"/>
    <col min="8473" max="8480" width="10.85546875" style="84" customWidth="1"/>
    <col min="8481" max="8481" width="24.42578125" style="84" customWidth="1"/>
    <col min="8482" max="8493" width="10.85546875" style="84" customWidth="1"/>
    <col min="8494" max="8496" width="13.7109375" style="84" customWidth="1"/>
    <col min="8497" max="8550" width="0" style="84" hidden="1" customWidth="1"/>
    <col min="8551" max="8704" width="10.28515625" style="84"/>
    <col min="8705" max="8705" width="48.42578125" style="84" customWidth="1"/>
    <col min="8706" max="8706" width="13.140625" style="84" customWidth="1"/>
    <col min="8707" max="8707" width="12.42578125" style="84" customWidth="1"/>
    <col min="8708" max="8708" width="12.28515625" style="84" customWidth="1"/>
    <col min="8709" max="8709" width="11.5703125" style="84" customWidth="1"/>
    <col min="8710" max="8710" width="12.5703125" style="84" customWidth="1"/>
    <col min="8711" max="8712" width="10.42578125" style="84" customWidth="1"/>
    <col min="8713" max="8713" width="10.28515625" style="84" customWidth="1"/>
    <col min="8714" max="8714" width="10.7109375" style="84" customWidth="1"/>
    <col min="8715" max="8715" width="9.85546875" style="84" customWidth="1"/>
    <col min="8716" max="8716" width="10.5703125" style="84" customWidth="1"/>
    <col min="8717" max="8717" width="10.140625" style="84" customWidth="1"/>
    <col min="8718" max="8718" width="10.28515625" style="84" customWidth="1"/>
    <col min="8719" max="8719" width="9.85546875" style="84" customWidth="1"/>
    <col min="8720" max="8720" width="9.7109375" style="84" customWidth="1"/>
    <col min="8721" max="8721" width="9.42578125" style="84" customWidth="1"/>
    <col min="8722" max="8722" width="9.85546875" style="84" customWidth="1"/>
    <col min="8723" max="8723" width="9.140625" style="84" customWidth="1"/>
    <col min="8724" max="8724" width="9.5703125" style="84" customWidth="1"/>
    <col min="8725" max="8725" width="9" style="84" customWidth="1"/>
    <col min="8726" max="8727" width="10.85546875" style="84" customWidth="1"/>
    <col min="8728" max="8728" width="96.5703125" style="84" customWidth="1"/>
    <col min="8729" max="8736" width="10.85546875" style="84" customWidth="1"/>
    <col min="8737" max="8737" width="24.42578125" style="84" customWidth="1"/>
    <col min="8738" max="8749" width="10.85546875" style="84" customWidth="1"/>
    <col min="8750" max="8752" width="13.7109375" style="84" customWidth="1"/>
    <col min="8753" max="8806" width="0" style="84" hidden="1" customWidth="1"/>
    <col min="8807" max="8960" width="10.28515625" style="84"/>
    <col min="8961" max="8961" width="48.42578125" style="84" customWidth="1"/>
    <col min="8962" max="8962" width="13.140625" style="84" customWidth="1"/>
    <col min="8963" max="8963" width="12.42578125" style="84" customWidth="1"/>
    <col min="8964" max="8964" width="12.28515625" style="84" customWidth="1"/>
    <col min="8965" max="8965" width="11.5703125" style="84" customWidth="1"/>
    <col min="8966" max="8966" width="12.5703125" style="84" customWidth="1"/>
    <col min="8967" max="8968" width="10.42578125" style="84" customWidth="1"/>
    <col min="8969" max="8969" width="10.28515625" style="84" customWidth="1"/>
    <col min="8970" max="8970" width="10.7109375" style="84" customWidth="1"/>
    <col min="8971" max="8971" width="9.85546875" style="84" customWidth="1"/>
    <col min="8972" max="8972" width="10.5703125" style="84" customWidth="1"/>
    <col min="8973" max="8973" width="10.140625" style="84" customWidth="1"/>
    <col min="8974" max="8974" width="10.28515625" style="84" customWidth="1"/>
    <col min="8975" max="8975" width="9.85546875" style="84" customWidth="1"/>
    <col min="8976" max="8976" width="9.7109375" style="84" customWidth="1"/>
    <col min="8977" max="8977" width="9.42578125" style="84" customWidth="1"/>
    <col min="8978" max="8978" width="9.85546875" style="84" customWidth="1"/>
    <col min="8979" max="8979" width="9.140625" style="84" customWidth="1"/>
    <col min="8980" max="8980" width="9.5703125" style="84" customWidth="1"/>
    <col min="8981" max="8981" width="9" style="84" customWidth="1"/>
    <col min="8982" max="8983" width="10.85546875" style="84" customWidth="1"/>
    <col min="8984" max="8984" width="96.5703125" style="84" customWidth="1"/>
    <col min="8985" max="8992" width="10.85546875" style="84" customWidth="1"/>
    <col min="8993" max="8993" width="24.42578125" style="84" customWidth="1"/>
    <col min="8994" max="9005" width="10.85546875" style="84" customWidth="1"/>
    <col min="9006" max="9008" width="13.7109375" style="84" customWidth="1"/>
    <col min="9009" max="9062" width="0" style="84" hidden="1" customWidth="1"/>
    <col min="9063" max="9216" width="10.28515625" style="84"/>
    <col min="9217" max="9217" width="48.42578125" style="84" customWidth="1"/>
    <col min="9218" max="9218" width="13.140625" style="84" customWidth="1"/>
    <col min="9219" max="9219" width="12.42578125" style="84" customWidth="1"/>
    <col min="9220" max="9220" width="12.28515625" style="84" customWidth="1"/>
    <col min="9221" max="9221" width="11.5703125" style="84" customWidth="1"/>
    <col min="9222" max="9222" width="12.5703125" style="84" customWidth="1"/>
    <col min="9223" max="9224" width="10.42578125" style="84" customWidth="1"/>
    <col min="9225" max="9225" width="10.28515625" style="84" customWidth="1"/>
    <col min="9226" max="9226" width="10.7109375" style="84" customWidth="1"/>
    <col min="9227" max="9227" width="9.85546875" style="84" customWidth="1"/>
    <col min="9228" max="9228" width="10.5703125" style="84" customWidth="1"/>
    <col min="9229" max="9229" width="10.140625" style="84" customWidth="1"/>
    <col min="9230" max="9230" width="10.28515625" style="84" customWidth="1"/>
    <col min="9231" max="9231" width="9.85546875" style="84" customWidth="1"/>
    <col min="9232" max="9232" width="9.7109375" style="84" customWidth="1"/>
    <col min="9233" max="9233" width="9.42578125" style="84" customWidth="1"/>
    <col min="9234" max="9234" width="9.85546875" style="84" customWidth="1"/>
    <col min="9235" max="9235" width="9.140625" style="84" customWidth="1"/>
    <col min="9236" max="9236" width="9.5703125" style="84" customWidth="1"/>
    <col min="9237" max="9237" width="9" style="84" customWidth="1"/>
    <col min="9238" max="9239" width="10.85546875" style="84" customWidth="1"/>
    <col min="9240" max="9240" width="96.5703125" style="84" customWidth="1"/>
    <col min="9241" max="9248" width="10.85546875" style="84" customWidth="1"/>
    <col min="9249" max="9249" width="24.42578125" style="84" customWidth="1"/>
    <col min="9250" max="9261" width="10.85546875" style="84" customWidth="1"/>
    <col min="9262" max="9264" width="13.7109375" style="84" customWidth="1"/>
    <col min="9265" max="9318" width="0" style="84" hidden="1" customWidth="1"/>
    <col min="9319" max="9472" width="10.28515625" style="84"/>
    <col min="9473" max="9473" width="48.42578125" style="84" customWidth="1"/>
    <col min="9474" max="9474" width="13.140625" style="84" customWidth="1"/>
    <col min="9475" max="9475" width="12.42578125" style="84" customWidth="1"/>
    <col min="9476" max="9476" width="12.28515625" style="84" customWidth="1"/>
    <col min="9477" max="9477" width="11.5703125" style="84" customWidth="1"/>
    <col min="9478" max="9478" width="12.5703125" style="84" customWidth="1"/>
    <col min="9479" max="9480" width="10.42578125" style="84" customWidth="1"/>
    <col min="9481" max="9481" width="10.28515625" style="84" customWidth="1"/>
    <col min="9482" max="9482" width="10.7109375" style="84" customWidth="1"/>
    <col min="9483" max="9483" width="9.85546875" style="84" customWidth="1"/>
    <col min="9484" max="9484" width="10.5703125" style="84" customWidth="1"/>
    <col min="9485" max="9485" width="10.140625" style="84" customWidth="1"/>
    <col min="9486" max="9486" width="10.28515625" style="84" customWidth="1"/>
    <col min="9487" max="9487" width="9.85546875" style="84" customWidth="1"/>
    <col min="9488" max="9488" width="9.7109375" style="84" customWidth="1"/>
    <col min="9489" max="9489" width="9.42578125" style="84" customWidth="1"/>
    <col min="9490" max="9490" width="9.85546875" style="84" customWidth="1"/>
    <col min="9491" max="9491" width="9.140625" style="84" customWidth="1"/>
    <col min="9492" max="9492" width="9.5703125" style="84" customWidth="1"/>
    <col min="9493" max="9493" width="9" style="84" customWidth="1"/>
    <col min="9494" max="9495" width="10.85546875" style="84" customWidth="1"/>
    <col min="9496" max="9496" width="96.5703125" style="84" customWidth="1"/>
    <col min="9497" max="9504" width="10.85546875" style="84" customWidth="1"/>
    <col min="9505" max="9505" width="24.42578125" style="84" customWidth="1"/>
    <col min="9506" max="9517" width="10.85546875" style="84" customWidth="1"/>
    <col min="9518" max="9520" width="13.7109375" style="84" customWidth="1"/>
    <col min="9521" max="9574" width="0" style="84" hidden="1" customWidth="1"/>
    <col min="9575" max="9728" width="10.28515625" style="84"/>
    <col min="9729" max="9729" width="48.42578125" style="84" customWidth="1"/>
    <col min="9730" max="9730" width="13.140625" style="84" customWidth="1"/>
    <col min="9731" max="9731" width="12.42578125" style="84" customWidth="1"/>
    <col min="9732" max="9732" width="12.28515625" style="84" customWidth="1"/>
    <col min="9733" max="9733" width="11.5703125" style="84" customWidth="1"/>
    <col min="9734" max="9734" width="12.5703125" style="84" customWidth="1"/>
    <col min="9735" max="9736" width="10.42578125" style="84" customWidth="1"/>
    <col min="9737" max="9737" width="10.28515625" style="84" customWidth="1"/>
    <col min="9738" max="9738" width="10.7109375" style="84" customWidth="1"/>
    <col min="9739" max="9739" width="9.85546875" style="84" customWidth="1"/>
    <col min="9740" max="9740" width="10.5703125" style="84" customWidth="1"/>
    <col min="9741" max="9741" width="10.140625" style="84" customWidth="1"/>
    <col min="9742" max="9742" width="10.28515625" style="84" customWidth="1"/>
    <col min="9743" max="9743" width="9.85546875" style="84" customWidth="1"/>
    <col min="9744" max="9744" width="9.7109375" style="84" customWidth="1"/>
    <col min="9745" max="9745" width="9.42578125" style="84" customWidth="1"/>
    <col min="9746" max="9746" width="9.85546875" style="84" customWidth="1"/>
    <col min="9747" max="9747" width="9.140625" style="84" customWidth="1"/>
    <col min="9748" max="9748" width="9.5703125" style="84" customWidth="1"/>
    <col min="9749" max="9749" width="9" style="84" customWidth="1"/>
    <col min="9750" max="9751" width="10.85546875" style="84" customWidth="1"/>
    <col min="9752" max="9752" width="96.5703125" style="84" customWidth="1"/>
    <col min="9753" max="9760" width="10.85546875" style="84" customWidth="1"/>
    <col min="9761" max="9761" width="24.42578125" style="84" customWidth="1"/>
    <col min="9762" max="9773" width="10.85546875" style="84" customWidth="1"/>
    <col min="9774" max="9776" width="13.7109375" style="84" customWidth="1"/>
    <col min="9777" max="9830" width="0" style="84" hidden="1" customWidth="1"/>
    <col min="9831" max="9984" width="10.28515625" style="84"/>
    <col min="9985" max="9985" width="48.42578125" style="84" customWidth="1"/>
    <col min="9986" max="9986" width="13.140625" style="84" customWidth="1"/>
    <col min="9987" max="9987" width="12.42578125" style="84" customWidth="1"/>
    <col min="9988" max="9988" width="12.28515625" style="84" customWidth="1"/>
    <col min="9989" max="9989" width="11.5703125" style="84" customWidth="1"/>
    <col min="9990" max="9990" width="12.5703125" style="84" customWidth="1"/>
    <col min="9991" max="9992" width="10.42578125" style="84" customWidth="1"/>
    <col min="9993" max="9993" width="10.28515625" style="84" customWidth="1"/>
    <col min="9994" max="9994" width="10.7109375" style="84" customWidth="1"/>
    <col min="9995" max="9995" width="9.85546875" style="84" customWidth="1"/>
    <col min="9996" max="9996" width="10.5703125" style="84" customWidth="1"/>
    <col min="9997" max="9997" width="10.140625" style="84" customWidth="1"/>
    <col min="9998" max="9998" width="10.28515625" style="84" customWidth="1"/>
    <col min="9999" max="9999" width="9.85546875" style="84" customWidth="1"/>
    <col min="10000" max="10000" width="9.7109375" style="84" customWidth="1"/>
    <col min="10001" max="10001" width="9.42578125" style="84" customWidth="1"/>
    <col min="10002" max="10002" width="9.85546875" style="84" customWidth="1"/>
    <col min="10003" max="10003" width="9.140625" style="84" customWidth="1"/>
    <col min="10004" max="10004" width="9.5703125" style="84" customWidth="1"/>
    <col min="10005" max="10005" width="9" style="84" customWidth="1"/>
    <col min="10006" max="10007" width="10.85546875" style="84" customWidth="1"/>
    <col min="10008" max="10008" width="96.5703125" style="84" customWidth="1"/>
    <col min="10009" max="10016" width="10.85546875" style="84" customWidth="1"/>
    <col min="10017" max="10017" width="24.42578125" style="84" customWidth="1"/>
    <col min="10018" max="10029" width="10.85546875" style="84" customWidth="1"/>
    <col min="10030" max="10032" width="13.7109375" style="84" customWidth="1"/>
    <col min="10033" max="10086" width="0" style="84" hidden="1" customWidth="1"/>
    <col min="10087" max="10240" width="10.28515625" style="84"/>
    <col min="10241" max="10241" width="48.42578125" style="84" customWidth="1"/>
    <col min="10242" max="10242" width="13.140625" style="84" customWidth="1"/>
    <col min="10243" max="10243" width="12.42578125" style="84" customWidth="1"/>
    <col min="10244" max="10244" width="12.28515625" style="84" customWidth="1"/>
    <col min="10245" max="10245" width="11.5703125" style="84" customWidth="1"/>
    <col min="10246" max="10246" width="12.5703125" style="84" customWidth="1"/>
    <col min="10247" max="10248" width="10.42578125" style="84" customWidth="1"/>
    <col min="10249" max="10249" width="10.28515625" style="84" customWidth="1"/>
    <col min="10250" max="10250" width="10.7109375" style="84" customWidth="1"/>
    <col min="10251" max="10251" width="9.85546875" style="84" customWidth="1"/>
    <col min="10252" max="10252" width="10.5703125" style="84" customWidth="1"/>
    <col min="10253" max="10253" width="10.140625" style="84" customWidth="1"/>
    <col min="10254" max="10254" width="10.28515625" style="84" customWidth="1"/>
    <col min="10255" max="10255" width="9.85546875" style="84" customWidth="1"/>
    <col min="10256" max="10256" width="9.7109375" style="84" customWidth="1"/>
    <col min="10257" max="10257" width="9.42578125" style="84" customWidth="1"/>
    <col min="10258" max="10258" width="9.85546875" style="84" customWidth="1"/>
    <col min="10259" max="10259" width="9.140625" style="84" customWidth="1"/>
    <col min="10260" max="10260" width="9.5703125" style="84" customWidth="1"/>
    <col min="10261" max="10261" width="9" style="84" customWidth="1"/>
    <col min="10262" max="10263" width="10.85546875" style="84" customWidth="1"/>
    <col min="10264" max="10264" width="96.5703125" style="84" customWidth="1"/>
    <col min="10265" max="10272" width="10.85546875" style="84" customWidth="1"/>
    <col min="10273" max="10273" width="24.42578125" style="84" customWidth="1"/>
    <col min="10274" max="10285" width="10.85546875" style="84" customWidth="1"/>
    <col min="10286" max="10288" width="13.7109375" style="84" customWidth="1"/>
    <col min="10289" max="10342" width="0" style="84" hidden="1" customWidth="1"/>
    <col min="10343" max="10496" width="10.28515625" style="84"/>
    <col min="10497" max="10497" width="48.42578125" style="84" customWidth="1"/>
    <col min="10498" max="10498" width="13.140625" style="84" customWidth="1"/>
    <col min="10499" max="10499" width="12.42578125" style="84" customWidth="1"/>
    <col min="10500" max="10500" width="12.28515625" style="84" customWidth="1"/>
    <col min="10501" max="10501" width="11.5703125" style="84" customWidth="1"/>
    <col min="10502" max="10502" width="12.5703125" style="84" customWidth="1"/>
    <col min="10503" max="10504" width="10.42578125" style="84" customWidth="1"/>
    <col min="10505" max="10505" width="10.28515625" style="84" customWidth="1"/>
    <col min="10506" max="10506" width="10.7109375" style="84" customWidth="1"/>
    <col min="10507" max="10507" width="9.85546875" style="84" customWidth="1"/>
    <col min="10508" max="10508" width="10.5703125" style="84" customWidth="1"/>
    <col min="10509" max="10509" width="10.140625" style="84" customWidth="1"/>
    <col min="10510" max="10510" width="10.28515625" style="84" customWidth="1"/>
    <col min="10511" max="10511" width="9.85546875" style="84" customWidth="1"/>
    <col min="10512" max="10512" width="9.7109375" style="84" customWidth="1"/>
    <col min="10513" max="10513" width="9.42578125" style="84" customWidth="1"/>
    <col min="10514" max="10514" width="9.85546875" style="84" customWidth="1"/>
    <col min="10515" max="10515" width="9.140625" style="84" customWidth="1"/>
    <col min="10516" max="10516" width="9.5703125" style="84" customWidth="1"/>
    <col min="10517" max="10517" width="9" style="84" customWidth="1"/>
    <col min="10518" max="10519" width="10.85546875" style="84" customWidth="1"/>
    <col min="10520" max="10520" width="96.5703125" style="84" customWidth="1"/>
    <col min="10521" max="10528" width="10.85546875" style="84" customWidth="1"/>
    <col min="10529" max="10529" width="24.42578125" style="84" customWidth="1"/>
    <col min="10530" max="10541" width="10.85546875" style="84" customWidth="1"/>
    <col min="10542" max="10544" width="13.7109375" style="84" customWidth="1"/>
    <col min="10545" max="10598" width="0" style="84" hidden="1" customWidth="1"/>
    <col min="10599" max="10752" width="10.28515625" style="84"/>
    <col min="10753" max="10753" width="48.42578125" style="84" customWidth="1"/>
    <col min="10754" max="10754" width="13.140625" style="84" customWidth="1"/>
    <col min="10755" max="10755" width="12.42578125" style="84" customWidth="1"/>
    <col min="10756" max="10756" width="12.28515625" style="84" customWidth="1"/>
    <col min="10757" max="10757" width="11.5703125" style="84" customWidth="1"/>
    <col min="10758" max="10758" width="12.5703125" style="84" customWidth="1"/>
    <col min="10759" max="10760" width="10.42578125" style="84" customWidth="1"/>
    <col min="10761" max="10761" width="10.28515625" style="84" customWidth="1"/>
    <col min="10762" max="10762" width="10.7109375" style="84" customWidth="1"/>
    <col min="10763" max="10763" width="9.85546875" style="84" customWidth="1"/>
    <col min="10764" max="10764" width="10.5703125" style="84" customWidth="1"/>
    <col min="10765" max="10765" width="10.140625" style="84" customWidth="1"/>
    <col min="10766" max="10766" width="10.28515625" style="84" customWidth="1"/>
    <col min="10767" max="10767" width="9.85546875" style="84" customWidth="1"/>
    <col min="10768" max="10768" width="9.7109375" style="84" customWidth="1"/>
    <col min="10769" max="10769" width="9.42578125" style="84" customWidth="1"/>
    <col min="10770" max="10770" width="9.85546875" style="84" customWidth="1"/>
    <col min="10771" max="10771" width="9.140625" style="84" customWidth="1"/>
    <col min="10772" max="10772" width="9.5703125" style="84" customWidth="1"/>
    <col min="10773" max="10773" width="9" style="84" customWidth="1"/>
    <col min="10774" max="10775" width="10.85546875" style="84" customWidth="1"/>
    <col min="10776" max="10776" width="96.5703125" style="84" customWidth="1"/>
    <col min="10777" max="10784" width="10.85546875" style="84" customWidth="1"/>
    <col min="10785" max="10785" width="24.42578125" style="84" customWidth="1"/>
    <col min="10786" max="10797" width="10.85546875" style="84" customWidth="1"/>
    <col min="10798" max="10800" width="13.7109375" style="84" customWidth="1"/>
    <col min="10801" max="10854" width="0" style="84" hidden="1" customWidth="1"/>
    <col min="10855" max="11008" width="10.28515625" style="84"/>
    <col min="11009" max="11009" width="48.42578125" style="84" customWidth="1"/>
    <col min="11010" max="11010" width="13.140625" style="84" customWidth="1"/>
    <col min="11011" max="11011" width="12.42578125" style="84" customWidth="1"/>
    <col min="11012" max="11012" width="12.28515625" style="84" customWidth="1"/>
    <col min="11013" max="11013" width="11.5703125" style="84" customWidth="1"/>
    <col min="11014" max="11014" width="12.5703125" style="84" customWidth="1"/>
    <col min="11015" max="11016" width="10.42578125" style="84" customWidth="1"/>
    <col min="11017" max="11017" width="10.28515625" style="84" customWidth="1"/>
    <col min="11018" max="11018" width="10.7109375" style="84" customWidth="1"/>
    <col min="11019" max="11019" width="9.85546875" style="84" customWidth="1"/>
    <col min="11020" max="11020" width="10.5703125" style="84" customWidth="1"/>
    <col min="11021" max="11021" width="10.140625" style="84" customWidth="1"/>
    <col min="11022" max="11022" width="10.28515625" style="84" customWidth="1"/>
    <col min="11023" max="11023" width="9.85546875" style="84" customWidth="1"/>
    <col min="11024" max="11024" width="9.7109375" style="84" customWidth="1"/>
    <col min="11025" max="11025" width="9.42578125" style="84" customWidth="1"/>
    <col min="11026" max="11026" width="9.85546875" style="84" customWidth="1"/>
    <col min="11027" max="11027" width="9.140625" style="84" customWidth="1"/>
    <col min="11028" max="11028" width="9.5703125" style="84" customWidth="1"/>
    <col min="11029" max="11029" width="9" style="84" customWidth="1"/>
    <col min="11030" max="11031" width="10.85546875" style="84" customWidth="1"/>
    <col min="11032" max="11032" width="96.5703125" style="84" customWidth="1"/>
    <col min="11033" max="11040" width="10.85546875" style="84" customWidth="1"/>
    <col min="11041" max="11041" width="24.42578125" style="84" customWidth="1"/>
    <col min="11042" max="11053" width="10.85546875" style="84" customWidth="1"/>
    <col min="11054" max="11056" width="13.7109375" style="84" customWidth="1"/>
    <col min="11057" max="11110" width="0" style="84" hidden="1" customWidth="1"/>
    <col min="11111" max="11264" width="10.28515625" style="84"/>
    <col min="11265" max="11265" width="48.42578125" style="84" customWidth="1"/>
    <col min="11266" max="11266" width="13.140625" style="84" customWidth="1"/>
    <col min="11267" max="11267" width="12.42578125" style="84" customWidth="1"/>
    <col min="11268" max="11268" width="12.28515625" style="84" customWidth="1"/>
    <col min="11269" max="11269" width="11.5703125" style="84" customWidth="1"/>
    <col min="11270" max="11270" width="12.5703125" style="84" customWidth="1"/>
    <col min="11271" max="11272" width="10.42578125" style="84" customWidth="1"/>
    <col min="11273" max="11273" width="10.28515625" style="84" customWidth="1"/>
    <col min="11274" max="11274" width="10.7109375" style="84" customWidth="1"/>
    <col min="11275" max="11275" width="9.85546875" style="84" customWidth="1"/>
    <col min="11276" max="11276" width="10.5703125" style="84" customWidth="1"/>
    <col min="11277" max="11277" width="10.140625" style="84" customWidth="1"/>
    <col min="11278" max="11278" width="10.28515625" style="84" customWidth="1"/>
    <col min="11279" max="11279" width="9.85546875" style="84" customWidth="1"/>
    <col min="11280" max="11280" width="9.7109375" style="84" customWidth="1"/>
    <col min="11281" max="11281" width="9.42578125" style="84" customWidth="1"/>
    <col min="11282" max="11282" width="9.85546875" style="84" customWidth="1"/>
    <col min="11283" max="11283" width="9.140625" style="84" customWidth="1"/>
    <col min="11284" max="11284" width="9.5703125" style="84" customWidth="1"/>
    <col min="11285" max="11285" width="9" style="84" customWidth="1"/>
    <col min="11286" max="11287" width="10.85546875" style="84" customWidth="1"/>
    <col min="11288" max="11288" width="96.5703125" style="84" customWidth="1"/>
    <col min="11289" max="11296" width="10.85546875" style="84" customWidth="1"/>
    <col min="11297" max="11297" width="24.42578125" style="84" customWidth="1"/>
    <col min="11298" max="11309" width="10.85546875" style="84" customWidth="1"/>
    <col min="11310" max="11312" width="13.7109375" style="84" customWidth="1"/>
    <col min="11313" max="11366" width="0" style="84" hidden="1" customWidth="1"/>
    <col min="11367" max="11520" width="10.28515625" style="84"/>
    <col min="11521" max="11521" width="48.42578125" style="84" customWidth="1"/>
    <col min="11522" max="11522" width="13.140625" style="84" customWidth="1"/>
    <col min="11523" max="11523" width="12.42578125" style="84" customWidth="1"/>
    <col min="11524" max="11524" width="12.28515625" style="84" customWidth="1"/>
    <col min="11525" max="11525" width="11.5703125" style="84" customWidth="1"/>
    <col min="11526" max="11526" width="12.5703125" style="84" customWidth="1"/>
    <col min="11527" max="11528" width="10.42578125" style="84" customWidth="1"/>
    <col min="11529" max="11529" width="10.28515625" style="84" customWidth="1"/>
    <col min="11530" max="11530" width="10.7109375" style="84" customWidth="1"/>
    <col min="11531" max="11531" width="9.85546875" style="84" customWidth="1"/>
    <col min="11532" max="11532" width="10.5703125" style="84" customWidth="1"/>
    <col min="11533" max="11533" width="10.140625" style="84" customWidth="1"/>
    <col min="11534" max="11534" width="10.28515625" style="84" customWidth="1"/>
    <col min="11535" max="11535" width="9.85546875" style="84" customWidth="1"/>
    <col min="11536" max="11536" width="9.7109375" style="84" customWidth="1"/>
    <col min="11537" max="11537" width="9.42578125" style="84" customWidth="1"/>
    <col min="11538" max="11538" width="9.85546875" style="84" customWidth="1"/>
    <col min="11539" max="11539" width="9.140625" style="84" customWidth="1"/>
    <col min="11540" max="11540" width="9.5703125" style="84" customWidth="1"/>
    <col min="11541" max="11541" width="9" style="84" customWidth="1"/>
    <col min="11542" max="11543" width="10.85546875" style="84" customWidth="1"/>
    <col min="11544" max="11544" width="96.5703125" style="84" customWidth="1"/>
    <col min="11545" max="11552" width="10.85546875" style="84" customWidth="1"/>
    <col min="11553" max="11553" width="24.42578125" style="84" customWidth="1"/>
    <col min="11554" max="11565" width="10.85546875" style="84" customWidth="1"/>
    <col min="11566" max="11568" width="13.7109375" style="84" customWidth="1"/>
    <col min="11569" max="11622" width="0" style="84" hidden="1" customWidth="1"/>
    <col min="11623" max="11776" width="10.28515625" style="84"/>
    <col min="11777" max="11777" width="48.42578125" style="84" customWidth="1"/>
    <col min="11778" max="11778" width="13.140625" style="84" customWidth="1"/>
    <col min="11779" max="11779" width="12.42578125" style="84" customWidth="1"/>
    <col min="11780" max="11780" width="12.28515625" style="84" customWidth="1"/>
    <col min="11781" max="11781" width="11.5703125" style="84" customWidth="1"/>
    <col min="11782" max="11782" width="12.5703125" style="84" customWidth="1"/>
    <col min="11783" max="11784" width="10.42578125" style="84" customWidth="1"/>
    <col min="11785" max="11785" width="10.28515625" style="84" customWidth="1"/>
    <col min="11786" max="11786" width="10.7109375" style="84" customWidth="1"/>
    <col min="11787" max="11787" width="9.85546875" style="84" customWidth="1"/>
    <col min="11788" max="11788" width="10.5703125" style="84" customWidth="1"/>
    <col min="11789" max="11789" width="10.140625" style="84" customWidth="1"/>
    <col min="11790" max="11790" width="10.28515625" style="84" customWidth="1"/>
    <col min="11791" max="11791" width="9.85546875" style="84" customWidth="1"/>
    <col min="11792" max="11792" width="9.7109375" style="84" customWidth="1"/>
    <col min="11793" max="11793" width="9.42578125" style="84" customWidth="1"/>
    <col min="11794" max="11794" width="9.85546875" style="84" customWidth="1"/>
    <col min="11795" max="11795" width="9.140625" style="84" customWidth="1"/>
    <col min="11796" max="11796" width="9.5703125" style="84" customWidth="1"/>
    <col min="11797" max="11797" width="9" style="84" customWidth="1"/>
    <col min="11798" max="11799" width="10.85546875" style="84" customWidth="1"/>
    <col min="11800" max="11800" width="96.5703125" style="84" customWidth="1"/>
    <col min="11801" max="11808" width="10.85546875" style="84" customWidth="1"/>
    <col min="11809" max="11809" width="24.42578125" style="84" customWidth="1"/>
    <col min="11810" max="11821" width="10.85546875" style="84" customWidth="1"/>
    <col min="11822" max="11824" width="13.7109375" style="84" customWidth="1"/>
    <col min="11825" max="11878" width="0" style="84" hidden="1" customWidth="1"/>
    <col min="11879" max="12032" width="10.28515625" style="84"/>
    <col min="12033" max="12033" width="48.42578125" style="84" customWidth="1"/>
    <col min="12034" max="12034" width="13.140625" style="84" customWidth="1"/>
    <col min="12035" max="12035" width="12.42578125" style="84" customWidth="1"/>
    <col min="12036" max="12036" width="12.28515625" style="84" customWidth="1"/>
    <col min="12037" max="12037" width="11.5703125" style="84" customWidth="1"/>
    <col min="12038" max="12038" width="12.5703125" style="84" customWidth="1"/>
    <col min="12039" max="12040" width="10.42578125" style="84" customWidth="1"/>
    <col min="12041" max="12041" width="10.28515625" style="84" customWidth="1"/>
    <col min="12042" max="12042" width="10.7109375" style="84" customWidth="1"/>
    <col min="12043" max="12043" width="9.85546875" style="84" customWidth="1"/>
    <col min="12044" max="12044" width="10.5703125" style="84" customWidth="1"/>
    <col min="12045" max="12045" width="10.140625" style="84" customWidth="1"/>
    <col min="12046" max="12046" width="10.28515625" style="84" customWidth="1"/>
    <col min="12047" max="12047" width="9.85546875" style="84" customWidth="1"/>
    <col min="12048" max="12048" width="9.7109375" style="84" customWidth="1"/>
    <col min="12049" max="12049" width="9.42578125" style="84" customWidth="1"/>
    <col min="12050" max="12050" width="9.85546875" style="84" customWidth="1"/>
    <col min="12051" max="12051" width="9.140625" style="84" customWidth="1"/>
    <col min="12052" max="12052" width="9.5703125" style="84" customWidth="1"/>
    <col min="12053" max="12053" width="9" style="84" customWidth="1"/>
    <col min="12054" max="12055" width="10.85546875" style="84" customWidth="1"/>
    <col min="12056" max="12056" width="96.5703125" style="84" customWidth="1"/>
    <col min="12057" max="12064" width="10.85546875" style="84" customWidth="1"/>
    <col min="12065" max="12065" width="24.42578125" style="84" customWidth="1"/>
    <col min="12066" max="12077" width="10.85546875" style="84" customWidth="1"/>
    <col min="12078" max="12080" width="13.7109375" style="84" customWidth="1"/>
    <col min="12081" max="12134" width="0" style="84" hidden="1" customWidth="1"/>
    <col min="12135" max="12288" width="10.28515625" style="84"/>
    <col min="12289" max="12289" width="48.42578125" style="84" customWidth="1"/>
    <col min="12290" max="12290" width="13.140625" style="84" customWidth="1"/>
    <col min="12291" max="12291" width="12.42578125" style="84" customWidth="1"/>
    <col min="12292" max="12292" width="12.28515625" style="84" customWidth="1"/>
    <col min="12293" max="12293" width="11.5703125" style="84" customWidth="1"/>
    <col min="12294" max="12294" width="12.5703125" style="84" customWidth="1"/>
    <col min="12295" max="12296" width="10.42578125" style="84" customWidth="1"/>
    <col min="12297" max="12297" width="10.28515625" style="84" customWidth="1"/>
    <col min="12298" max="12298" width="10.7109375" style="84" customWidth="1"/>
    <col min="12299" max="12299" width="9.85546875" style="84" customWidth="1"/>
    <col min="12300" max="12300" width="10.5703125" style="84" customWidth="1"/>
    <col min="12301" max="12301" width="10.140625" style="84" customWidth="1"/>
    <col min="12302" max="12302" width="10.28515625" style="84" customWidth="1"/>
    <col min="12303" max="12303" width="9.85546875" style="84" customWidth="1"/>
    <col min="12304" max="12304" width="9.7109375" style="84" customWidth="1"/>
    <col min="12305" max="12305" width="9.42578125" style="84" customWidth="1"/>
    <col min="12306" max="12306" width="9.85546875" style="84" customWidth="1"/>
    <col min="12307" max="12307" width="9.140625" style="84" customWidth="1"/>
    <col min="12308" max="12308" width="9.5703125" style="84" customWidth="1"/>
    <col min="12309" max="12309" width="9" style="84" customWidth="1"/>
    <col min="12310" max="12311" width="10.85546875" style="84" customWidth="1"/>
    <col min="12312" max="12312" width="96.5703125" style="84" customWidth="1"/>
    <col min="12313" max="12320" width="10.85546875" style="84" customWidth="1"/>
    <col min="12321" max="12321" width="24.42578125" style="84" customWidth="1"/>
    <col min="12322" max="12333" width="10.85546875" style="84" customWidth="1"/>
    <col min="12334" max="12336" width="13.7109375" style="84" customWidth="1"/>
    <col min="12337" max="12390" width="0" style="84" hidden="1" customWidth="1"/>
    <col min="12391" max="12544" width="10.28515625" style="84"/>
    <col min="12545" max="12545" width="48.42578125" style="84" customWidth="1"/>
    <col min="12546" max="12546" width="13.140625" style="84" customWidth="1"/>
    <col min="12547" max="12547" width="12.42578125" style="84" customWidth="1"/>
    <col min="12548" max="12548" width="12.28515625" style="84" customWidth="1"/>
    <col min="12549" max="12549" width="11.5703125" style="84" customWidth="1"/>
    <col min="12550" max="12550" width="12.5703125" style="84" customWidth="1"/>
    <col min="12551" max="12552" width="10.42578125" style="84" customWidth="1"/>
    <col min="12553" max="12553" width="10.28515625" style="84" customWidth="1"/>
    <col min="12554" max="12554" width="10.7109375" style="84" customWidth="1"/>
    <col min="12555" max="12555" width="9.85546875" style="84" customWidth="1"/>
    <col min="12556" max="12556" width="10.5703125" style="84" customWidth="1"/>
    <col min="12557" max="12557" width="10.140625" style="84" customWidth="1"/>
    <col min="12558" max="12558" width="10.28515625" style="84" customWidth="1"/>
    <col min="12559" max="12559" width="9.85546875" style="84" customWidth="1"/>
    <col min="12560" max="12560" width="9.7109375" style="84" customWidth="1"/>
    <col min="12561" max="12561" width="9.42578125" style="84" customWidth="1"/>
    <col min="12562" max="12562" width="9.85546875" style="84" customWidth="1"/>
    <col min="12563" max="12563" width="9.140625" style="84" customWidth="1"/>
    <col min="12564" max="12564" width="9.5703125" style="84" customWidth="1"/>
    <col min="12565" max="12565" width="9" style="84" customWidth="1"/>
    <col min="12566" max="12567" width="10.85546875" style="84" customWidth="1"/>
    <col min="12568" max="12568" width="96.5703125" style="84" customWidth="1"/>
    <col min="12569" max="12576" width="10.85546875" style="84" customWidth="1"/>
    <col min="12577" max="12577" width="24.42578125" style="84" customWidth="1"/>
    <col min="12578" max="12589" width="10.85546875" style="84" customWidth="1"/>
    <col min="12590" max="12592" width="13.7109375" style="84" customWidth="1"/>
    <col min="12593" max="12646" width="0" style="84" hidden="1" customWidth="1"/>
    <col min="12647" max="12800" width="10.28515625" style="84"/>
    <col min="12801" max="12801" width="48.42578125" style="84" customWidth="1"/>
    <col min="12802" max="12802" width="13.140625" style="84" customWidth="1"/>
    <col min="12803" max="12803" width="12.42578125" style="84" customWidth="1"/>
    <col min="12804" max="12804" width="12.28515625" style="84" customWidth="1"/>
    <col min="12805" max="12805" width="11.5703125" style="84" customWidth="1"/>
    <col min="12806" max="12806" width="12.5703125" style="84" customWidth="1"/>
    <col min="12807" max="12808" width="10.42578125" style="84" customWidth="1"/>
    <col min="12809" max="12809" width="10.28515625" style="84" customWidth="1"/>
    <col min="12810" max="12810" width="10.7109375" style="84" customWidth="1"/>
    <col min="12811" max="12811" width="9.85546875" style="84" customWidth="1"/>
    <col min="12812" max="12812" width="10.5703125" style="84" customWidth="1"/>
    <col min="12813" max="12813" width="10.140625" style="84" customWidth="1"/>
    <col min="12814" max="12814" width="10.28515625" style="84" customWidth="1"/>
    <col min="12815" max="12815" width="9.85546875" style="84" customWidth="1"/>
    <col min="12816" max="12816" width="9.7109375" style="84" customWidth="1"/>
    <col min="12817" max="12817" width="9.42578125" style="84" customWidth="1"/>
    <col min="12818" max="12818" width="9.85546875" style="84" customWidth="1"/>
    <col min="12819" max="12819" width="9.140625" style="84" customWidth="1"/>
    <col min="12820" max="12820" width="9.5703125" style="84" customWidth="1"/>
    <col min="12821" max="12821" width="9" style="84" customWidth="1"/>
    <col min="12822" max="12823" width="10.85546875" style="84" customWidth="1"/>
    <col min="12824" max="12824" width="96.5703125" style="84" customWidth="1"/>
    <col min="12825" max="12832" width="10.85546875" style="84" customWidth="1"/>
    <col min="12833" max="12833" width="24.42578125" style="84" customWidth="1"/>
    <col min="12834" max="12845" width="10.85546875" style="84" customWidth="1"/>
    <col min="12846" max="12848" width="13.7109375" style="84" customWidth="1"/>
    <col min="12849" max="12902" width="0" style="84" hidden="1" customWidth="1"/>
    <col min="12903" max="13056" width="10.28515625" style="84"/>
    <col min="13057" max="13057" width="48.42578125" style="84" customWidth="1"/>
    <col min="13058" max="13058" width="13.140625" style="84" customWidth="1"/>
    <col min="13059" max="13059" width="12.42578125" style="84" customWidth="1"/>
    <col min="13060" max="13060" width="12.28515625" style="84" customWidth="1"/>
    <col min="13061" max="13061" width="11.5703125" style="84" customWidth="1"/>
    <col min="13062" max="13062" width="12.5703125" style="84" customWidth="1"/>
    <col min="13063" max="13064" width="10.42578125" style="84" customWidth="1"/>
    <col min="13065" max="13065" width="10.28515625" style="84" customWidth="1"/>
    <col min="13066" max="13066" width="10.7109375" style="84" customWidth="1"/>
    <col min="13067" max="13067" width="9.85546875" style="84" customWidth="1"/>
    <col min="13068" max="13068" width="10.5703125" style="84" customWidth="1"/>
    <col min="13069" max="13069" width="10.140625" style="84" customWidth="1"/>
    <col min="13070" max="13070" width="10.28515625" style="84" customWidth="1"/>
    <col min="13071" max="13071" width="9.85546875" style="84" customWidth="1"/>
    <col min="13072" max="13072" width="9.7109375" style="84" customWidth="1"/>
    <col min="13073" max="13073" width="9.42578125" style="84" customWidth="1"/>
    <col min="13074" max="13074" width="9.85546875" style="84" customWidth="1"/>
    <col min="13075" max="13075" width="9.140625" style="84" customWidth="1"/>
    <col min="13076" max="13076" width="9.5703125" style="84" customWidth="1"/>
    <col min="13077" max="13077" width="9" style="84" customWidth="1"/>
    <col min="13078" max="13079" width="10.85546875" style="84" customWidth="1"/>
    <col min="13080" max="13080" width="96.5703125" style="84" customWidth="1"/>
    <col min="13081" max="13088" width="10.85546875" style="84" customWidth="1"/>
    <col min="13089" max="13089" width="24.42578125" style="84" customWidth="1"/>
    <col min="13090" max="13101" width="10.85546875" style="84" customWidth="1"/>
    <col min="13102" max="13104" width="13.7109375" style="84" customWidth="1"/>
    <col min="13105" max="13158" width="0" style="84" hidden="1" customWidth="1"/>
    <col min="13159" max="13312" width="10.28515625" style="84"/>
    <col min="13313" max="13313" width="48.42578125" style="84" customWidth="1"/>
    <col min="13314" max="13314" width="13.140625" style="84" customWidth="1"/>
    <col min="13315" max="13315" width="12.42578125" style="84" customWidth="1"/>
    <col min="13316" max="13316" width="12.28515625" style="84" customWidth="1"/>
    <col min="13317" max="13317" width="11.5703125" style="84" customWidth="1"/>
    <col min="13318" max="13318" width="12.5703125" style="84" customWidth="1"/>
    <col min="13319" max="13320" width="10.42578125" style="84" customWidth="1"/>
    <col min="13321" max="13321" width="10.28515625" style="84" customWidth="1"/>
    <col min="13322" max="13322" width="10.7109375" style="84" customWidth="1"/>
    <col min="13323" max="13323" width="9.85546875" style="84" customWidth="1"/>
    <col min="13324" max="13324" width="10.5703125" style="84" customWidth="1"/>
    <col min="13325" max="13325" width="10.140625" style="84" customWidth="1"/>
    <col min="13326" max="13326" width="10.28515625" style="84" customWidth="1"/>
    <col min="13327" max="13327" width="9.85546875" style="84" customWidth="1"/>
    <col min="13328" max="13328" width="9.7109375" style="84" customWidth="1"/>
    <col min="13329" max="13329" width="9.42578125" style="84" customWidth="1"/>
    <col min="13330" max="13330" width="9.85546875" style="84" customWidth="1"/>
    <col min="13331" max="13331" width="9.140625" style="84" customWidth="1"/>
    <col min="13332" max="13332" width="9.5703125" style="84" customWidth="1"/>
    <col min="13333" max="13333" width="9" style="84" customWidth="1"/>
    <col min="13334" max="13335" width="10.85546875" style="84" customWidth="1"/>
    <col min="13336" max="13336" width="96.5703125" style="84" customWidth="1"/>
    <col min="13337" max="13344" width="10.85546875" style="84" customWidth="1"/>
    <col min="13345" max="13345" width="24.42578125" style="84" customWidth="1"/>
    <col min="13346" max="13357" width="10.85546875" style="84" customWidth="1"/>
    <col min="13358" max="13360" width="13.7109375" style="84" customWidth="1"/>
    <col min="13361" max="13414" width="0" style="84" hidden="1" customWidth="1"/>
    <col min="13415" max="13568" width="10.28515625" style="84"/>
    <col min="13569" max="13569" width="48.42578125" style="84" customWidth="1"/>
    <col min="13570" max="13570" width="13.140625" style="84" customWidth="1"/>
    <col min="13571" max="13571" width="12.42578125" style="84" customWidth="1"/>
    <col min="13572" max="13572" width="12.28515625" style="84" customWidth="1"/>
    <col min="13573" max="13573" width="11.5703125" style="84" customWidth="1"/>
    <col min="13574" max="13574" width="12.5703125" style="84" customWidth="1"/>
    <col min="13575" max="13576" width="10.42578125" style="84" customWidth="1"/>
    <col min="13577" max="13577" width="10.28515625" style="84" customWidth="1"/>
    <col min="13578" max="13578" width="10.7109375" style="84" customWidth="1"/>
    <col min="13579" max="13579" width="9.85546875" style="84" customWidth="1"/>
    <col min="13580" max="13580" width="10.5703125" style="84" customWidth="1"/>
    <col min="13581" max="13581" width="10.140625" style="84" customWidth="1"/>
    <col min="13582" max="13582" width="10.28515625" style="84" customWidth="1"/>
    <col min="13583" max="13583" width="9.85546875" style="84" customWidth="1"/>
    <col min="13584" max="13584" width="9.7109375" style="84" customWidth="1"/>
    <col min="13585" max="13585" width="9.42578125" style="84" customWidth="1"/>
    <col min="13586" max="13586" width="9.85546875" style="84" customWidth="1"/>
    <col min="13587" max="13587" width="9.140625" style="84" customWidth="1"/>
    <col min="13588" max="13588" width="9.5703125" style="84" customWidth="1"/>
    <col min="13589" max="13589" width="9" style="84" customWidth="1"/>
    <col min="13590" max="13591" width="10.85546875" style="84" customWidth="1"/>
    <col min="13592" max="13592" width="96.5703125" style="84" customWidth="1"/>
    <col min="13593" max="13600" width="10.85546875" style="84" customWidth="1"/>
    <col min="13601" max="13601" width="24.42578125" style="84" customWidth="1"/>
    <col min="13602" max="13613" width="10.85546875" style="84" customWidth="1"/>
    <col min="13614" max="13616" width="13.7109375" style="84" customWidth="1"/>
    <col min="13617" max="13670" width="0" style="84" hidden="1" customWidth="1"/>
    <col min="13671" max="13824" width="10.28515625" style="84"/>
    <col min="13825" max="13825" width="48.42578125" style="84" customWidth="1"/>
    <col min="13826" max="13826" width="13.140625" style="84" customWidth="1"/>
    <col min="13827" max="13827" width="12.42578125" style="84" customWidth="1"/>
    <col min="13828" max="13828" width="12.28515625" style="84" customWidth="1"/>
    <col min="13829" max="13829" width="11.5703125" style="84" customWidth="1"/>
    <col min="13830" max="13830" width="12.5703125" style="84" customWidth="1"/>
    <col min="13831" max="13832" width="10.42578125" style="84" customWidth="1"/>
    <col min="13833" max="13833" width="10.28515625" style="84" customWidth="1"/>
    <col min="13834" max="13834" width="10.7109375" style="84" customWidth="1"/>
    <col min="13835" max="13835" width="9.85546875" style="84" customWidth="1"/>
    <col min="13836" max="13836" width="10.5703125" style="84" customWidth="1"/>
    <col min="13837" max="13837" width="10.140625" style="84" customWidth="1"/>
    <col min="13838" max="13838" width="10.28515625" style="84" customWidth="1"/>
    <col min="13839" max="13839" width="9.85546875" style="84" customWidth="1"/>
    <col min="13840" max="13840" width="9.7109375" style="84" customWidth="1"/>
    <col min="13841" max="13841" width="9.42578125" style="84" customWidth="1"/>
    <col min="13842" max="13842" width="9.85546875" style="84" customWidth="1"/>
    <col min="13843" max="13843" width="9.140625" style="84" customWidth="1"/>
    <col min="13844" max="13844" width="9.5703125" style="84" customWidth="1"/>
    <col min="13845" max="13845" width="9" style="84" customWidth="1"/>
    <col min="13846" max="13847" width="10.85546875" style="84" customWidth="1"/>
    <col min="13848" max="13848" width="96.5703125" style="84" customWidth="1"/>
    <col min="13849" max="13856" width="10.85546875" style="84" customWidth="1"/>
    <col min="13857" max="13857" width="24.42578125" style="84" customWidth="1"/>
    <col min="13858" max="13869" width="10.85546875" style="84" customWidth="1"/>
    <col min="13870" max="13872" width="13.7109375" style="84" customWidth="1"/>
    <col min="13873" max="13926" width="0" style="84" hidden="1" customWidth="1"/>
    <col min="13927" max="14080" width="10.28515625" style="84"/>
    <col min="14081" max="14081" width="48.42578125" style="84" customWidth="1"/>
    <col min="14082" max="14082" width="13.140625" style="84" customWidth="1"/>
    <col min="14083" max="14083" width="12.42578125" style="84" customWidth="1"/>
    <col min="14084" max="14084" width="12.28515625" style="84" customWidth="1"/>
    <col min="14085" max="14085" width="11.5703125" style="84" customWidth="1"/>
    <col min="14086" max="14086" width="12.5703125" style="84" customWidth="1"/>
    <col min="14087" max="14088" width="10.42578125" style="84" customWidth="1"/>
    <col min="14089" max="14089" width="10.28515625" style="84" customWidth="1"/>
    <col min="14090" max="14090" width="10.7109375" style="84" customWidth="1"/>
    <col min="14091" max="14091" width="9.85546875" style="84" customWidth="1"/>
    <col min="14092" max="14092" width="10.5703125" style="84" customWidth="1"/>
    <col min="14093" max="14093" width="10.140625" style="84" customWidth="1"/>
    <col min="14094" max="14094" width="10.28515625" style="84" customWidth="1"/>
    <col min="14095" max="14095" width="9.85546875" style="84" customWidth="1"/>
    <col min="14096" max="14096" width="9.7109375" style="84" customWidth="1"/>
    <col min="14097" max="14097" width="9.42578125" style="84" customWidth="1"/>
    <col min="14098" max="14098" width="9.85546875" style="84" customWidth="1"/>
    <col min="14099" max="14099" width="9.140625" style="84" customWidth="1"/>
    <col min="14100" max="14100" width="9.5703125" style="84" customWidth="1"/>
    <col min="14101" max="14101" width="9" style="84" customWidth="1"/>
    <col min="14102" max="14103" width="10.85546875" style="84" customWidth="1"/>
    <col min="14104" max="14104" width="96.5703125" style="84" customWidth="1"/>
    <col min="14105" max="14112" width="10.85546875" style="84" customWidth="1"/>
    <col min="14113" max="14113" width="24.42578125" style="84" customWidth="1"/>
    <col min="14114" max="14125" width="10.85546875" style="84" customWidth="1"/>
    <col min="14126" max="14128" width="13.7109375" style="84" customWidth="1"/>
    <col min="14129" max="14182" width="0" style="84" hidden="1" customWidth="1"/>
    <col min="14183" max="14336" width="10.28515625" style="84"/>
    <col min="14337" max="14337" width="48.42578125" style="84" customWidth="1"/>
    <col min="14338" max="14338" width="13.140625" style="84" customWidth="1"/>
    <col min="14339" max="14339" width="12.42578125" style="84" customWidth="1"/>
    <col min="14340" max="14340" width="12.28515625" style="84" customWidth="1"/>
    <col min="14341" max="14341" width="11.5703125" style="84" customWidth="1"/>
    <col min="14342" max="14342" width="12.5703125" style="84" customWidth="1"/>
    <col min="14343" max="14344" width="10.42578125" style="84" customWidth="1"/>
    <col min="14345" max="14345" width="10.28515625" style="84" customWidth="1"/>
    <col min="14346" max="14346" width="10.7109375" style="84" customWidth="1"/>
    <col min="14347" max="14347" width="9.85546875" style="84" customWidth="1"/>
    <col min="14348" max="14348" width="10.5703125" style="84" customWidth="1"/>
    <col min="14349" max="14349" width="10.140625" style="84" customWidth="1"/>
    <col min="14350" max="14350" width="10.28515625" style="84" customWidth="1"/>
    <col min="14351" max="14351" width="9.85546875" style="84" customWidth="1"/>
    <col min="14352" max="14352" width="9.7109375" style="84" customWidth="1"/>
    <col min="14353" max="14353" width="9.42578125" style="84" customWidth="1"/>
    <col min="14354" max="14354" width="9.85546875" style="84" customWidth="1"/>
    <col min="14355" max="14355" width="9.140625" style="84" customWidth="1"/>
    <col min="14356" max="14356" width="9.5703125" style="84" customWidth="1"/>
    <col min="14357" max="14357" width="9" style="84" customWidth="1"/>
    <col min="14358" max="14359" width="10.85546875" style="84" customWidth="1"/>
    <col min="14360" max="14360" width="96.5703125" style="84" customWidth="1"/>
    <col min="14361" max="14368" width="10.85546875" style="84" customWidth="1"/>
    <col min="14369" max="14369" width="24.42578125" style="84" customWidth="1"/>
    <col min="14370" max="14381" width="10.85546875" style="84" customWidth="1"/>
    <col min="14382" max="14384" width="13.7109375" style="84" customWidth="1"/>
    <col min="14385" max="14438" width="0" style="84" hidden="1" customWidth="1"/>
    <col min="14439" max="14592" width="10.28515625" style="84"/>
    <col min="14593" max="14593" width="48.42578125" style="84" customWidth="1"/>
    <col min="14594" max="14594" width="13.140625" style="84" customWidth="1"/>
    <col min="14595" max="14595" width="12.42578125" style="84" customWidth="1"/>
    <col min="14596" max="14596" width="12.28515625" style="84" customWidth="1"/>
    <col min="14597" max="14597" width="11.5703125" style="84" customWidth="1"/>
    <col min="14598" max="14598" width="12.5703125" style="84" customWidth="1"/>
    <col min="14599" max="14600" width="10.42578125" style="84" customWidth="1"/>
    <col min="14601" max="14601" width="10.28515625" style="84" customWidth="1"/>
    <col min="14602" max="14602" width="10.7109375" style="84" customWidth="1"/>
    <col min="14603" max="14603" width="9.85546875" style="84" customWidth="1"/>
    <col min="14604" max="14604" width="10.5703125" style="84" customWidth="1"/>
    <col min="14605" max="14605" width="10.140625" style="84" customWidth="1"/>
    <col min="14606" max="14606" width="10.28515625" style="84" customWidth="1"/>
    <col min="14607" max="14607" width="9.85546875" style="84" customWidth="1"/>
    <col min="14608" max="14608" width="9.7109375" style="84" customWidth="1"/>
    <col min="14609" max="14609" width="9.42578125" style="84" customWidth="1"/>
    <col min="14610" max="14610" width="9.85546875" style="84" customWidth="1"/>
    <col min="14611" max="14611" width="9.140625" style="84" customWidth="1"/>
    <col min="14612" max="14612" width="9.5703125" style="84" customWidth="1"/>
    <col min="14613" max="14613" width="9" style="84" customWidth="1"/>
    <col min="14614" max="14615" width="10.85546875" style="84" customWidth="1"/>
    <col min="14616" max="14616" width="96.5703125" style="84" customWidth="1"/>
    <col min="14617" max="14624" width="10.85546875" style="84" customWidth="1"/>
    <col min="14625" max="14625" width="24.42578125" style="84" customWidth="1"/>
    <col min="14626" max="14637" width="10.85546875" style="84" customWidth="1"/>
    <col min="14638" max="14640" width="13.7109375" style="84" customWidth="1"/>
    <col min="14641" max="14694" width="0" style="84" hidden="1" customWidth="1"/>
    <col min="14695" max="14848" width="10.28515625" style="84"/>
    <col min="14849" max="14849" width="48.42578125" style="84" customWidth="1"/>
    <col min="14850" max="14850" width="13.140625" style="84" customWidth="1"/>
    <col min="14851" max="14851" width="12.42578125" style="84" customWidth="1"/>
    <col min="14852" max="14852" width="12.28515625" style="84" customWidth="1"/>
    <col min="14853" max="14853" width="11.5703125" style="84" customWidth="1"/>
    <col min="14854" max="14854" width="12.5703125" style="84" customWidth="1"/>
    <col min="14855" max="14856" width="10.42578125" style="84" customWidth="1"/>
    <col min="14857" max="14857" width="10.28515625" style="84" customWidth="1"/>
    <col min="14858" max="14858" width="10.7109375" style="84" customWidth="1"/>
    <col min="14859" max="14859" width="9.85546875" style="84" customWidth="1"/>
    <col min="14860" max="14860" width="10.5703125" style="84" customWidth="1"/>
    <col min="14861" max="14861" width="10.140625" style="84" customWidth="1"/>
    <col min="14862" max="14862" width="10.28515625" style="84" customWidth="1"/>
    <col min="14863" max="14863" width="9.85546875" style="84" customWidth="1"/>
    <col min="14864" max="14864" width="9.7109375" style="84" customWidth="1"/>
    <col min="14865" max="14865" width="9.42578125" style="84" customWidth="1"/>
    <col min="14866" max="14866" width="9.85546875" style="84" customWidth="1"/>
    <col min="14867" max="14867" width="9.140625" style="84" customWidth="1"/>
    <col min="14868" max="14868" width="9.5703125" style="84" customWidth="1"/>
    <col min="14869" max="14869" width="9" style="84" customWidth="1"/>
    <col min="14870" max="14871" width="10.85546875" style="84" customWidth="1"/>
    <col min="14872" max="14872" width="96.5703125" style="84" customWidth="1"/>
    <col min="14873" max="14880" width="10.85546875" style="84" customWidth="1"/>
    <col min="14881" max="14881" width="24.42578125" style="84" customWidth="1"/>
    <col min="14882" max="14893" width="10.85546875" style="84" customWidth="1"/>
    <col min="14894" max="14896" width="13.7109375" style="84" customWidth="1"/>
    <col min="14897" max="14950" width="0" style="84" hidden="1" customWidth="1"/>
    <col min="14951" max="15104" width="10.28515625" style="84"/>
    <col min="15105" max="15105" width="48.42578125" style="84" customWidth="1"/>
    <col min="15106" max="15106" width="13.140625" style="84" customWidth="1"/>
    <col min="15107" max="15107" width="12.42578125" style="84" customWidth="1"/>
    <col min="15108" max="15108" width="12.28515625" style="84" customWidth="1"/>
    <col min="15109" max="15109" width="11.5703125" style="84" customWidth="1"/>
    <col min="15110" max="15110" width="12.5703125" style="84" customWidth="1"/>
    <col min="15111" max="15112" width="10.42578125" style="84" customWidth="1"/>
    <col min="15113" max="15113" width="10.28515625" style="84" customWidth="1"/>
    <col min="15114" max="15114" width="10.7109375" style="84" customWidth="1"/>
    <col min="15115" max="15115" width="9.85546875" style="84" customWidth="1"/>
    <col min="15116" max="15116" width="10.5703125" style="84" customWidth="1"/>
    <col min="15117" max="15117" width="10.140625" style="84" customWidth="1"/>
    <col min="15118" max="15118" width="10.28515625" style="84" customWidth="1"/>
    <col min="15119" max="15119" width="9.85546875" style="84" customWidth="1"/>
    <col min="15120" max="15120" width="9.7109375" style="84" customWidth="1"/>
    <col min="15121" max="15121" width="9.42578125" style="84" customWidth="1"/>
    <col min="15122" max="15122" width="9.85546875" style="84" customWidth="1"/>
    <col min="15123" max="15123" width="9.140625" style="84" customWidth="1"/>
    <col min="15124" max="15124" width="9.5703125" style="84" customWidth="1"/>
    <col min="15125" max="15125" width="9" style="84" customWidth="1"/>
    <col min="15126" max="15127" width="10.85546875" style="84" customWidth="1"/>
    <col min="15128" max="15128" width="96.5703125" style="84" customWidth="1"/>
    <col min="15129" max="15136" width="10.85546875" style="84" customWidth="1"/>
    <col min="15137" max="15137" width="24.42578125" style="84" customWidth="1"/>
    <col min="15138" max="15149" width="10.85546875" style="84" customWidth="1"/>
    <col min="15150" max="15152" width="13.7109375" style="84" customWidth="1"/>
    <col min="15153" max="15206" width="0" style="84" hidden="1" customWidth="1"/>
    <col min="15207" max="15360" width="10.28515625" style="84"/>
    <col min="15361" max="15361" width="48.42578125" style="84" customWidth="1"/>
    <col min="15362" max="15362" width="13.140625" style="84" customWidth="1"/>
    <col min="15363" max="15363" width="12.42578125" style="84" customWidth="1"/>
    <col min="15364" max="15364" width="12.28515625" style="84" customWidth="1"/>
    <col min="15365" max="15365" width="11.5703125" style="84" customWidth="1"/>
    <col min="15366" max="15366" width="12.5703125" style="84" customWidth="1"/>
    <col min="15367" max="15368" width="10.42578125" style="84" customWidth="1"/>
    <col min="15369" max="15369" width="10.28515625" style="84" customWidth="1"/>
    <col min="15370" max="15370" width="10.7109375" style="84" customWidth="1"/>
    <col min="15371" max="15371" width="9.85546875" style="84" customWidth="1"/>
    <col min="15372" max="15372" width="10.5703125" style="84" customWidth="1"/>
    <col min="15373" max="15373" width="10.140625" style="84" customWidth="1"/>
    <col min="15374" max="15374" width="10.28515625" style="84" customWidth="1"/>
    <col min="15375" max="15375" width="9.85546875" style="84" customWidth="1"/>
    <col min="15376" max="15376" width="9.7109375" style="84" customWidth="1"/>
    <col min="15377" max="15377" width="9.42578125" style="84" customWidth="1"/>
    <col min="15378" max="15378" width="9.85546875" style="84" customWidth="1"/>
    <col min="15379" max="15379" width="9.140625" style="84" customWidth="1"/>
    <col min="15380" max="15380" width="9.5703125" style="84" customWidth="1"/>
    <col min="15381" max="15381" width="9" style="84" customWidth="1"/>
    <col min="15382" max="15383" width="10.85546875" style="84" customWidth="1"/>
    <col min="15384" max="15384" width="96.5703125" style="84" customWidth="1"/>
    <col min="15385" max="15392" width="10.85546875" style="84" customWidth="1"/>
    <col min="15393" max="15393" width="24.42578125" style="84" customWidth="1"/>
    <col min="15394" max="15405" width="10.85546875" style="84" customWidth="1"/>
    <col min="15406" max="15408" width="13.7109375" style="84" customWidth="1"/>
    <col min="15409" max="15462" width="0" style="84" hidden="1" customWidth="1"/>
    <col min="15463" max="15616" width="10.28515625" style="84"/>
    <col min="15617" max="15617" width="48.42578125" style="84" customWidth="1"/>
    <col min="15618" max="15618" width="13.140625" style="84" customWidth="1"/>
    <col min="15619" max="15619" width="12.42578125" style="84" customWidth="1"/>
    <col min="15620" max="15620" width="12.28515625" style="84" customWidth="1"/>
    <col min="15621" max="15621" width="11.5703125" style="84" customWidth="1"/>
    <col min="15622" max="15622" width="12.5703125" style="84" customWidth="1"/>
    <col min="15623" max="15624" width="10.42578125" style="84" customWidth="1"/>
    <col min="15625" max="15625" width="10.28515625" style="84" customWidth="1"/>
    <col min="15626" max="15626" width="10.7109375" style="84" customWidth="1"/>
    <col min="15627" max="15627" width="9.85546875" style="84" customWidth="1"/>
    <col min="15628" max="15628" width="10.5703125" style="84" customWidth="1"/>
    <col min="15629" max="15629" width="10.140625" style="84" customWidth="1"/>
    <col min="15630" max="15630" width="10.28515625" style="84" customWidth="1"/>
    <col min="15631" max="15631" width="9.85546875" style="84" customWidth="1"/>
    <col min="15632" max="15632" width="9.7109375" style="84" customWidth="1"/>
    <col min="15633" max="15633" width="9.42578125" style="84" customWidth="1"/>
    <col min="15634" max="15634" width="9.85546875" style="84" customWidth="1"/>
    <col min="15635" max="15635" width="9.140625" style="84" customWidth="1"/>
    <col min="15636" max="15636" width="9.5703125" style="84" customWidth="1"/>
    <col min="15637" max="15637" width="9" style="84" customWidth="1"/>
    <col min="15638" max="15639" width="10.85546875" style="84" customWidth="1"/>
    <col min="15640" max="15640" width="96.5703125" style="84" customWidth="1"/>
    <col min="15641" max="15648" width="10.85546875" style="84" customWidth="1"/>
    <col min="15649" max="15649" width="24.42578125" style="84" customWidth="1"/>
    <col min="15650" max="15661" width="10.85546875" style="84" customWidth="1"/>
    <col min="15662" max="15664" width="13.7109375" style="84" customWidth="1"/>
    <col min="15665" max="15718" width="0" style="84" hidden="1" customWidth="1"/>
    <col min="15719" max="15872" width="10.28515625" style="84"/>
    <col min="15873" max="15873" width="48.42578125" style="84" customWidth="1"/>
    <col min="15874" max="15874" width="13.140625" style="84" customWidth="1"/>
    <col min="15875" max="15875" width="12.42578125" style="84" customWidth="1"/>
    <col min="15876" max="15876" width="12.28515625" style="84" customWidth="1"/>
    <col min="15877" max="15877" width="11.5703125" style="84" customWidth="1"/>
    <col min="15878" max="15878" width="12.5703125" style="84" customWidth="1"/>
    <col min="15879" max="15880" width="10.42578125" style="84" customWidth="1"/>
    <col min="15881" max="15881" width="10.28515625" style="84" customWidth="1"/>
    <col min="15882" max="15882" width="10.7109375" style="84" customWidth="1"/>
    <col min="15883" max="15883" width="9.85546875" style="84" customWidth="1"/>
    <col min="15884" max="15884" width="10.5703125" style="84" customWidth="1"/>
    <col min="15885" max="15885" width="10.140625" style="84" customWidth="1"/>
    <col min="15886" max="15886" width="10.28515625" style="84" customWidth="1"/>
    <col min="15887" max="15887" width="9.85546875" style="84" customWidth="1"/>
    <col min="15888" max="15888" width="9.7109375" style="84" customWidth="1"/>
    <col min="15889" max="15889" width="9.42578125" style="84" customWidth="1"/>
    <col min="15890" max="15890" width="9.85546875" style="84" customWidth="1"/>
    <col min="15891" max="15891" width="9.140625" style="84" customWidth="1"/>
    <col min="15892" max="15892" width="9.5703125" style="84" customWidth="1"/>
    <col min="15893" max="15893" width="9" style="84" customWidth="1"/>
    <col min="15894" max="15895" width="10.85546875" style="84" customWidth="1"/>
    <col min="15896" max="15896" width="96.5703125" style="84" customWidth="1"/>
    <col min="15897" max="15904" width="10.85546875" style="84" customWidth="1"/>
    <col min="15905" max="15905" width="24.42578125" style="84" customWidth="1"/>
    <col min="15906" max="15917" width="10.85546875" style="84" customWidth="1"/>
    <col min="15918" max="15920" width="13.7109375" style="84" customWidth="1"/>
    <col min="15921" max="15974" width="0" style="84" hidden="1" customWidth="1"/>
    <col min="15975" max="16128" width="10.28515625" style="84"/>
    <col min="16129" max="16129" width="48.42578125" style="84" customWidth="1"/>
    <col min="16130" max="16130" width="13.140625" style="84" customWidth="1"/>
    <col min="16131" max="16131" width="12.42578125" style="84" customWidth="1"/>
    <col min="16132" max="16132" width="12.28515625" style="84" customWidth="1"/>
    <col min="16133" max="16133" width="11.5703125" style="84" customWidth="1"/>
    <col min="16134" max="16134" width="12.5703125" style="84" customWidth="1"/>
    <col min="16135" max="16136" width="10.42578125" style="84" customWidth="1"/>
    <col min="16137" max="16137" width="10.28515625" style="84" customWidth="1"/>
    <col min="16138" max="16138" width="10.7109375" style="84" customWidth="1"/>
    <col min="16139" max="16139" width="9.85546875" style="84" customWidth="1"/>
    <col min="16140" max="16140" width="10.5703125" style="84" customWidth="1"/>
    <col min="16141" max="16141" width="10.140625" style="84" customWidth="1"/>
    <col min="16142" max="16142" width="10.28515625" style="84" customWidth="1"/>
    <col min="16143" max="16143" width="9.85546875" style="84" customWidth="1"/>
    <col min="16144" max="16144" width="9.7109375" style="84" customWidth="1"/>
    <col min="16145" max="16145" width="9.42578125" style="84" customWidth="1"/>
    <col min="16146" max="16146" width="9.85546875" style="84" customWidth="1"/>
    <col min="16147" max="16147" width="9.140625" style="84" customWidth="1"/>
    <col min="16148" max="16148" width="9.5703125" style="84" customWidth="1"/>
    <col min="16149" max="16149" width="9" style="84" customWidth="1"/>
    <col min="16150" max="16151" width="10.85546875" style="84" customWidth="1"/>
    <col min="16152" max="16152" width="96.5703125" style="84" customWidth="1"/>
    <col min="16153" max="16160" width="10.85546875" style="84" customWidth="1"/>
    <col min="16161" max="16161" width="24.42578125" style="84" customWidth="1"/>
    <col min="16162" max="16173" width="10.85546875" style="84" customWidth="1"/>
    <col min="16174" max="16176" width="13.7109375" style="84" customWidth="1"/>
    <col min="16177" max="16230" width="0" style="84" hidden="1" customWidth="1"/>
    <col min="16231" max="16384" width="10.28515625" style="84"/>
  </cols>
  <sheetData>
    <row r="1" spans="1:62" s="42" customFormat="1" ht="12.75" customHeight="1" x14ac:dyDescent="0.15">
      <c r="A1" s="148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X1" s="154"/>
      <c r="BG1" s="155"/>
      <c r="BH1" s="155"/>
      <c r="BI1" s="155"/>
      <c r="BJ1" s="155"/>
    </row>
    <row r="2" spans="1:62" s="42" customFormat="1" ht="12.75" customHeight="1" x14ac:dyDescent="0.15">
      <c r="A2" s="148" t="str">
        <f>CONCATENATE("COMUNA: ",[1]NOMBRE!B2," - ","( ",[1]NOMBRE!C2,[1]NOMBRE!D2,[1]NOMBRE!E2,[1]NOMBRE!F2,[1]NOMBRE!G2," )")</f>
        <v>COMUNA: LINARES  - ( 16401 )</v>
      </c>
      <c r="B2" s="41"/>
      <c r="C2" s="41"/>
      <c r="D2" s="41"/>
      <c r="E2" s="41"/>
      <c r="F2" s="41"/>
      <c r="G2" s="41"/>
      <c r="H2" s="41"/>
      <c r="I2" s="41"/>
      <c r="J2" s="41"/>
      <c r="K2" s="41"/>
      <c r="X2" s="154"/>
      <c r="BG2" s="155"/>
      <c r="BH2" s="155"/>
      <c r="BI2" s="155"/>
      <c r="BJ2" s="155"/>
    </row>
    <row r="3" spans="1:62" s="42" customFormat="1" ht="12.75" customHeight="1" x14ac:dyDescent="0.2">
      <c r="A3" s="148" t="str">
        <f>CONCATENATE("ESTABLECIMIENTO/ESTRATEGIA: ",[1]NOMBRE!B3," - ","( ",[1]NOMBRE!C3,[1]NOMBRE!D3,[1]NOMBRE!E3,[1]NOMBRE!F3,[1]NOMBRE!G3,[1]NOMBRE!H3," )")</f>
        <v>ESTABLECIMIENTO/ESTRATEGIA: HOSPITAL DE LINARES  - ( 160108 )</v>
      </c>
      <c r="B3" s="41"/>
      <c r="C3" s="41"/>
      <c r="D3" s="43"/>
      <c r="E3" s="41"/>
      <c r="F3" s="41"/>
      <c r="G3" s="41"/>
      <c r="H3" s="41"/>
      <c r="I3" s="41"/>
      <c r="J3" s="41"/>
      <c r="K3" s="41"/>
      <c r="X3" s="154"/>
      <c r="BG3" s="155"/>
      <c r="BH3" s="155"/>
      <c r="BI3" s="155"/>
      <c r="BJ3" s="155"/>
    </row>
    <row r="4" spans="1:62" s="42" customFormat="1" ht="12.75" customHeight="1" x14ac:dyDescent="0.15">
      <c r="A4" s="148" t="str">
        <f>CONCATENATE("MES: ",[1]NOMBRE!B6," - ","( ",[1]NOMBRE!C6,[1]NOMBRE!D6," )")</f>
        <v>MES: ENERO - ( 01 )</v>
      </c>
      <c r="B4" s="41"/>
      <c r="C4" s="41"/>
      <c r="D4" s="41"/>
      <c r="E4" s="41"/>
      <c r="F4" s="41"/>
      <c r="G4" s="41"/>
      <c r="H4" s="41"/>
      <c r="I4" s="41"/>
      <c r="J4" s="41"/>
      <c r="K4" s="41"/>
      <c r="X4" s="154"/>
      <c r="BG4" s="155"/>
      <c r="BH4" s="155"/>
      <c r="BI4" s="155"/>
      <c r="BJ4" s="155"/>
    </row>
    <row r="5" spans="1:62" s="42" customFormat="1" ht="12.75" customHeight="1" x14ac:dyDescent="0.15">
      <c r="A5" s="40" t="str">
        <f>CONCATENATE("AÑO: ",[1]NOMBRE!B7)</f>
        <v>AÑO: 2014</v>
      </c>
      <c r="B5" s="41"/>
      <c r="C5" s="41"/>
      <c r="D5" s="41"/>
      <c r="E5" s="41"/>
      <c r="F5" s="41"/>
      <c r="G5" s="41"/>
      <c r="H5" s="41"/>
      <c r="I5" s="41"/>
      <c r="J5" s="41"/>
      <c r="K5" s="41"/>
      <c r="X5" s="154"/>
      <c r="BG5" s="155"/>
      <c r="BH5" s="155"/>
      <c r="BI5" s="155"/>
      <c r="BJ5" s="155"/>
    </row>
    <row r="6" spans="1:62" s="48" customFormat="1" ht="39.950000000000003" customHeight="1" x14ac:dyDescent="0.15">
      <c r="A6" s="209" t="s">
        <v>1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156"/>
      <c r="AV6" s="42"/>
      <c r="AW6" s="42"/>
      <c r="BG6" s="157"/>
      <c r="BH6" s="157"/>
      <c r="BI6" s="157"/>
      <c r="BJ6" s="157"/>
    </row>
    <row r="7" spans="1:62" s="48" customFormat="1" ht="30" customHeight="1" x14ac:dyDescent="0.2">
      <c r="A7" s="44" t="s">
        <v>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87"/>
      <c r="X7" s="156"/>
      <c r="AV7" s="42"/>
      <c r="AW7" s="42"/>
      <c r="BG7" s="157"/>
      <c r="BH7" s="157"/>
      <c r="BI7" s="157"/>
      <c r="BJ7" s="157"/>
    </row>
    <row r="8" spans="1:62" s="57" customFormat="1" ht="12.75" customHeight="1" x14ac:dyDescent="0.15">
      <c r="A8" s="201" t="s">
        <v>3</v>
      </c>
      <c r="B8" s="203" t="s">
        <v>4</v>
      </c>
      <c r="C8" s="190" t="s">
        <v>5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200"/>
      <c r="U8" s="190" t="s">
        <v>6</v>
      </c>
      <c r="V8" s="200"/>
      <c r="W8" s="188" t="s">
        <v>7</v>
      </c>
      <c r="X8" s="156"/>
      <c r="Y8" s="48"/>
      <c r="Z8" s="48"/>
      <c r="AA8" s="48"/>
      <c r="AB8" s="48"/>
      <c r="AC8" s="48"/>
      <c r="AX8" s="53"/>
      <c r="AY8" s="53"/>
      <c r="BG8" s="158"/>
      <c r="BH8" s="158"/>
      <c r="BI8" s="158"/>
      <c r="BJ8" s="158"/>
    </row>
    <row r="9" spans="1:62" s="57" customFormat="1" ht="21" x14ac:dyDescent="0.15">
      <c r="A9" s="202"/>
      <c r="B9" s="204"/>
      <c r="C9" s="58" t="s">
        <v>71</v>
      </c>
      <c r="D9" s="45" t="s">
        <v>72</v>
      </c>
      <c r="E9" s="45" t="s">
        <v>73</v>
      </c>
      <c r="F9" s="45" t="s">
        <v>74</v>
      </c>
      <c r="G9" s="45" t="s">
        <v>75</v>
      </c>
      <c r="H9" s="45" t="s">
        <v>76</v>
      </c>
      <c r="I9" s="45" t="s">
        <v>77</v>
      </c>
      <c r="J9" s="45" t="s">
        <v>78</v>
      </c>
      <c r="K9" s="45" t="s">
        <v>79</v>
      </c>
      <c r="L9" s="45" t="s">
        <v>80</v>
      </c>
      <c r="M9" s="45" t="s">
        <v>81</v>
      </c>
      <c r="N9" s="45" t="s">
        <v>82</v>
      </c>
      <c r="O9" s="45" t="s">
        <v>83</v>
      </c>
      <c r="P9" s="45" t="s">
        <v>84</v>
      </c>
      <c r="Q9" s="45" t="s">
        <v>85</v>
      </c>
      <c r="R9" s="45" t="s">
        <v>86</v>
      </c>
      <c r="S9" s="45" t="s">
        <v>87</v>
      </c>
      <c r="T9" s="159" t="s">
        <v>88</v>
      </c>
      <c r="U9" s="47" t="s">
        <v>16</v>
      </c>
      <c r="V9" s="46" t="s">
        <v>17</v>
      </c>
      <c r="W9" s="189"/>
      <c r="X9" s="156"/>
      <c r="Y9" s="48"/>
      <c r="Z9" s="48"/>
      <c r="AA9" s="48"/>
      <c r="AB9" s="48"/>
      <c r="AC9" s="48"/>
      <c r="AX9" s="53"/>
      <c r="AY9" s="53"/>
      <c r="BG9" s="158"/>
      <c r="BH9" s="158"/>
      <c r="BI9" s="158"/>
      <c r="BJ9" s="158"/>
    </row>
    <row r="10" spans="1:62" s="57" customFormat="1" ht="15.95" customHeight="1" x14ac:dyDescent="0.15">
      <c r="A10" s="59" t="s">
        <v>18</v>
      </c>
      <c r="B10" s="114">
        <f>SUM(C10:T10)</f>
        <v>0</v>
      </c>
      <c r="C10" s="143">
        <f>SUM(C11:C14,C16,C18,C20:C22)</f>
        <v>0</v>
      </c>
      <c r="D10" s="144">
        <f>SUM(D11:D14,D16,D18,D20:D22)</f>
        <v>0</v>
      </c>
      <c r="E10" s="144">
        <f>SUM(E11:E14,E16,E18,E20:E22)</f>
        <v>0</v>
      </c>
      <c r="F10" s="144">
        <f>SUM(F11,F13:F14,F16:F18,F20:F22)</f>
        <v>0</v>
      </c>
      <c r="G10" s="144">
        <f>SUM(G11,G13:G14,G16:G18,G20:G22)</f>
        <v>0</v>
      </c>
      <c r="H10" s="144">
        <f>SUM(H11,H13:H14,H16:H22)</f>
        <v>0</v>
      </c>
      <c r="I10" s="144">
        <f>SUM(I11,I13:I14,I16:I22)</f>
        <v>0</v>
      </c>
      <c r="J10" s="144">
        <f>SUM(J11,J13:J14,J16:J22)</f>
        <v>0</v>
      </c>
      <c r="K10" s="144">
        <f>SUM(K11,K13:K22)</f>
        <v>0</v>
      </c>
      <c r="L10" s="144">
        <f>SUM(L11,L13:L22)</f>
        <v>0</v>
      </c>
      <c r="M10" s="144">
        <f>SUM(M11,M13:M22)</f>
        <v>0</v>
      </c>
      <c r="N10" s="144">
        <f>SUM(N11,N13:N22)</f>
        <v>0</v>
      </c>
      <c r="O10" s="144">
        <f>SUM(O11,O13:O18,O20:O22)</f>
        <v>0</v>
      </c>
      <c r="P10" s="144">
        <f>SUM(P11,P13:P18,P20:P22)</f>
        <v>0</v>
      </c>
      <c r="Q10" s="144">
        <f>SUM(Q11,Q13:Q16,Q18,Q20:Q22)</f>
        <v>0</v>
      </c>
      <c r="R10" s="144">
        <f>SUM(R11,R13:R16,R18,R20:R22)</f>
        <v>0</v>
      </c>
      <c r="S10" s="144">
        <f>SUM(S11,S13:S16,S18,S20:S22)</f>
        <v>0</v>
      </c>
      <c r="T10" s="145">
        <f>SUM(T11,T13:T16,T18,T20:T22)</f>
        <v>0</v>
      </c>
      <c r="U10" s="143">
        <f>SUM(U11:U16,U20:U22)</f>
        <v>0</v>
      </c>
      <c r="V10" s="146">
        <f>SUM(V11:V22)</f>
        <v>0</v>
      </c>
      <c r="W10" s="105">
        <f>SUM(W11:W22)</f>
        <v>0</v>
      </c>
      <c r="X10" s="160" t="str">
        <f>+BA10&amp;""&amp;BB10&amp;""&amp;BC10</f>
        <v/>
      </c>
      <c r="Y10" s="49"/>
      <c r="Z10" s="49"/>
      <c r="AA10" s="49"/>
      <c r="AG10" s="53"/>
      <c r="AX10" s="53"/>
      <c r="AY10" s="53"/>
      <c r="BA10" s="88" t="str">
        <f>IF($B10&lt;&gt;($U10+$V10)," El número consultas según sexo NO puede ser diferente al Total.","")</f>
        <v/>
      </c>
      <c r="BB10" s="60" t="str">
        <f>IF($B10=0,"",IF($W10=0,IF($W10=0,""," No olvide escribir la columna Beneficiarios."),""))</f>
        <v/>
      </c>
      <c r="BC10" s="60" t="str">
        <f>IF($B10&lt;$W10," El número de Beneficiarios NO puede ser mayor que el Total.","")</f>
        <v/>
      </c>
      <c r="BD10" s="151">
        <f>IF($B10&lt;&gt;($U10+$V10),1,0)</f>
        <v>0</v>
      </c>
      <c r="BE10" s="151">
        <f>IF($B10&lt;$W10,1,0)</f>
        <v>0</v>
      </c>
      <c r="BF10" s="151" t="str">
        <f>IF($B10=0,"",IF($W10="",IF($B10="","",1),0))</f>
        <v/>
      </c>
      <c r="BG10" s="161"/>
      <c r="BH10" s="162"/>
      <c r="BI10" s="162"/>
      <c r="BJ10" s="162"/>
    </row>
    <row r="11" spans="1:62" s="57" customFormat="1" ht="15.95" customHeight="1" x14ac:dyDescent="0.15">
      <c r="A11" s="61" t="s">
        <v>19</v>
      </c>
      <c r="B11" s="131">
        <f>SUM(C11:T11)</f>
        <v>0</v>
      </c>
      <c r="C11" s="120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5"/>
      <c r="U11" s="120"/>
      <c r="V11" s="125"/>
      <c r="W11" s="132"/>
      <c r="X11" s="160" t="str">
        <f t="shared" ref="X11:X22" si="0">+BA11&amp;""&amp;BB11&amp;""&amp;BC11</f>
        <v/>
      </c>
      <c r="Y11" s="49"/>
      <c r="Z11" s="49"/>
      <c r="AA11" s="49"/>
      <c r="AX11" s="53"/>
      <c r="AY11" s="53"/>
      <c r="BA11" s="88" t="str">
        <f t="shared" ref="BA11:BA22" si="1">IF($B11&lt;&gt;($U11+$V11)," El número consultas según sexo NO puede ser diferente al Total.","")</f>
        <v/>
      </c>
      <c r="BB11" s="60" t="str">
        <f>IF($B11=0,"",IF($W11="",IF($B11="",""," No olvide escribir la columna Beneficiarios."),""))</f>
        <v/>
      </c>
      <c r="BC11" s="60" t="str">
        <f t="shared" ref="BC11:BC22" si="2">IF($B11&lt;$W11," El número de Beneficiarios NO puede ser mayor que el Total.","")</f>
        <v/>
      </c>
      <c r="BD11" s="151">
        <f t="shared" ref="BD11:BD22" si="3">IF($B11&lt;&gt;($U11+$V11),1,0)</f>
        <v>0</v>
      </c>
      <c r="BE11" s="151">
        <f t="shared" ref="BE11:BE22" si="4">IF($B11&lt;$W11,1,0)</f>
        <v>0</v>
      </c>
      <c r="BF11" s="151" t="str">
        <f t="shared" ref="BF11:BF21" si="5">IF($B11=0,"",IF($W11="",IF($B11="","",1),0))</f>
        <v/>
      </c>
      <c r="BG11" s="161"/>
      <c r="BH11" s="162"/>
      <c r="BI11" s="162"/>
      <c r="BJ11" s="162"/>
    </row>
    <row r="12" spans="1:62" s="57" customFormat="1" ht="15.95" customHeight="1" x14ac:dyDescent="0.15">
      <c r="A12" s="62" t="s">
        <v>20</v>
      </c>
      <c r="B12" s="105">
        <f>SUM(C12:E12)</f>
        <v>0</v>
      </c>
      <c r="C12" s="106"/>
      <c r="D12" s="107"/>
      <c r="E12" s="107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06"/>
      <c r="V12" s="103"/>
      <c r="W12" s="133"/>
      <c r="X12" s="160" t="str">
        <f t="shared" si="0"/>
        <v/>
      </c>
      <c r="Y12" s="49"/>
      <c r="Z12" s="49"/>
      <c r="AA12" s="49"/>
      <c r="AX12" s="53"/>
      <c r="AY12" s="53"/>
      <c r="BA12" s="88" t="str">
        <f t="shared" si="1"/>
        <v/>
      </c>
      <c r="BB12" s="60" t="str">
        <f t="shared" ref="BB12:BB22" si="6">IF($B12=0,"",IF($W12="",IF($B12="",""," No olvide escribir la columna Beneficiarios."),""))</f>
        <v/>
      </c>
      <c r="BC12" s="60" t="str">
        <f t="shared" si="2"/>
        <v/>
      </c>
      <c r="BD12" s="151">
        <f t="shared" si="3"/>
        <v>0</v>
      </c>
      <c r="BE12" s="151">
        <f t="shared" si="4"/>
        <v>0</v>
      </c>
      <c r="BF12" s="151" t="str">
        <f t="shared" si="5"/>
        <v/>
      </c>
      <c r="BG12" s="161"/>
      <c r="BH12" s="162"/>
      <c r="BI12" s="162"/>
      <c r="BJ12" s="162"/>
    </row>
    <row r="13" spans="1:62" s="57" customFormat="1" ht="15.95" customHeight="1" x14ac:dyDescent="0.15">
      <c r="A13" s="63" t="s">
        <v>21</v>
      </c>
      <c r="B13" s="105">
        <f t="shared" ref="B13:B22" si="7">SUM(C13:T13)</f>
        <v>0</v>
      </c>
      <c r="C13" s="106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3"/>
      <c r="U13" s="106"/>
      <c r="V13" s="103"/>
      <c r="W13" s="133"/>
      <c r="X13" s="160" t="str">
        <f t="shared" si="0"/>
        <v/>
      </c>
      <c r="Y13" s="49"/>
      <c r="Z13" s="49"/>
      <c r="AA13" s="49"/>
      <c r="AX13" s="53"/>
      <c r="AY13" s="53"/>
      <c r="BA13" s="88" t="str">
        <f t="shared" si="1"/>
        <v/>
      </c>
      <c r="BB13" s="60" t="str">
        <f t="shared" si="6"/>
        <v/>
      </c>
      <c r="BC13" s="60" t="str">
        <f t="shared" si="2"/>
        <v/>
      </c>
      <c r="BD13" s="151">
        <f t="shared" si="3"/>
        <v>0</v>
      </c>
      <c r="BE13" s="151">
        <f t="shared" si="4"/>
        <v>0</v>
      </c>
      <c r="BF13" s="151" t="str">
        <f t="shared" si="5"/>
        <v/>
      </c>
      <c r="BG13" s="161"/>
      <c r="BH13" s="162"/>
      <c r="BI13" s="162"/>
      <c r="BJ13" s="162"/>
    </row>
    <row r="14" spans="1:62" s="57" customFormat="1" ht="15.95" customHeight="1" x14ac:dyDescent="0.15">
      <c r="A14" s="64" t="s">
        <v>22</v>
      </c>
      <c r="B14" s="129">
        <f t="shared" si="7"/>
        <v>0</v>
      </c>
      <c r="C14" s="126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8"/>
      <c r="U14" s="126"/>
      <c r="V14" s="128"/>
      <c r="W14" s="141"/>
      <c r="X14" s="160" t="str">
        <f t="shared" si="0"/>
        <v/>
      </c>
      <c r="Y14" s="49"/>
      <c r="Z14" s="49"/>
      <c r="AA14" s="49"/>
      <c r="AX14" s="53"/>
      <c r="AY14" s="53"/>
      <c r="BA14" s="88" t="str">
        <f t="shared" si="1"/>
        <v/>
      </c>
      <c r="BB14" s="60" t="str">
        <f t="shared" si="6"/>
        <v/>
      </c>
      <c r="BC14" s="60" t="str">
        <f t="shared" si="2"/>
        <v/>
      </c>
      <c r="BD14" s="151">
        <f t="shared" si="3"/>
        <v>0</v>
      </c>
      <c r="BE14" s="151">
        <f t="shared" si="4"/>
        <v>0</v>
      </c>
      <c r="BF14" s="151" t="str">
        <f t="shared" si="5"/>
        <v/>
      </c>
      <c r="BG14" s="161"/>
      <c r="BH14" s="162"/>
      <c r="BI14" s="162"/>
      <c r="BJ14" s="162"/>
    </row>
    <row r="15" spans="1:62" s="57" customFormat="1" ht="15.95" customHeight="1" x14ac:dyDescent="0.15">
      <c r="A15" s="50" t="s">
        <v>23</v>
      </c>
      <c r="B15" s="105">
        <f>SUM(K15:T15)</f>
        <v>0</v>
      </c>
      <c r="C15" s="118"/>
      <c r="D15" s="163"/>
      <c r="E15" s="163"/>
      <c r="F15" s="163"/>
      <c r="G15" s="163"/>
      <c r="H15" s="163"/>
      <c r="I15" s="163"/>
      <c r="J15" s="163"/>
      <c r="K15" s="107"/>
      <c r="L15" s="107"/>
      <c r="M15" s="107"/>
      <c r="N15" s="107"/>
      <c r="O15" s="107"/>
      <c r="P15" s="107"/>
      <c r="Q15" s="107"/>
      <c r="R15" s="107"/>
      <c r="S15" s="107"/>
      <c r="T15" s="103"/>
      <c r="U15" s="106"/>
      <c r="V15" s="103"/>
      <c r="W15" s="133"/>
      <c r="X15" s="160" t="str">
        <f t="shared" si="0"/>
        <v/>
      </c>
      <c r="Y15" s="49"/>
      <c r="Z15" s="49"/>
      <c r="AA15" s="49"/>
      <c r="AX15" s="53"/>
      <c r="AY15" s="53"/>
      <c r="BA15" s="88" t="str">
        <f t="shared" si="1"/>
        <v/>
      </c>
      <c r="BB15" s="60" t="str">
        <f t="shared" si="6"/>
        <v/>
      </c>
      <c r="BC15" s="60" t="str">
        <f t="shared" si="2"/>
        <v/>
      </c>
      <c r="BD15" s="151">
        <f t="shared" si="3"/>
        <v>0</v>
      </c>
      <c r="BE15" s="151">
        <f t="shared" si="4"/>
        <v>0</v>
      </c>
      <c r="BF15" s="151" t="str">
        <f t="shared" si="5"/>
        <v/>
      </c>
      <c r="BG15" s="161"/>
      <c r="BH15" s="162"/>
      <c r="BI15" s="162"/>
      <c r="BJ15" s="162"/>
    </row>
    <row r="16" spans="1:62" s="57" customFormat="1" ht="15.95" customHeight="1" x14ac:dyDescent="0.15">
      <c r="A16" s="89" t="s">
        <v>24</v>
      </c>
      <c r="B16" s="105">
        <f t="shared" si="7"/>
        <v>0</v>
      </c>
      <c r="C16" s="106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3"/>
      <c r="U16" s="106"/>
      <c r="V16" s="103"/>
      <c r="W16" s="133"/>
      <c r="X16" s="160" t="str">
        <f t="shared" si="0"/>
        <v/>
      </c>
      <c r="Y16" s="49"/>
      <c r="Z16" s="49"/>
      <c r="AA16" s="49"/>
      <c r="AX16" s="53"/>
      <c r="AY16" s="53"/>
      <c r="BA16" s="88" t="str">
        <f t="shared" si="1"/>
        <v/>
      </c>
      <c r="BB16" s="60" t="str">
        <f t="shared" si="6"/>
        <v/>
      </c>
      <c r="BC16" s="60" t="str">
        <f t="shared" si="2"/>
        <v/>
      </c>
      <c r="BD16" s="151">
        <f t="shared" si="3"/>
        <v>0</v>
      </c>
      <c r="BE16" s="151">
        <f t="shared" si="4"/>
        <v>0</v>
      </c>
      <c r="BF16" s="151" t="str">
        <f t="shared" si="5"/>
        <v/>
      </c>
      <c r="BG16" s="161"/>
      <c r="BH16" s="162"/>
      <c r="BI16" s="162"/>
      <c r="BJ16" s="162"/>
    </row>
    <row r="17" spans="1:62" s="57" customFormat="1" ht="15.95" customHeight="1" x14ac:dyDescent="0.15">
      <c r="A17" s="65" t="s">
        <v>25</v>
      </c>
      <c r="B17" s="130">
        <f>SUM(F17:P17)</f>
        <v>0</v>
      </c>
      <c r="C17" s="122"/>
      <c r="D17" s="138"/>
      <c r="E17" s="138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38"/>
      <c r="R17" s="138"/>
      <c r="S17" s="138"/>
      <c r="T17" s="119"/>
      <c r="U17" s="118"/>
      <c r="V17" s="104"/>
      <c r="W17" s="142"/>
      <c r="X17" s="160" t="str">
        <f t="shared" si="0"/>
        <v/>
      </c>
      <c r="Y17" s="49"/>
      <c r="Z17" s="49"/>
      <c r="AA17" s="49"/>
      <c r="AX17" s="53"/>
      <c r="AY17" s="53"/>
      <c r="BA17" s="88" t="str">
        <f t="shared" si="1"/>
        <v/>
      </c>
      <c r="BB17" s="60" t="str">
        <f t="shared" si="6"/>
        <v/>
      </c>
      <c r="BC17" s="60" t="str">
        <f t="shared" si="2"/>
        <v/>
      </c>
      <c r="BD17" s="151">
        <f t="shared" si="3"/>
        <v>0</v>
      </c>
      <c r="BE17" s="151">
        <f t="shared" si="4"/>
        <v>0</v>
      </c>
      <c r="BF17" s="151" t="str">
        <f t="shared" si="5"/>
        <v/>
      </c>
      <c r="BG17" s="161"/>
      <c r="BH17" s="162"/>
      <c r="BI17" s="162"/>
      <c r="BJ17" s="162"/>
    </row>
    <row r="18" spans="1:62" s="57" customFormat="1" ht="15.95" customHeight="1" x14ac:dyDescent="0.15">
      <c r="A18" s="65" t="s">
        <v>26</v>
      </c>
      <c r="B18" s="105">
        <f t="shared" si="7"/>
        <v>0</v>
      </c>
      <c r="C18" s="106"/>
      <c r="D18" s="107"/>
      <c r="E18" s="107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04"/>
      <c r="U18" s="138"/>
      <c r="V18" s="104"/>
      <c r="W18" s="142"/>
      <c r="X18" s="160" t="str">
        <f t="shared" si="0"/>
        <v/>
      </c>
      <c r="Y18" s="48"/>
      <c r="Z18" s="48"/>
      <c r="AA18" s="48"/>
      <c r="AX18" s="53"/>
      <c r="AY18" s="53"/>
      <c r="BA18" s="88" t="str">
        <f t="shared" si="1"/>
        <v/>
      </c>
      <c r="BB18" s="60" t="str">
        <f t="shared" si="6"/>
        <v/>
      </c>
      <c r="BC18" s="60" t="str">
        <f t="shared" si="2"/>
        <v/>
      </c>
      <c r="BD18" s="151">
        <f t="shared" si="3"/>
        <v>0</v>
      </c>
      <c r="BE18" s="151">
        <f t="shared" si="4"/>
        <v>0</v>
      </c>
      <c r="BF18" s="151" t="str">
        <f t="shared" si="5"/>
        <v/>
      </c>
      <c r="BG18" s="161"/>
      <c r="BH18" s="162"/>
      <c r="BI18" s="162"/>
      <c r="BJ18" s="162"/>
    </row>
    <row r="19" spans="1:62" s="57" customFormat="1" ht="15.95" customHeight="1" x14ac:dyDescent="0.15">
      <c r="A19" s="65" t="s">
        <v>89</v>
      </c>
      <c r="B19" s="105">
        <f>SUM(H19:N19)</f>
        <v>0</v>
      </c>
      <c r="C19" s="122"/>
      <c r="D19" s="138"/>
      <c r="E19" s="138"/>
      <c r="F19" s="138"/>
      <c r="G19" s="138"/>
      <c r="H19" s="124"/>
      <c r="I19" s="124"/>
      <c r="J19" s="124"/>
      <c r="K19" s="124"/>
      <c r="L19" s="124"/>
      <c r="M19" s="124"/>
      <c r="N19" s="124"/>
      <c r="O19" s="138"/>
      <c r="P19" s="138"/>
      <c r="Q19" s="138"/>
      <c r="R19" s="138"/>
      <c r="S19" s="138"/>
      <c r="T19" s="119"/>
      <c r="U19" s="138"/>
      <c r="V19" s="104"/>
      <c r="W19" s="142"/>
      <c r="X19" s="160" t="str">
        <f t="shared" si="0"/>
        <v/>
      </c>
      <c r="Y19" s="48"/>
      <c r="Z19" s="48"/>
      <c r="AA19" s="48"/>
      <c r="AX19" s="53"/>
      <c r="AY19" s="53"/>
      <c r="BA19" s="88" t="str">
        <f t="shared" si="1"/>
        <v/>
      </c>
      <c r="BB19" s="60" t="str">
        <f t="shared" si="6"/>
        <v/>
      </c>
      <c r="BC19" s="60" t="str">
        <f t="shared" si="2"/>
        <v/>
      </c>
      <c r="BD19" s="151">
        <f t="shared" si="3"/>
        <v>0</v>
      </c>
      <c r="BE19" s="151">
        <f t="shared" si="4"/>
        <v>0</v>
      </c>
      <c r="BF19" s="151" t="str">
        <f t="shared" si="5"/>
        <v/>
      </c>
      <c r="BG19" s="161"/>
      <c r="BH19" s="162"/>
      <c r="BI19" s="162"/>
      <c r="BJ19" s="162"/>
    </row>
    <row r="20" spans="1:62" s="57" customFormat="1" ht="15.95" customHeight="1" x14ac:dyDescent="0.15">
      <c r="A20" s="65" t="s">
        <v>27</v>
      </c>
      <c r="B20" s="130">
        <f t="shared" si="7"/>
        <v>0</v>
      </c>
      <c r="C20" s="123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04"/>
      <c r="U20" s="106"/>
      <c r="V20" s="104"/>
      <c r="W20" s="142"/>
      <c r="X20" s="160" t="str">
        <f t="shared" si="0"/>
        <v/>
      </c>
      <c r="Y20" s="48"/>
      <c r="Z20" s="48"/>
      <c r="AA20" s="48"/>
      <c r="AX20" s="53"/>
      <c r="AY20" s="53"/>
      <c r="BA20" s="88" t="str">
        <f t="shared" si="1"/>
        <v/>
      </c>
      <c r="BB20" s="60" t="str">
        <f t="shared" si="6"/>
        <v/>
      </c>
      <c r="BC20" s="60" t="str">
        <f t="shared" si="2"/>
        <v/>
      </c>
      <c r="BD20" s="151">
        <f t="shared" si="3"/>
        <v>0</v>
      </c>
      <c r="BE20" s="151">
        <f t="shared" si="4"/>
        <v>0</v>
      </c>
      <c r="BF20" s="151" t="str">
        <f t="shared" si="5"/>
        <v/>
      </c>
      <c r="BG20" s="161"/>
      <c r="BH20" s="162"/>
      <c r="BI20" s="162"/>
      <c r="BJ20" s="162"/>
    </row>
    <row r="21" spans="1:62" s="57" customFormat="1" ht="15.95" customHeight="1" x14ac:dyDescent="0.15">
      <c r="A21" s="65" t="s">
        <v>28</v>
      </c>
      <c r="B21" s="130">
        <f t="shared" si="7"/>
        <v>0</v>
      </c>
      <c r="C21" s="123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04"/>
      <c r="U21" s="106"/>
      <c r="V21" s="104"/>
      <c r="W21" s="142"/>
      <c r="X21" s="160" t="str">
        <f t="shared" si="0"/>
        <v/>
      </c>
      <c r="Y21" s="48"/>
      <c r="Z21" s="48"/>
      <c r="AA21" s="48"/>
      <c r="AX21" s="53"/>
      <c r="AY21" s="53"/>
      <c r="BA21" s="88" t="str">
        <f t="shared" si="1"/>
        <v/>
      </c>
      <c r="BB21" s="60" t="str">
        <f t="shared" si="6"/>
        <v/>
      </c>
      <c r="BC21" s="60" t="str">
        <f t="shared" si="2"/>
        <v/>
      </c>
      <c r="BD21" s="151">
        <f t="shared" si="3"/>
        <v>0</v>
      </c>
      <c r="BE21" s="151">
        <f t="shared" si="4"/>
        <v>0</v>
      </c>
      <c r="BF21" s="151" t="str">
        <f t="shared" si="5"/>
        <v/>
      </c>
      <c r="BG21" s="161"/>
      <c r="BH21" s="162"/>
      <c r="BI21" s="162"/>
      <c r="BJ21" s="162"/>
    </row>
    <row r="22" spans="1:62" s="57" customFormat="1" ht="30" customHeight="1" x14ac:dyDescent="0.15">
      <c r="A22" s="66" t="s">
        <v>29</v>
      </c>
      <c r="B22" s="109">
        <f t="shared" si="7"/>
        <v>0</v>
      </c>
      <c r="C22" s="110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3"/>
      <c r="U22" s="110"/>
      <c r="V22" s="113"/>
      <c r="W22" s="134"/>
      <c r="X22" s="160" t="str">
        <f t="shared" si="0"/>
        <v/>
      </c>
      <c r="Y22" s="48"/>
      <c r="Z22" s="48"/>
      <c r="AA22" s="48"/>
      <c r="AX22" s="53"/>
      <c r="AY22" s="53"/>
      <c r="BA22" s="88" t="str">
        <f t="shared" si="1"/>
        <v/>
      </c>
      <c r="BB22" s="60" t="str">
        <f t="shared" si="6"/>
        <v/>
      </c>
      <c r="BC22" s="60" t="str">
        <f t="shared" si="2"/>
        <v/>
      </c>
      <c r="BD22" s="151">
        <f t="shared" si="3"/>
        <v>0</v>
      </c>
      <c r="BE22" s="151">
        <f t="shared" si="4"/>
        <v>0</v>
      </c>
      <c r="BF22" s="151" t="str">
        <f>IF($B22=0,"",IF($W22="",IF($B22="","",1),0))</f>
        <v/>
      </c>
      <c r="BG22" s="161"/>
      <c r="BH22" s="162"/>
      <c r="BI22" s="162"/>
      <c r="BJ22" s="162"/>
    </row>
    <row r="23" spans="1:62" s="48" customFormat="1" ht="10.5" customHeight="1" x14ac:dyDescent="0.2">
      <c r="A23" s="44" t="s">
        <v>30</v>
      </c>
      <c r="B23" s="44"/>
      <c r="C23" s="44"/>
      <c r="D23" s="44"/>
      <c r="E23" s="44" t="s">
        <v>69</v>
      </c>
      <c r="F23" s="44"/>
      <c r="G23" s="44"/>
      <c r="H23" s="44"/>
      <c r="I23" s="44"/>
      <c r="J23" s="44"/>
      <c r="K23" s="44"/>
      <c r="L23" s="44"/>
      <c r="M23" s="44"/>
      <c r="N23" s="42"/>
      <c r="X23" s="156"/>
      <c r="AV23" s="42"/>
      <c r="AW23" s="42"/>
      <c r="BA23" s="57"/>
      <c r="BB23" s="57"/>
      <c r="BC23" s="57"/>
      <c r="BD23" s="57"/>
      <c r="BE23" s="57"/>
      <c r="BF23" s="57"/>
      <c r="BG23" s="157"/>
      <c r="BH23" s="157"/>
      <c r="BI23" s="157"/>
      <c r="BJ23" s="157"/>
    </row>
    <row r="24" spans="1:62" s="57" customFormat="1" x14ac:dyDescent="0.15">
      <c r="A24" s="201" t="s">
        <v>31</v>
      </c>
      <c r="B24" s="203" t="s">
        <v>4</v>
      </c>
      <c r="C24" s="190" t="s">
        <v>5</v>
      </c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200"/>
      <c r="U24" s="190" t="s">
        <v>6</v>
      </c>
      <c r="V24" s="200"/>
      <c r="W24" s="188" t="s">
        <v>7</v>
      </c>
      <c r="X24" s="160"/>
      <c r="Y24" s="49"/>
      <c r="Z24" s="49"/>
      <c r="AA24" s="49"/>
      <c r="AB24" s="49"/>
      <c r="AC24" s="49"/>
      <c r="AD24" s="53"/>
      <c r="AE24" s="56"/>
      <c r="AF24" s="56"/>
      <c r="AG24" s="53"/>
      <c r="AH24" s="53"/>
      <c r="AZ24" s="53"/>
      <c r="BG24" s="158"/>
      <c r="BH24" s="158"/>
      <c r="BI24" s="158"/>
      <c r="BJ24" s="158"/>
    </row>
    <row r="25" spans="1:62" s="57" customFormat="1" ht="15.95" customHeight="1" x14ac:dyDescent="0.15">
      <c r="A25" s="202"/>
      <c r="B25" s="204"/>
      <c r="C25" s="58" t="s">
        <v>71</v>
      </c>
      <c r="D25" s="45" t="s">
        <v>72</v>
      </c>
      <c r="E25" s="45" t="s">
        <v>73</v>
      </c>
      <c r="F25" s="45" t="s">
        <v>74</v>
      </c>
      <c r="G25" s="45" t="s">
        <v>75</v>
      </c>
      <c r="H25" s="45" t="s">
        <v>76</v>
      </c>
      <c r="I25" s="45" t="s">
        <v>77</v>
      </c>
      <c r="J25" s="45" t="s">
        <v>78</v>
      </c>
      <c r="K25" s="45" t="s">
        <v>79</v>
      </c>
      <c r="L25" s="45" t="s">
        <v>80</v>
      </c>
      <c r="M25" s="45" t="s">
        <v>81</v>
      </c>
      <c r="N25" s="45" t="s">
        <v>82</v>
      </c>
      <c r="O25" s="45" t="s">
        <v>83</v>
      </c>
      <c r="P25" s="45" t="s">
        <v>84</v>
      </c>
      <c r="Q25" s="45" t="s">
        <v>85</v>
      </c>
      <c r="R25" s="45" t="s">
        <v>86</v>
      </c>
      <c r="S25" s="45" t="s">
        <v>87</v>
      </c>
      <c r="T25" s="159" t="s">
        <v>88</v>
      </c>
      <c r="U25" s="47" t="s">
        <v>16</v>
      </c>
      <c r="V25" s="46" t="s">
        <v>17</v>
      </c>
      <c r="W25" s="189"/>
      <c r="X25" s="160"/>
      <c r="Y25" s="49"/>
      <c r="Z25" s="49"/>
      <c r="AA25" s="49"/>
      <c r="AB25" s="49"/>
      <c r="AC25" s="49"/>
      <c r="AD25" s="53"/>
      <c r="AE25" s="56"/>
      <c r="AF25" s="56"/>
      <c r="AG25" s="53"/>
      <c r="AH25" s="53"/>
      <c r="AZ25" s="53"/>
      <c r="BG25" s="158"/>
      <c r="BH25" s="158"/>
      <c r="BI25" s="158"/>
      <c r="BJ25" s="158"/>
    </row>
    <row r="26" spans="1:62" s="57" customFormat="1" ht="15.95" customHeight="1" x14ac:dyDescent="0.15">
      <c r="A26" s="91" t="s">
        <v>32</v>
      </c>
      <c r="B26" s="131">
        <f>SUM(C26:T26)</f>
        <v>0</v>
      </c>
      <c r="C26" s="120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5"/>
      <c r="U26" s="120"/>
      <c r="V26" s="125"/>
      <c r="W26" s="135"/>
      <c r="X26" s="160" t="str">
        <f t="shared" ref="X26:X39" si="8">+BA26&amp;""&amp;BB26&amp;""&amp;BC26</f>
        <v/>
      </c>
      <c r="Y26" s="49"/>
      <c r="Z26" s="49"/>
      <c r="AA26" s="49"/>
      <c r="AG26" s="53"/>
      <c r="AH26" s="53"/>
      <c r="AZ26" s="53"/>
      <c r="BA26" s="88" t="str">
        <f>IF($B26&lt;&gt;($U26+$V26)," El número consultas según sexo NO puede ser diferente al Total.","")</f>
        <v/>
      </c>
      <c r="BB26" s="60" t="str">
        <f>IF($B26=0,"",IF($W26="",IF($B26="",""," No olvide escribir la columna Beneficiarios."),""))</f>
        <v/>
      </c>
      <c r="BC26" s="60" t="str">
        <f>IF($B26&lt;$W26," El número de Beneficiarios NO puede ser mayor que el Total.","")</f>
        <v/>
      </c>
      <c r="BD26" s="151">
        <f>IF($B26&lt;&gt;($U26+$V26),1,0)</f>
        <v>0</v>
      </c>
      <c r="BE26" s="151">
        <f>IF($B26&lt;$W26,1,0)</f>
        <v>0</v>
      </c>
      <c r="BF26" s="151" t="str">
        <f>IF($B26=0,"",IF($W26="",IF($B26="","",1),0))</f>
        <v/>
      </c>
      <c r="BG26" s="161"/>
      <c r="BH26" s="162"/>
      <c r="BI26" s="162"/>
      <c r="BJ26" s="162"/>
    </row>
    <row r="27" spans="1:62" s="57" customFormat="1" ht="15.95" customHeight="1" x14ac:dyDescent="0.15">
      <c r="A27" s="90" t="s">
        <v>33</v>
      </c>
      <c r="B27" s="105">
        <f t="shared" ref="B27:B39" si="9">SUM(C27:T27)</f>
        <v>0</v>
      </c>
      <c r="C27" s="10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3"/>
      <c r="U27" s="118"/>
      <c r="V27" s="103"/>
      <c r="W27" s="99"/>
      <c r="X27" s="160" t="str">
        <f t="shared" si="8"/>
        <v/>
      </c>
      <c r="Y27" s="49"/>
      <c r="Z27" s="49"/>
      <c r="AA27" s="49"/>
      <c r="AG27" s="53"/>
      <c r="AH27" s="53"/>
      <c r="AZ27" s="53"/>
      <c r="BA27" s="88" t="str">
        <f t="shared" ref="BA27:BA39" si="10">IF($B27&lt;&gt;($U27+$V27)," El número consultas según sexo NO puede ser diferente al Total.","")</f>
        <v/>
      </c>
      <c r="BB27" s="60" t="str">
        <f t="shared" ref="BB27:BB39" si="11">IF($B27=0,"",IF($W27="",IF($B27="",""," No olvide escribir la columna Beneficiarios."),""))</f>
        <v/>
      </c>
      <c r="BC27" s="60" t="str">
        <f t="shared" ref="BC27:BC39" si="12">IF($B27&lt;$W27," El número de Beneficiarios NO puede ser mayor que el Total.","")</f>
        <v/>
      </c>
      <c r="BD27" s="151">
        <f t="shared" ref="BD27:BD39" si="13">IF($B27&lt;&gt;($U27+$V27),1,0)</f>
        <v>0</v>
      </c>
      <c r="BE27" s="151">
        <f t="shared" ref="BE27:BE39" si="14">IF($B27&lt;$W27,1,0)</f>
        <v>0</v>
      </c>
      <c r="BF27" s="151" t="str">
        <f t="shared" ref="BF27:BF39" si="15">IF($B27=0,"",IF($W27="",IF($B27="","",1),0))</f>
        <v/>
      </c>
      <c r="BG27" s="161"/>
      <c r="BH27" s="162"/>
      <c r="BI27" s="162"/>
      <c r="BJ27" s="162"/>
    </row>
    <row r="28" spans="1:62" s="57" customFormat="1" ht="15.95" customHeight="1" x14ac:dyDescent="0.15">
      <c r="A28" s="92" t="s">
        <v>34</v>
      </c>
      <c r="B28" s="130">
        <f t="shared" si="9"/>
        <v>0</v>
      </c>
      <c r="C28" s="106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3"/>
      <c r="U28" s="106"/>
      <c r="V28" s="103"/>
      <c r="W28" s="99"/>
      <c r="X28" s="160" t="str">
        <f t="shared" si="8"/>
        <v/>
      </c>
      <c r="Y28" s="49"/>
      <c r="Z28" s="49"/>
      <c r="AA28" s="49"/>
      <c r="AG28" s="53"/>
      <c r="AH28" s="53"/>
      <c r="AZ28" s="53"/>
      <c r="BA28" s="88" t="str">
        <f t="shared" si="10"/>
        <v/>
      </c>
      <c r="BB28" s="60" t="str">
        <f t="shared" si="11"/>
        <v/>
      </c>
      <c r="BC28" s="60" t="str">
        <f t="shared" si="12"/>
        <v/>
      </c>
      <c r="BD28" s="151">
        <f t="shared" si="13"/>
        <v>0</v>
      </c>
      <c r="BE28" s="151">
        <f t="shared" si="14"/>
        <v>0</v>
      </c>
      <c r="BF28" s="151" t="str">
        <f t="shared" si="15"/>
        <v/>
      </c>
      <c r="BG28" s="161"/>
      <c r="BH28" s="162"/>
      <c r="BI28" s="162"/>
      <c r="BJ28" s="162"/>
    </row>
    <row r="29" spans="1:62" s="57" customFormat="1" ht="15.95" customHeight="1" x14ac:dyDescent="0.15">
      <c r="A29" s="92" t="s">
        <v>90</v>
      </c>
      <c r="B29" s="130">
        <f>SUM(H29:P29)</f>
        <v>0</v>
      </c>
      <c r="C29" s="122"/>
      <c r="D29" s="138"/>
      <c r="E29" s="138"/>
      <c r="F29" s="138"/>
      <c r="G29" s="138"/>
      <c r="H29" s="107"/>
      <c r="I29" s="107"/>
      <c r="J29" s="107"/>
      <c r="K29" s="107"/>
      <c r="L29" s="107"/>
      <c r="M29" s="107"/>
      <c r="N29" s="107"/>
      <c r="O29" s="107"/>
      <c r="P29" s="107"/>
      <c r="Q29" s="138"/>
      <c r="R29" s="138"/>
      <c r="S29" s="138"/>
      <c r="T29" s="119"/>
      <c r="U29" s="118"/>
      <c r="V29" s="103"/>
      <c r="W29" s="99"/>
      <c r="X29" s="160" t="str">
        <f t="shared" si="8"/>
        <v/>
      </c>
      <c r="Y29" s="49"/>
      <c r="Z29" s="49"/>
      <c r="AA29" s="49"/>
      <c r="AG29" s="53"/>
      <c r="AH29" s="53"/>
      <c r="AZ29" s="53"/>
      <c r="BA29" s="88" t="str">
        <f t="shared" si="10"/>
        <v/>
      </c>
      <c r="BB29" s="60" t="str">
        <f t="shared" si="11"/>
        <v/>
      </c>
      <c r="BC29" s="60" t="str">
        <f t="shared" si="12"/>
        <v/>
      </c>
      <c r="BD29" s="151">
        <f t="shared" si="13"/>
        <v>0</v>
      </c>
      <c r="BE29" s="151">
        <f t="shared" si="14"/>
        <v>0</v>
      </c>
      <c r="BF29" s="151" t="str">
        <f t="shared" si="15"/>
        <v/>
      </c>
      <c r="BG29" s="161"/>
      <c r="BH29" s="162"/>
      <c r="BI29" s="162"/>
      <c r="BJ29" s="162"/>
    </row>
    <row r="30" spans="1:62" s="57" customFormat="1" ht="15.95" customHeight="1" x14ac:dyDescent="0.15">
      <c r="A30" s="92" t="s">
        <v>35</v>
      </c>
      <c r="B30" s="130">
        <f t="shared" si="9"/>
        <v>0</v>
      </c>
      <c r="C30" s="10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3"/>
      <c r="U30" s="118"/>
      <c r="V30" s="103"/>
      <c r="W30" s="99"/>
      <c r="X30" s="160" t="str">
        <f t="shared" si="8"/>
        <v/>
      </c>
      <c r="Y30" s="49"/>
      <c r="Z30" s="49"/>
      <c r="AA30" s="49"/>
      <c r="AG30" s="53"/>
      <c r="AH30" s="53"/>
      <c r="AZ30" s="53"/>
      <c r="BA30" s="88" t="str">
        <f t="shared" si="10"/>
        <v/>
      </c>
      <c r="BB30" s="60" t="str">
        <f t="shared" si="11"/>
        <v/>
      </c>
      <c r="BC30" s="60" t="str">
        <f t="shared" si="12"/>
        <v/>
      </c>
      <c r="BD30" s="151">
        <f t="shared" si="13"/>
        <v>0</v>
      </c>
      <c r="BE30" s="151">
        <f t="shared" si="14"/>
        <v>0</v>
      </c>
      <c r="BF30" s="151" t="str">
        <f t="shared" si="15"/>
        <v/>
      </c>
      <c r="BG30" s="161"/>
      <c r="BH30" s="162"/>
      <c r="BI30" s="162"/>
      <c r="BJ30" s="162"/>
    </row>
    <row r="31" spans="1:62" s="57" customFormat="1" ht="15.95" customHeight="1" x14ac:dyDescent="0.15">
      <c r="A31" s="50" t="s">
        <v>36</v>
      </c>
      <c r="B31" s="105">
        <f t="shared" si="9"/>
        <v>0</v>
      </c>
      <c r="C31" s="106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3"/>
      <c r="U31" s="106"/>
      <c r="V31" s="103"/>
      <c r="W31" s="99"/>
      <c r="X31" s="160" t="str">
        <f t="shared" si="8"/>
        <v/>
      </c>
      <c r="Y31" s="49"/>
      <c r="Z31" s="49"/>
      <c r="AA31" s="49"/>
      <c r="AG31" s="53"/>
      <c r="AH31" s="53"/>
      <c r="AZ31" s="53"/>
      <c r="BA31" s="88" t="str">
        <f t="shared" si="10"/>
        <v/>
      </c>
      <c r="BB31" s="60" t="str">
        <f t="shared" si="11"/>
        <v/>
      </c>
      <c r="BC31" s="60" t="str">
        <f t="shared" si="12"/>
        <v/>
      </c>
      <c r="BD31" s="151">
        <f t="shared" si="13"/>
        <v>0</v>
      </c>
      <c r="BE31" s="151">
        <f t="shared" si="14"/>
        <v>0</v>
      </c>
      <c r="BF31" s="151" t="str">
        <f t="shared" si="15"/>
        <v/>
      </c>
      <c r="BG31" s="161"/>
      <c r="BH31" s="162"/>
      <c r="BI31" s="162"/>
      <c r="BJ31" s="162"/>
    </row>
    <row r="32" spans="1:62" s="57" customFormat="1" ht="15.95" customHeight="1" x14ac:dyDescent="0.15">
      <c r="A32" s="50" t="s">
        <v>37</v>
      </c>
      <c r="B32" s="105">
        <f t="shared" si="9"/>
        <v>0</v>
      </c>
      <c r="C32" s="106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3"/>
      <c r="U32" s="106"/>
      <c r="V32" s="103"/>
      <c r="W32" s="99"/>
      <c r="X32" s="160" t="str">
        <f t="shared" si="8"/>
        <v/>
      </c>
      <c r="Y32" s="49"/>
      <c r="Z32" s="49"/>
      <c r="AA32" s="49"/>
      <c r="AG32" s="53"/>
      <c r="AH32" s="53"/>
      <c r="AZ32" s="53"/>
      <c r="BA32" s="88" t="str">
        <f t="shared" si="10"/>
        <v/>
      </c>
      <c r="BB32" s="60" t="str">
        <f t="shared" si="11"/>
        <v/>
      </c>
      <c r="BC32" s="60" t="str">
        <f t="shared" si="12"/>
        <v/>
      </c>
      <c r="BD32" s="151">
        <f t="shared" si="13"/>
        <v>0</v>
      </c>
      <c r="BE32" s="151">
        <f t="shared" si="14"/>
        <v>0</v>
      </c>
      <c r="BF32" s="151" t="str">
        <f t="shared" si="15"/>
        <v/>
      </c>
      <c r="BG32" s="161"/>
      <c r="BH32" s="162"/>
      <c r="BI32" s="162"/>
      <c r="BJ32" s="162"/>
    </row>
    <row r="33" spans="1:62" s="57" customFormat="1" ht="15.95" customHeight="1" x14ac:dyDescent="0.15">
      <c r="A33" s="50" t="s">
        <v>38</v>
      </c>
      <c r="B33" s="105">
        <f t="shared" si="9"/>
        <v>0</v>
      </c>
      <c r="C33" s="106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3"/>
      <c r="U33" s="106"/>
      <c r="V33" s="103"/>
      <c r="W33" s="99"/>
      <c r="X33" s="160" t="str">
        <f t="shared" si="8"/>
        <v/>
      </c>
      <c r="Y33" s="49"/>
      <c r="Z33" s="49"/>
      <c r="AA33" s="49"/>
      <c r="AG33" s="53"/>
      <c r="AH33" s="53"/>
      <c r="AZ33" s="53"/>
      <c r="BA33" s="88" t="str">
        <f t="shared" si="10"/>
        <v/>
      </c>
      <c r="BB33" s="60" t="str">
        <f t="shared" si="11"/>
        <v/>
      </c>
      <c r="BC33" s="60" t="str">
        <f t="shared" si="12"/>
        <v/>
      </c>
      <c r="BD33" s="151">
        <f t="shared" si="13"/>
        <v>0</v>
      </c>
      <c r="BE33" s="151">
        <f t="shared" si="14"/>
        <v>0</v>
      </c>
      <c r="BF33" s="151" t="str">
        <f t="shared" si="15"/>
        <v/>
      </c>
      <c r="BG33" s="161"/>
      <c r="BH33" s="162"/>
      <c r="BI33" s="162"/>
      <c r="BJ33" s="162"/>
    </row>
    <row r="34" spans="1:62" s="57" customFormat="1" ht="15.95" customHeight="1" x14ac:dyDescent="0.15">
      <c r="A34" s="50" t="s">
        <v>39</v>
      </c>
      <c r="B34" s="105">
        <f t="shared" si="9"/>
        <v>0</v>
      </c>
      <c r="C34" s="106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3"/>
      <c r="U34" s="106"/>
      <c r="V34" s="103"/>
      <c r="W34" s="99"/>
      <c r="X34" s="160" t="str">
        <f t="shared" si="8"/>
        <v/>
      </c>
      <c r="Y34" s="49"/>
      <c r="Z34" s="49"/>
      <c r="AA34" s="49"/>
      <c r="AG34" s="53"/>
      <c r="AH34" s="53"/>
      <c r="AZ34" s="53"/>
      <c r="BA34" s="88" t="str">
        <f t="shared" si="10"/>
        <v/>
      </c>
      <c r="BB34" s="60" t="str">
        <f t="shared" si="11"/>
        <v/>
      </c>
      <c r="BC34" s="60" t="str">
        <f t="shared" si="12"/>
        <v/>
      </c>
      <c r="BD34" s="151">
        <f t="shared" si="13"/>
        <v>0</v>
      </c>
      <c r="BE34" s="151">
        <f t="shared" si="14"/>
        <v>0</v>
      </c>
      <c r="BF34" s="151" t="str">
        <f t="shared" si="15"/>
        <v/>
      </c>
      <c r="BG34" s="161"/>
      <c r="BH34" s="162"/>
      <c r="BI34" s="162"/>
      <c r="BJ34" s="162"/>
    </row>
    <row r="35" spans="1:62" s="57" customFormat="1" ht="15.95" customHeight="1" x14ac:dyDescent="0.15">
      <c r="A35" s="50" t="s">
        <v>40</v>
      </c>
      <c r="B35" s="105">
        <f t="shared" si="9"/>
        <v>0</v>
      </c>
      <c r="C35" s="106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3"/>
      <c r="U35" s="106"/>
      <c r="V35" s="103"/>
      <c r="W35" s="99"/>
      <c r="X35" s="160" t="str">
        <f t="shared" si="8"/>
        <v/>
      </c>
      <c r="Y35" s="49"/>
      <c r="Z35" s="49"/>
      <c r="AA35" s="49"/>
      <c r="AG35" s="53"/>
      <c r="AH35" s="53"/>
      <c r="AZ35" s="53"/>
      <c r="BA35" s="88" t="str">
        <f t="shared" si="10"/>
        <v/>
      </c>
      <c r="BB35" s="60" t="str">
        <f t="shared" si="11"/>
        <v/>
      </c>
      <c r="BC35" s="60" t="str">
        <f t="shared" si="12"/>
        <v/>
      </c>
      <c r="BD35" s="151">
        <f t="shared" si="13"/>
        <v>0</v>
      </c>
      <c r="BE35" s="151">
        <f t="shared" si="14"/>
        <v>0</v>
      </c>
      <c r="BF35" s="151" t="str">
        <f t="shared" si="15"/>
        <v/>
      </c>
      <c r="BG35" s="161"/>
      <c r="BH35" s="162"/>
      <c r="BI35" s="162"/>
      <c r="BJ35" s="162"/>
    </row>
    <row r="36" spans="1:62" s="57" customFormat="1" ht="15.95" customHeight="1" x14ac:dyDescent="0.15">
      <c r="A36" s="50" t="s">
        <v>41</v>
      </c>
      <c r="B36" s="105">
        <f t="shared" si="9"/>
        <v>0</v>
      </c>
      <c r="C36" s="106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3"/>
      <c r="U36" s="106"/>
      <c r="V36" s="103"/>
      <c r="W36" s="99"/>
      <c r="X36" s="160" t="str">
        <f t="shared" si="8"/>
        <v/>
      </c>
      <c r="Y36" s="49"/>
      <c r="Z36" s="49"/>
      <c r="AA36" s="49"/>
      <c r="AG36" s="53"/>
      <c r="AH36" s="53"/>
      <c r="AZ36" s="53"/>
      <c r="BA36" s="88" t="str">
        <f t="shared" si="10"/>
        <v/>
      </c>
      <c r="BB36" s="60" t="str">
        <f t="shared" si="11"/>
        <v/>
      </c>
      <c r="BC36" s="60" t="str">
        <f t="shared" si="12"/>
        <v/>
      </c>
      <c r="BD36" s="151">
        <f t="shared" si="13"/>
        <v>0</v>
      </c>
      <c r="BE36" s="151">
        <f t="shared" si="14"/>
        <v>0</v>
      </c>
      <c r="BF36" s="151" t="str">
        <f t="shared" si="15"/>
        <v/>
      </c>
      <c r="BG36" s="161"/>
      <c r="BH36" s="162"/>
      <c r="BI36" s="162"/>
      <c r="BJ36" s="162"/>
    </row>
    <row r="37" spans="1:62" s="57" customFormat="1" ht="15.95" customHeight="1" x14ac:dyDescent="0.15">
      <c r="A37" s="50" t="s">
        <v>42</v>
      </c>
      <c r="B37" s="105">
        <f t="shared" si="9"/>
        <v>0</v>
      </c>
      <c r="C37" s="106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3"/>
      <c r="U37" s="106"/>
      <c r="V37" s="103"/>
      <c r="W37" s="99"/>
      <c r="X37" s="160" t="str">
        <f t="shared" si="8"/>
        <v/>
      </c>
      <c r="Y37" s="49"/>
      <c r="Z37" s="49"/>
      <c r="AA37" s="49"/>
      <c r="AG37" s="53"/>
      <c r="AH37" s="53"/>
      <c r="AZ37" s="53"/>
      <c r="BA37" s="88" t="str">
        <f t="shared" si="10"/>
        <v/>
      </c>
      <c r="BB37" s="60" t="str">
        <f t="shared" si="11"/>
        <v/>
      </c>
      <c r="BC37" s="60" t="str">
        <f t="shared" si="12"/>
        <v/>
      </c>
      <c r="BD37" s="151">
        <f t="shared" si="13"/>
        <v>0</v>
      </c>
      <c r="BE37" s="151">
        <f t="shared" si="14"/>
        <v>0</v>
      </c>
      <c r="BF37" s="151" t="str">
        <f t="shared" si="15"/>
        <v/>
      </c>
      <c r="BG37" s="161"/>
      <c r="BH37" s="162"/>
      <c r="BI37" s="162"/>
      <c r="BJ37" s="162"/>
    </row>
    <row r="38" spans="1:62" s="57" customFormat="1" ht="30" customHeight="1" x14ac:dyDescent="0.15">
      <c r="A38" s="50" t="s">
        <v>43</v>
      </c>
      <c r="B38" s="105">
        <f t="shared" si="9"/>
        <v>0</v>
      </c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3"/>
      <c r="U38" s="106"/>
      <c r="V38" s="103"/>
      <c r="W38" s="99"/>
      <c r="X38" s="160" t="str">
        <f t="shared" si="8"/>
        <v/>
      </c>
      <c r="Y38" s="49"/>
      <c r="Z38" s="49"/>
      <c r="AA38" s="49"/>
      <c r="AG38" s="53"/>
      <c r="AH38" s="53"/>
      <c r="AZ38" s="53"/>
      <c r="BA38" s="88" t="str">
        <f t="shared" si="10"/>
        <v/>
      </c>
      <c r="BB38" s="60" t="str">
        <f t="shared" si="11"/>
        <v/>
      </c>
      <c r="BC38" s="60" t="str">
        <f t="shared" si="12"/>
        <v/>
      </c>
      <c r="BD38" s="151">
        <f t="shared" si="13"/>
        <v>0</v>
      </c>
      <c r="BE38" s="151">
        <f t="shared" si="14"/>
        <v>0</v>
      </c>
      <c r="BF38" s="151" t="str">
        <f t="shared" si="15"/>
        <v/>
      </c>
      <c r="BG38" s="161"/>
      <c r="BH38" s="162"/>
      <c r="BI38" s="162"/>
      <c r="BJ38" s="162"/>
    </row>
    <row r="39" spans="1:62" s="57" customFormat="1" ht="32.25" customHeight="1" x14ac:dyDescent="0.15">
      <c r="A39" s="51" t="s">
        <v>44</v>
      </c>
      <c r="B39" s="109">
        <f t="shared" si="9"/>
        <v>0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3"/>
      <c r="U39" s="110"/>
      <c r="V39" s="113"/>
      <c r="W39" s="100"/>
      <c r="X39" s="160" t="str">
        <f t="shared" si="8"/>
        <v/>
      </c>
      <c r="Y39" s="49"/>
      <c r="Z39" s="49"/>
      <c r="AA39" s="49"/>
      <c r="AG39" s="53"/>
      <c r="AH39" s="53"/>
      <c r="AZ39" s="53"/>
      <c r="BA39" s="88" t="str">
        <f t="shared" si="10"/>
        <v/>
      </c>
      <c r="BB39" s="60" t="str">
        <f t="shared" si="11"/>
        <v/>
      </c>
      <c r="BC39" s="60" t="str">
        <f t="shared" si="12"/>
        <v/>
      </c>
      <c r="BD39" s="151">
        <f t="shared" si="13"/>
        <v>0</v>
      </c>
      <c r="BE39" s="151">
        <f t="shared" si="14"/>
        <v>0</v>
      </c>
      <c r="BF39" s="151" t="str">
        <f t="shared" si="15"/>
        <v/>
      </c>
      <c r="BG39" s="161"/>
      <c r="BH39" s="162"/>
      <c r="BI39" s="162"/>
      <c r="BJ39" s="162"/>
    </row>
    <row r="40" spans="1:62" s="57" customFormat="1" ht="14.25" x14ac:dyDescent="0.2">
      <c r="A40" s="52" t="s">
        <v>45</v>
      </c>
      <c r="B40" s="52"/>
      <c r="C40" s="52"/>
      <c r="D40" s="52"/>
      <c r="E40" s="52"/>
      <c r="F40" s="52"/>
      <c r="G40" s="52"/>
      <c r="H40" s="52"/>
      <c r="I40" s="44"/>
      <c r="J40" s="44"/>
      <c r="K40" s="44"/>
      <c r="L40" s="44"/>
      <c r="M40" s="44"/>
      <c r="N40" s="42"/>
      <c r="O40" s="48"/>
      <c r="P40" s="48"/>
      <c r="Q40" s="48"/>
      <c r="R40" s="48"/>
      <c r="S40" s="48"/>
      <c r="T40" s="48"/>
      <c r="U40" s="48"/>
      <c r="V40" s="48"/>
      <c r="W40" s="48"/>
      <c r="X40" s="164"/>
      <c r="AV40" s="53"/>
      <c r="AW40" s="53"/>
      <c r="BA40" s="48"/>
      <c r="BB40" s="48"/>
      <c r="BC40" s="48"/>
      <c r="BD40" s="48"/>
      <c r="BG40" s="158"/>
      <c r="BH40" s="158"/>
      <c r="BI40" s="158"/>
      <c r="BJ40" s="158"/>
    </row>
    <row r="41" spans="1:62" s="57" customFormat="1" ht="15.95" customHeight="1" x14ac:dyDescent="0.25">
      <c r="A41" s="201" t="s">
        <v>31</v>
      </c>
      <c r="B41" s="203" t="s">
        <v>4</v>
      </c>
      <c r="C41" s="205" t="s">
        <v>46</v>
      </c>
      <c r="D41" s="206"/>
      <c r="E41" s="206"/>
      <c r="F41" s="207"/>
      <c r="G41" s="205" t="s">
        <v>47</v>
      </c>
      <c r="H41" s="206"/>
      <c r="I41" s="206"/>
      <c r="J41" s="207"/>
      <c r="K41" s="42"/>
      <c r="L41" s="208"/>
      <c r="M41" s="208"/>
      <c r="N41" s="208"/>
      <c r="O41" s="208"/>
      <c r="P41" s="208"/>
      <c r="Q41" s="208"/>
      <c r="R41" s="20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G41" s="158"/>
      <c r="BH41" s="158"/>
      <c r="BI41" s="158"/>
      <c r="BJ41" s="158"/>
    </row>
    <row r="42" spans="1:62" s="57" customFormat="1" ht="15.95" customHeight="1" x14ac:dyDescent="0.15">
      <c r="A42" s="202"/>
      <c r="B42" s="204"/>
      <c r="C42" s="45" t="s">
        <v>11</v>
      </c>
      <c r="D42" s="45" t="s">
        <v>12</v>
      </c>
      <c r="E42" s="73" t="s">
        <v>13</v>
      </c>
      <c r="F42" s="73" t="s">
        <v>48</v>
      </c>
      <c r="G42" s="45" t="s">
        <v>11</v>
      </c>
      <c r="H42" s="45" t="s">
        <v>12</v>
      </c>
      <c r="I42" s="73" t="s">
        <v>13</v>
      </c>
      <c r="J42" s="73" t="s">
        <v>48</v>
      </c>
      <c r="K42" s="42"/>
      <c r="L42" s="42"/>
      <c r="M42" s="42"/>
      <c r="N42" s="54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G42" s="158"/>
      <c r="BH42" s="158"/>
      <c r="BI42" s="158"/>
      <c r="BJ42" s="158"/>
    </row>
    <row r="43" spans="1:62" s="57" customFormat="1" ht="30" customHeight="1" x14ac:dyDescent="0.15">
      <c r="A43" s="67" t="s">
        <v>49</v>
      </c>
      <c r="B43" s="105">
        <f>SUM(C43:J43)</f>
        <v>0</v>
      </c>
      <c r="C43" s="120"/>
      <c r="D43" s="121"/>
      <c r="E43" s="125"/>
      <c r="F43" s="125"/>
      <c r="G43" s="120"/>
      <c r="H43" s="121"/>
      <c r="I43" s="121"/>
      <c r="J43" s="125"/>
      <c r="K43" s="150" t="s">
        <v>70</v>
      </c>
      <c r="L43" s="42"/>
      <c r="M43" s="42"/>
      <c r="N43" s="86"/>
      <c r="O43" s="48"/>
      <c r="P43" s="48"/>
      <c r="Q43" s="48"/>
      <c r="R43" s="48"/>
      <c r="S43" s="48"/>
      <c r="T43" s="48"/>
      <c r="U43" s="48"/>
      <c r="V43" s="48"/>
      <c r="W43" s="48"/>
      <c r="X43" s="164"/>
      <c r="AV43" s="53"/>
      <c r="AW43" s="53"/>
      <c r="BA43" s="88"/>
      <c r="BD43" s="151"/>
      <c r="BG43" s="158"/>
      <c r="BH43" s="158"/>
      <c r="BI43" s="158"/>
      <c r="BJ43" s="158"/>
    </row>
    <row r="44" spans="1:62" s="57" customFormat="1" ht="12.75" customHeight="1" x14ac:dyDescent="0.15">
      <c r="A44" s="66" t="s">
        <v>50</v>
      </c>
      <c r="B44" s="109">
        <f>SUM(C44:J44)</f>
        <v>0</v>
      </c>
      <c r="C44" s="110"/>
      <c r="D44" s="111"/>
      <c r="E44" s="113"/>
      <c r="F44" s="113"/>
      <c r="G44" s="110"/>
      <c r="H44" s="111"/>
      <c r="I44" s="111"/>
      <c r="J44" s="113"/>
      <c r="K44" s="150" t="s">
        <v>70</v>
      </c>
      <c r="L44" s="42"/>
      <c r="M44" s="42"/>
      <c r="N44" s="68"/>
      <c r="O44" s="48"/>
      <c r="P44" s="48"/>
      <c r="Q44" s="48"/>
      <c r="R44" s="48"/>
      <c r="S44" s="48"/>
      <c r="T44" s="48"/>
      <c r="U44" s="48"/>
      <c r="V44" s="48"/>
      <c r="W44" s="48"/>
      <c r="X44" s="164"/>
      <c r="AV44" s="53"/>
      <c r="AW44" s="53"/>
      <c r="BA44" s="88"/>
      <c r="BD44" s="151"/>
      <c r="BG44" s="158"/>
      <c r="BH44" s="158"/>
      <c r="BI44" s="158"/>
      <c r="BJ44" s="158"/>
    </row>
    <row r="45" spans="1:62" s="57" customFormat="1" ht="29.25" customHeight="1" x14ac:dyDescent="0.2">
      <c r="A45" s="95" t="s">
        <v>51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68"/>
      <c r="O45" s="48"/>
      <c r="P45" s="48"/>
      <c r="Q45" s="48"/>
      <c r="R45" s="48"/>
      <c r="S45" s="48"/>
      <c r="T45" s="48"/>
      <c r="U45" s="48"/>
      <c r="V45" s="48"/>
      <c r="W45" s="48"/>
      <c r="X45" s="164"/>
      <c r="AV45" s="53"/>
      <c r="AW45" s="53"/>
      <c r="BA45" s="48"/>
      <c r="BB45" s="48"/>
      <c r="BG45" s="158"/>
      <c r="BH45" s="158"/>
      <c r="BI45" s="158"/>
      <c r="BJ45" s="158"/>
    </row>
    <row r="46" spans="1:62" s="57" customFormat="1" ht="15.95" customHeight="1" x14ac:dyDescent="0.15">
      <c r="A46" s="198" t="s">
        <v>52</v>
      </c>
      <c r="B46" s="188" t="s">
        <v>18</v>
      </c>
      <c r="C46" s="190" t="s">
        <v>5</v>
      </c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2" t="s">
        <v>6</v>
      </c>
      <c r="V46" s="193"/>
      <c r="W46" s="188" t="s">
        <v>7</v>
      </c>
      <c r="X46" s="164"/>
      <c r="AT46" s="53"/>
      <c r="AU46" s="53"/>
      <c r="AZ46" s="48"/>
      <c r="BA46" s="48"/>
      <c r="BB46" s="48"/>
      <c r="BG46" s="158"/>
      <c r="BH46" s="158"/>
      <c r="BI46" s="158"/>
      <c r="BJ46" s="158"/>
    </row>
    <row r="47" spans="1:62" s="57" customFormat="1" ht="15.95" customHeight="1" x14ac:dyDescent="0.15">
      <c r="A47" s="199"/>
      <c r="B47" s="189"/>
      <c r="C47" s="58" t="s">
        <v>71</v>
      </c>
      <c r="D47" s="45" t="s">
        <v>72</v>
      </c>
      <c r="E47" s="45" t="s">
        <v>73</v>
      </c>
      <c r="F47" s="45" t="s">
        <v>74</v>
      </c>
      <c r="G47" s="45" t="s">
        <v>75</v>
      </c>
      <c r="H47" s="45" t="s">
        <v>76</v>
      </c>
      <c r="I47" s="45" t="s">
        <v>77</v>
      </c>
      <c r="J47" s="45" t="s">
        <v>78</v>
      </c>
      <c r="K47" s="45" t="s">
        <v>79</v>
      </c>
      <c r="L47" s="45" t="s">
        <v>80</v>
      </c>
      <c r="M47" s="45" t="s">
        <v>81</v>
      </c>
      <c r="N47" s="45" t="s">
        <v>82</v>
      </c>
      <c r="O47" s="45" t="s">
        <v>83</v>
      </c>
      <c r="P47" s="45" t="s">
        <v>84</v>
      </c>
      <c r="Q47" s="45" t="s">
        <v>85</v>
      </c>
      <c r="R47" s="45" t="s">
        <v>86</v>
      </c>
      <c r="S47" s="45" t="s">
        <v>87</v>
      </c>
      <c r="T47" s="159" t="s">
        <v>88</v>
      </c>
      <c r="U47" s="47" t="s">
        <v>16</v>
      </c>
      <c r="V47" s="46" t="s">
        <v>17</v>
      </c>
      <c r="W47" s="189"/>
      <c r="X47" s="164"/>
      <c r="AT47" s="53"/>
      <c r="AU47" s="53"/>
      <c r="AZ47" s="48"/>
      <c r="BA47" s="48"/>
      <c r="BB47" s="48"/>
      <c r="BG47" s="158"/>
      <c r="BH47" s="158"/>
      <c r="BI47" s="158"/>
      <c r="BJ47" s="158"/>
    </row>
    <row r="48" spans="1:62" s="57" customFormat="1" ht="15.95" customHeight="1" x14ac:dyDescent="0.15">
      <c r="A48" s="69" t="s">
        <v>53</v>
      </c>
      <c r="B48" s="115">
        <f>SUM(B49:B50)</f>
        <v>0</v>
      </c>
      <c r="C48" s="139">
        <f>SUM(C49:C50)</f>
        <v>0</v>
      </c>
      <c r="D48" s="140">
        <f t="shared" ref="D48:W48" si="16">SUM(D49:D50)</f>
        <v>0</v>
      </c>
      <c r="E48" s="140">
        <f t="shared" si="16"/>
        <v>0</v>
      </c>
      <c r="F48" s="140">
        <f t="shared" si="16"/>
        <v>0</v>
      </c>
      <c r="G48" s="140">
        <f t="shared" si="16"/>
        <v>0</v>
      </c>
      <c r="H48" s="140">
        <f t="shared" si="16"/>
        <v>0</v>
      </c>
      <c r="I48" s="140">
        <f t="shared" si="16"/>
        <v>0</v>
      </c>
      <c r="J48" s="140">
        <f t="shared" si="16"/>
        <v>0</v>
      </c>
      <c r="K48" s="140">
        <f t="shared" si="16"/>
        <v>0</v>
      </c>
      <c r="L48" s="140">
        <f t="shared" si="16"/>
        <v>0</v>
      </c>
      <c r="M48" s="140">
        <f t="shared" si="16"/>
        <v>0</v>
      </c>
      <c r="N48" s="140">
        <f t="shared" si="16"/>
        <v>0</v>
      </c>
      <c r="O48" s="140">
        <f t="shared" si="16"/>
        <v>0</v>
      </c>
      <c r="P48" s="140">
        <f t="shared" si="16"/>
        <v>0</v>
      </c>
      <c r="Q48" s="140">
        <f t="shared" si="16"/>
        <v>0</v>
      </c>
      <c r="R48" s="140">
        <f t="shared" si="16"/>
        <v>0</v>
      </c>
      <c r="S48" s="140">
        <f t="shared" si="16"/>
        <v>0</v>
      </c>
      <c r="T48" s="147">
        <f t="shared" si="16"/>
        <v>0</v>
      </c>
      <c r="U48" s="139">
        <f t="shared" si="16"/>
        <v>0</v>
      </c>
      <c r="V48" s="165">
        <f t="shared" si="16"/>
        <v>0</v>
      </c>
      <c r="W48" s="165">
        <f t="shared" si="16"/>
        <v>0</v>
      </c>
      <c r="X48" s="160" t="str">
        <f t="shared" ref="X48:X53" si="17">+BA48&amp;""&amp;BB48&amp;""&amp;BC48</f>
        <v/>
      </c>
      <c r="AT48" s="53"/>
      <c r="AU48" s="53"/>
      <c r="AZ48" s="88" t="s">
        <v>70</v>
      </c>
      <c r="BA48" s="88" t="str">
        <f t="shared" ref="BA48:BA53" si="18">IF($B48&lt;&gt;($U48+$V48)," El número consultas según sexo NO puede ser diferente al Total.","")</f>
        <v/>
      </c>
      <c r="BB48" s="60" t="str">
        <f t="shared" ref="BB48:BB53" si="19">IF($B48=0,"",IF($W48="",IF($B48="",""," No olvide escribir la columna Beneficiarios."),""))</f>
        <v/>
      </c>
      <c r="BC48" s="60" t="str">
        <f t="shared" ref="BC48:BC53" si="20">IF($B48&lt;$W48," El número de Beneficiarios NO puede ser mayor que el Total.","")</f>
        <v/>
      </c>
      <c r="BD48" s="151">
        <f t="shared" ref="BD48:BD53" si="21">IF($B48&lt;&gt;($U48+$V48),1,0)</f>
        <v>0</v>
      </c>
      <c r="BE48" s="151">
        <f t="shared" ref="BE48:BE53" si="22">IF($B48&lt;$W48,1,0)</f>
        <v>0</v>
      </c>
      <c r="BF48" s="151"/>
      <c r="BG48" s="158"/>
      <c r="BH48" s="158"/>
      <c r="BI48" s="158"/>
      <c r="BJ48" s="158"/>
    </row>
    <row r="49" spans="1:62" s="57" customFormat="1" ht="15.95" customHeight="1" x14ac:dyDescent="0.15">
      <c r="A49" s="70" t="s">
        <v>49</v>
      </c>
      <c r="B49" s="116">
        <f>SUM(C49:T49)</f>
        <v>0</v>
      </c>
      <c r="C49" s="106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106"/>
      <c r="V49" s="103"/>
      <c r="W49" s="101"/>
      <c r="X49" s="160" t="str">
        <f t="shared" si="17"/>
        <v/>
      </c>
      <c r="Y49" s="49"/>
      <c r="Z49" s="49"/>
      <c r="AA49" s="49"/>
      <c r="AG49" s="53"/>
      <c r="AH49" s="53"/>
      <c r="AZ49" s="53"/>
      <c r="BA49" s="88" t="str">
        <f t="shared" si="18"/>
        <v/>
      </c>
      <c r="BB49" s="60" t="str">
        <f t="shared" si="19"/>
        <v/>
      </c>
      <c r="BC49" s="60" t="str">
        <f t="shared" si="20"/>
        <v/>
      </c>
      <c r="BD49" s="151">
        <f t="shared" si="21"/>
        <v>0</v>
      </c>
      <c r="BE49" s="151">
        <f t="shared" si="22"/>
        <v>0</v>
      </c>
      <c r="BF49" s="151" t="str">
        <f>IF($B49=0,"",IF($W49="",IF($B49="","",1),0))</f>
        <v/>
      </c>
      <c r="BG49" s="161"/>
      <c r="BH49" s="162"/>
      <c r="BI49" s="162"/>
      <c r="BJ49" s="162"/>
    </row>
    <row r="50" spans="1:62" s="57" customFormat="1" ht="15.95" customHeight="1" x14ac:dyDescent="0.15">
      <c r="A50" s="71" t="s">
        <v>54</v>
      </c>
      <c r="B50" s="117">
        <f>SUM(C50:T50)</f>
        <v>0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2"/>
      <c r="U50" s="110"/>
      <c r="V50" s="113"/>
      <c r="W50" s="102"/>
      <c r="X50" s="160" t="str">
        <f t="shared" si="17"/>
        <v/>
      </c>
      <c r="Y50" s="49"/>
      <c r="Z50" s="49"/>
      <c r="AA50" s="49"/>
      <c r="AG50" s="53"/>
      <c r="AH50" s="53"/>
      <c r="AZ50" s="53"/>
      <c r="BA50" s="88" t="str">
        <f t="shared" si="18"/>
        <v/>
      </c>
      <c r="BB50" s="60" t="str">
        <f t="shared" si="19"/>
        <v/>
      </c>
      <c r="BC50" s="60" t="str">
        <f t="shared" si="20"/>
        <v/>
      </c>
      <c r="BD50" s="151">
        <f t="shared" si="21"/>
        <v>0</v>
      </c>
      <c r="BE50" s="151">
        <f t="shared" si="22"/>
        <v>0</v>
      </c>
      <c r="BF50" s="151" t="str">
        <f>IF($B50=0,"",IF($W50="",IF($B50="","",1),0))</f>
        <v/>
      </c>
      <c r="BG50" s="161"/>
      <c r="BH50" s="162"/>
      <c r="BI50" s="162"/>
      <c r="BJ50" s="162"/>
    </row>
    <row r="51" spans="1:62" s="57" customFormat="1" ht="15.95" customHeight="1" x14ac:dyDescent="0.15">
      <c r="A51" s="166" t="s">
        <v>55</v>
      </c>
      <c r="B51" s="167">
        <f t="shared" ref="B51:W51" si="23">SUM(B52:B53)</f>
        <v>0</v>
      </c>
      <c r="C51" s="168">
        <f t="shared" si="23"/>
        <v>0</v>
      </c>
      <c r="D51" s="169">
        <f t="shared" si="23"/>
        <v>0</v>
      </c>
      <c r="E51" s="169">
        <f t="shared" si="23"/>
        <v>0</v>
      </c>
      <c r="F51" s="169">
        <f t="shared" si="23"/>
        <v>0</v>
      </c>
      <c r="G51" s="169">
        <f t="shared" si="23"/>
        <v>0</v>
      </c>
      <c r="H51" s="169">
        <f t="shared" si="23"/>
        <v>0</v>
      </c>
      <c r="I51" s="169">
        <f t="shared" si="23"/>
        <v>0</v>
      </c>
      <c r="J51" s="169">
        <f t="shared" si="23"/>
        <v>0</v>
      </c>
      <c r="K51" s="169">
        <f t="shared" si="23"/>
        <v>0</v>
      </c>
      <c r="L51" s="169">
        <f t="shared" si="23"/>
        <v>0</v>
      </c>
      <c r="M51" s="169">
        <f t="shared" si="23"/>
        <v>0</v>
      </c>
      <c r="N51" s="169">
        <f t="shared" si="23"/>
        <v>0</v>
      </c>
      <c r="O51" s="169">
        <f t="shared" si="23"/>
        <v>0</v>
      </c>
      <c r="P51" s="169">
        <f t="shared" si="23"/>
        <v>0</v>
      </c>
      <c r="Q51" s="169">
        <f t="shared" si="23"/>
        <v>0</v>
      </c>
      <c r="R51" s="169">
        <f t="shared" si="23"/>
        <v>0</v>
      </c>
      <c r="S51" s="169">
        <f t="shared" si="23"/>
        <v>0</v>
      </c>
      <c r="T51" s="170">
        <f t="shared" si="23"/>
        <v>0</v>
      </c>
      <c r="U51" s="168">
        <f t="shared" si="23"/>
        <v>0</v>
      </c>
      <c r="V51" s="171">
        <f t="shared" si="23"/>
        <v>0</v>
      </c>
      <c r="W51" s="165">
        <f t="shared" si="23"/>
        <v>0</v>
      </c>
      <c r="X51" s="160" t="str">
        <f t="shared" si="17"/>
        <v/>
      </c>
      <c r="Y51" s="49"/>
      <c r="Z51" s="49"/>
      <c r="AA51" s="49"/>
      <c r="AG51" s="53"/>
      <c r="AH51" s="53"/>
      <c r="AZ51" s="53"/>
      <c r="BA51" s="88" t="str">
        <f t="shared" si="18"/>
        <v/>
      </c>
      <c r="BB51" s="60" t="str">
        <f t="shared" si="19"/>
        <v/>
      </c>
      <c r="BC51" s="60" t="str">
        <f t="shared" si="20"/>
        <v/>
      </c>
      <c r="BD51" s="151">
        <f t="shared" si="21"/>
        <v>0</v>
      </c>
      <c r="BE51" s="151">
        <f t="shared" si="22"/>
        <v>0</v>
      </c>
      <c r="BF51" s="151" t="str">
        <f>IF($B51=0,"",IF($W51="",IF($B51="","",1),0))</f>
        <v/>
      </c>
      <c r="BG51" s="161"/>
      <c r="BH51" s="162"/>
      <c r="BI51" s="162"/>
      <c r="BJ51" s="162"/>
    </row>
    <row r="52" spans="1:62" s="57" customFormat="1" ht="30" customHeight="1" x14ac:dyDescent="0.15">
      <c r="A52" s="70" t="s">
        <v>49</v>
      </c>
      <c r="B52" s="116">
        <f>SUM(C52:T52)</f>
        <v>0</v>
      </c>
      <c r="C52" s="106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6"/>
      <c r="V52" s="103"/>
      <c r="W52" s="101"/>
      <c r="X52" s="160" t="str">
        <f t="shared" si="17"/>
        <v/>
      </c>
      <c r="Y52" s="49"/>
      <c r="Z52" s="49"/>
      <c r="AA52" s="49"/>
      <c r="AG52" s="53"/>
      <c r="AH52" s="53"/>
      <c r="AZ52" s="53"/>
      <c r="BA52" s="88" t="str">
        <f t="shared" si="18"/>
        <v/>
      </c>
      <c r="BB52" s="60" t="str">
        <f t="shared" si="19"/>
        <v/>
      </c>
      <c r="BC52" s="60" t="str">
        <f t="shared" si="20"/>
        <v/>
      </c>
      <c r="BD52" s="151">
        <f t="shared" si="21"/>
        <v>0</v>
      </c>
      <c r="BE52" s="151">
        <f t="shared" si="22"/>
        <v>0</v>
      </c>
      <c r="BF52" s="151" t="str">
        <f>IF($B52=0,"",IF($W52="",IF($B52="","",1),0))</f>
        <v/>
      </c>
      <c r="BG52" s="161"/>
      <c r="BH52" s="162"/>
      <c r="BI52" s="162"/>
      <c r="BJ52" s="162"/>
    </row>
    <row r="53" spans="1:62" s="57" customFormat="1" ht="12.75" customHeight="1" x14ac:dyDescent="0.15">
      <c r="A53" s="71" t="s">
        <v>54</v>
      </c>
      <c r="B53" s="117">
        <f>SUM(C53:T53)</f>
        <v>0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10"/>
      <c r="V53" s="113"/>
      <c r="W53" s="102"/>
      <c r="X53" s="160" t="str">
        <f t="shared" si="17"/>
        <v/>
      </c>
      <c r="Y53" s="49"/>
      <c r="Z53" s="49"/>
      <c r="AA53" s="49"/>
      <c r="AG53" s="53"/>
      <c r="AH53" s="53"/>
      <c r="AZ53" s="53"/>
      <c r="BA53" s="88" t="str">
        <f t="shared" si="18"/>
        <v/>
      </c>
      <c r="BB53" s="60" t="str">
        <f t="shared" si="19"/>
        <v/>
      </c>
      <c r="BC53" s="60" t="str">
        <f t="shared" si="20"/>
        <v/>
      </c>
      <c r="BD53" s="151">
        <f t="shared" si="21"/>
        <v>0</v>
      </c>
      <c r="BE53" s="151">
        <f t="shared" si="22"/>
        <v>0</v>
      </c>
      <c r="BF53" s="151" t="str">
        <f>IF($B53=0,"",IF($W53="",IF($B53="","",1),0))</f>
        <v/>
      </c>
      <c r="BG53" s="161"/>
      <c r="BH53" s="162"/>
      <c r="BI53" s="162"/>
      <c r="BJ53" s="162"/>
    </row>
    <row r="54" spans="1:62" s="57" customFormat="1" ht="14.25" x14ac:dyDescent="0.2">
      <c r="A54" s="96" t="s">
        <v>56</v>
      </c>
      <c r="B54" s="96"/>
      <c r="C54" s="96"/>
      <c r="D54" s="96"/>
      <c r="E54" s="96"/>
      <c r="F54" s="96"/>
      <c r="G54" s="96"/>
      <c r="H54" s="96"/>
      <c r="I54" s="96"/>
      <c r="J54" s="96"/>
      <c r="K54" s="93"/>
      <c r="L54" s="93"/>
      <c r="M54" s="93"/>
      <c r="N54" s="42"/>
      <c r="O54" s="48"/>
      <c r="P54" s="48"/>
      <c r="Q54" s="48"/>
      <c r="R54" s="48"/>
      <c r="S54" s="48"/>
      <c r="T54" s="48"/>
      <c r="U54" s="48"/>
      <c r="V54" s="48"/>
      <c r="W54" s="48"/>
      <c r="X54" s="164"/>
      <c r="AV54" s="53"/>
      <c r="AW54" s="53"/>
      <c r="BA54" s="48"/>
      <c r="BB54" s="48"/>
      <c r="BG54" s="158"/>
      <c r="BH54" s="158"/>
      <c r="BI54" s="158"/>
      <c r="BJ54" s="158"/>
    </row>
    <row r="55" spans="1:62" s="57" customFormat="1" x14ac:dyDescent="0.15">
      <c r="A55" s="188" t="s">
        <v>52</v>
      </c>
      <c r="B55" s="194" t="s">
        <v>57</v>
      </c>
      <c r="C55" s="195"/>
      <c r="D55" s="194" t="s">
        <v>58</v>
      </c>
      <c r="E55" s="195"/>
      <c r="F55" s="196" t="s">
        <v>91</v>
      </c>
      <c r="G55" s="197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X55" s="164"/>
      <c r="AU55" s="53"/>
      <c r="AV55" s="53"/>
      <c r="AX55" s="48"/>
      <c r="AY55" s="48"/>
      <c r="BA55" s="48"/>
      <c r="BB55" s="48"/>
      <c r="BG55" s="158"/>
      <c r="BH55" s="158"/>
      <c r="BI55" s="158"/>
      <c r="BJ55" s="158"/>
    </row>
    <row r="56" spans="1:62" s="57" customFormat="1" ht="30" customHeight="1" x14ac:dyDescent="0.15">
      <c r="A56" s="189"/>
      <c r="B56" s="72" t="s">
        <v>59</v>
      </c>
      <c r="C56" s="73" t="s">
        <v>60</v>
      </c>
      <c r="D56" s="72" t="s">
        <v>59</v>
      </c>
      <c r="E56" s="73" t="s">
        <v>60</v>
      </c>
      <c r="F56" s="72" t="s">
        <v>59</v>
      </c>
      <c r="G56" s="73" t="s">
        <v>60</v>
      </c>
      <c r="H56" s="48"/>
      <c r="I56" s="48"/>
      <c r="J56" s="48"/>
      <c r="K56" s="48"/>
      <c r="L56" s="48"/>
      <c r="M56" s="48"/>
      <c r="N56" s="48"/>
      <c r="O56" s="48"/>
      <c r="P56" s="48"/>
      <c r="X56" s="164"/>
      <c r="AQ56" s="53"/>
      <c r="AR56" s="53"/>
      <c r="AT56" s="48"/>
      <c r="AU56" s="48"/>
      <c r="BA56" s="48"/>
      <c r="BB56" s="48"/>
      <c r="BG56" s="158"/>
      <c r="BH56" s="158"/>
      <c r="BI56" s="158"/>
      <c r="BJ56" s="158"/>
    </row>
    <row r="57" spans="1:62" s="57" customFormat="1" ht="17.100000000000001" customHeight="1" x14ac:dyDescent="0.15">
      <c r="A57" s="74" t="s">
        <v>92</v>
      </c>
      <c r="B57" s="120"/>
      <c r="C57" s="125"/>
      <c r="D57" s="120"/>
      <c r="E57" s="125"/>
      <c r="F57" s="120"/>
      <c r="G57" s="172"/>
      <c r="H57" s="149" t="str">
        <f>+BA57&amp;""&amp;BB57&amp;""&amp;BC57</f>
        <v/>
      </c>
      <c r="I57" s="49"/>
      <c r="J57" s="48"/>
      <c r="K57" s="48"/>
      <c r="L57" s="48"/>
      <c r="M57" s="48"/>
      <c r="N57" s="48"/>
      <c r="O57" s="48"/>
      <c r="P57" s="48"/>
      <c r="X57" s="164"/>
      <c r="AQ57" s="53"/>
      <c r="AR57" s="53"/>
      <c r="AT57" s="48"/>
      <c r="AU57" s="48"/>
      <c r="AW57" s="53">
        <v>0</v>
      </c>
      <c r="AX57" s="53">
        <v>0</v>
      </c>
      <c r="BA57" s="75" t="str">
        <f>IF($B57&lt;$C57,"El nº de rechazos menores 5 años NO puede ser mayor que el Total de atención solicitada.","")</f>
        <v/>
      </c>
      <c r="BB57" s="75" t="str">
        <f>IF($D57&lt;$E57,"El nº de rechazos 65 y más años NO puede ser mayor que el Total de atención solicitada.","")</f>
        <v/>
      </c>
      <c r="BC57" s="75" t="str">
        <f>IF($F57&lt;$G57,"El nº de rechazos EMBARAZADAS y más años NO puede ser mayor que el Total de atención solicitada.","")</f>
        <v/>
      </c>
      <c r="BD57" s="151">
        <f>IF($B57&lt;$C57,1,0)</f>
        <v>0</v>
      </c>
      <c r="BE57" s="151">
        <f>IF($D57&lt;$E57,1,0)</f>
        <v>0</v>
      </c>
      <c r="BF57" s="151">
        <f>IF($F57&lt;$G57,1,0)</f>
        <v>0</v>
      </c>
      <c r="BG57" s="158"/>
      <c r="BH57" s="158"/>
      <c r="BI57" s="158"/>
      <c r="BJ57" s="158"/>
    </row>
    <row r="58" spans="1:62" s="57" customFormat="1" ht="15.95" customHeight="1" x14ac:dyDescent="0.15">
      <c r="A58" s="173" t="s">
        <v>93</v>
      </c>
      <c r="B58" s="174"/>
      <c r="C58" s="175"/>
      <c r="D58" s="174"/>
      <c r="E58" s="175"/>
      <c r="F58" s="174"/>
      <c r="G58" s="176"/>
      <c r="H58" s="149" t="str">
        <f>+BA58&amp;""&amp;BB58&amp;""&amp;BC58</f>
        <v/>
      </c>
      <c r="I58" s="48"/>
      <c r="J58" s="48"/>
      <c r="K58" s="48"/>
      <c r="L58" s="48"/>
      <c r="M58" s="48"/>
      <c r="N58" s="48"/>
      <c r="O58" s="48"/>
      <c r="P58" s="48"/>
      <c r="X58" s="164"/>
      <c r="AQ58" s="53"/>
      <c r="AR58" s="53"/>
      <c r="AT58" s="48"/>
      <c r="AU58" s="48"/>
      <c r="AW58" s="53"/>
      <c r="AX58" s="53"/>
      <c r="BA58" s="75" t="str">
        <f>IF($B58&lt;$C58,"El nº de rechazos menores 5 años NO puede ser mayor que el Total de atención solicitada.","")</f>
        <v/>
      </c>
      <c r="BB58" s="75" t="str">
        <f>IF($D58&lt;$E58,"El nº de rechazos 65 y más años NO puede ser mayor que el Total de atención solicitada.","")</f>
        <v/>
      </c>
      <c r="BC58" s="75" t="str">
        <f>IF($F58&lt;$G58,"El nº de rechazos EMBARAZADAS y más años NO puede ser mayor que el Total de atención solicitada.","")</f>
        <v/>
      </c>
      <c r="BD58" s="151">
        <f>IF($B58&lt;$C58,1,0)</f>
        <v>0</v>
      </c>
      <c r="BE58" s="151">
        <f>IF($D58&lt;$E58,1,0)</f>
        <v>0</v>
      </c>
      <c r="BF58" s="151">
        <f>IF($F58&lt;$G58,1,0)</f>
        <v>0</v>
      </c>
      <c r="BG58" s="158"/>
      <c r="BH58" s="158"/>
      <c r="BI58" s="158"/>
      <c r="BJ58" s="158"/>
    </row>
    <row r="59" spans="1:62" s="57" customFormat="1" ht="30" customHeight="1" x14ac:dyDescent="0.2">
      <c r="A59" s="95" t="s">
        <v>94</v>
      </c>
      <c r="B59" s="97"/>
      <c r="C59" s="97"/>
      <c r="D59" s="97"/>
      <c r="E59" s="76"/>
      <c r="F59" s="76"/>
      <c r="G59" s="76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164"/>
      <c r="AV59" s="53"/>
      <c r="AW59" s="53"/>
      <c r="BA59" s="48"/>
      <c r="BB59" s="48"/>
      <c r="BG59" s="158"/>
      <c r="BH59" s="158"/>
      <c r="BI59" s="158"/>
      <c r="BJ59" s="158"/>
    </row>
    <row r="60" spans="1:62" s="57" customFormat="1" ht="21" customHeight="1" x14ac:dyDescent="0.15">
      <c r="A60" s="77" t="s">
        <v>31</v>
      </c>
      <c r="B60" s="77" t="s">
        <v>18</v>
      </c>
      <c r="C60" s="78"/>
      <c r="D60" s="79"/>
      <c r="E60" s="79"/>
      <c r="F60" s="79"/>
      <c r="G60" s="79"/>
      <c r="H60" s="48"/>
      <c r="I60" s="48"/>
      <c r="J60" s="48"/>
      <c r="K60" s="48"/>
      <c r="L60" s="80"/>
      <c r="M60" s="80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164"/>
      <c r="AV60" s="53"/>
      <c r="AW60" s="53"/>
      <c r="BA60" s="48"/>
      <c r="BB60" s="48"/>
      <c r="BG60" s="158"/>
      <c r="BH60" s="158"/>
      <c r="BI60" s="158"/>
      <c r="BJ60" s="158"/>
    </row>
    <row r="61" spans="1:62" s="57" customFormat="1" x14ac:dyDescent="0.15">
      <c r="A61" s="177" t="s">
        <v>49</v>
      </c>
      <c r="B61" s="135"/>
      <c r="C61" s="78"/>
      <c r="D61" s="79"/>
      <c r="E61" s="79"/>
      <c r="F61" s="79"/>
      <c r="G61" s="79"/>
      <c r="H61" s="48"/>
      <c r="J61" s="48"/>
      <c r="K61" s="48"/>
      <c r="L61" s="55"/>
      <c r="M61" s="55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164"/>
      <c r="BA61" s="48"/>
      <c r="BB61" s="48"/>
      <c r="BG61" s="158"/>
      <c r="BH61" s="158"/>
      <c r="BI61" s="158"/>
      <c r="BJ61" s="158"/>
    </row>
    <row r="62" spans="1:62" s="57" customFormat="1" ht="15.75" customHeight="1" x14ac:dyDescent="0.2">
      <c r="A62" s="66" t="s">
        <v>95</v>
      </c>
      <c r="B62" s="100"/>
      <c r="C62" s="98"/>
      <c r="D62" s="98"/>
      <c r="E62" s="98"/>
      <c r="F62" s="98"/>
      <c r="G62" s="9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164"/>
      <c r="BA62" s="48"/>
      <c r="BB62" s="48"/>
      <c r="BG62" s="158"/>
      <c r="BH62" s="158"/>
      <c r="BI62" s="158"/>
      <c r="BJ62" s="158"/>
    </row>
    <row r="63" spans="1:62" s="57" customFormat="1" ht="14.25" x14ac:dyDescent="0.2">
      <c r="A63" s="98" t="s">
        <v>61</v>
      </c>
      <c r="B63" s="9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164"/>
      <c r="BA63" s="48"/>
      <c r="BB63" s="48"/>
      <c r="BC63" s="48"/>
      <c r="BD63" s="48"/>
      <c r="BE63" s="48"/>
      <c r="BF63" s="48"/>
      <c r="BG63" s="158"/>
      <c r="BH63" s="158"/>
      <c r="BI63" s="158"/>
      <c r="BJ63" s="158"/>
    </row>
    <row r="64" spans="1:62" s="57" customFormat="1" ht="31.5" x14ac:dyDescent="0.15">
      <c r="A64" s="186" t="s">
        <v>62</v>
      </c>
      <c r="B64" s="188" t="s">
        <v>18</v>
      </c>
      <c r="C64" s="178" t="s">
        <v>63</v>
      </c>
      <c r="D64" s="179" t="s">
        <v>64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164"/>
      <c r="BA64" s="48"/>
      <c r="BB64" s="48"/>
      <c r="BC64" s="48"/>
      <c r="BD64" s="48"/>
      <c r="BE64" s="48"/>
      <c r="BF64" s="48"/>
      <c r="BG64" s="158"/>
      <c r="BH64" s="158"/>
      <c r="BI64" s="158"/>
      <c r="BJ64" s="158"/>
    </row>
    <row r="65" spans="1:62" s="57" customFormat="1" x14ac:dyDescent="0.15">
      <c r="A65" s="187"/>
      <c r="B65" s="189"/>
      <c r="C65" s="180"/>
      <c r="D65" s="181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164"/>
      <c r="BA65" s="84"/>
      <c r="BB65" s="84"/>
      <c r="BC65" s="84"/>
      <c r="BD65" s="84"/>
      <c r="BE65" s="84"/>
      <c r="BF65" s="84"/>
      <c r="BG65" s="158"/>
      <c r="BH65" s="158"/>
      <c r="BI65" s="158"/>
      <c r="BJ65" s="158"/>
    </row>
    <row r="66" spans="1:62" s="48" customFormat="1" x14ac:dyDescent="0.15">
      <c r="A66" s="94" t="s">
        <v>65</v>
      </c>
      <c r="B66" s="117">
        <f>SUM(C66:D66)</f>
        <v>0</v>
      </c>
      <c r="C66" s="136"/>
      <c r="D66" s="137"/>
      <c r="X66" s="156"/>
      <c r="BA66" s="84"/>
      <c r="BB66" s="84"/>
      <c r="BC66" s="84"/>
      <c r="BD66" s="84"/>
      <c r="BE66" s="84"/>
      <c r="BF66" s="84"/>
      <c r="BG66" s="157"/>
      <c r="BH66" s="157"/>
      <c r="BI66" s="157"/>
      <c r="BJ66" s="157"/>
    </row>
    <row r="67" spans="1:62" s="48" customFormat="1" x14ac:dyDescent="0.15">
      <c r="A67" s="81"/>
      <c r="X67" s="156"/>
      <c r="BA67" s="84"/>
      <c r="BB67" s="84"/>
      <c r="BC67" s="84"/>
      <c r="BD67" s="84"/>
      <c r="BE67" s="84"/>
      <c r="BF67" s="84"/>
      <c r="BG67" s="157"/>
      <c r="BH67" s="157"/>
      <c r="BI67" s="157"/>
      <c r="BJ67" s="157"/>
    </row>
    <row r="68" spans="1:62" x14ac:dyDescent="0.15">
      <c r="A68" s="81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</row>
    <row r="69" spans="1:62" x14ac:dyDescent="0.15">
      <c r="A69" s="81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</row>
    <row r="70" spans="1:62" x14ac:dyDescent="0.15">
      <c r="A70" s="81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</row>
    <row r="71" spans="1:62" x14ac:dyDescent="0.15">
      <c r="A71" s="81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</row>
    <row r="72" spans="1:62" x14ac:dyDescent="0.15">
      <c r="A72" s="81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</row>
    <row r="73" spans="1:62" x14ac:dyDescent="0.15">
      <c r="A73" s="81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</row>
    <row r="74" spans="1:62" x14ac:dyDescent="0.15">
      <c r="A74" s="81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</row>
    <row r="75" spans="1:62" x14ac:dyDescent="0.15">
      <c r="A75" s="81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</row>
    <row r="76" spans="1:62" x14ac:dyDescent="0.15">
      <c r="A76" s="81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7" spans="1:62" x14ac:dyDescent="0.15">
      <c r="A77" s="81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</row>
    <row r="78" spans="1:62" x14ac:dyDescent="0.15">
      <c r="A78" s="81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</row>
    <row r="79" spans="1:62" x14ac:dyDescent="0.15">
      <c r="A79" s="81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</row>
    <row r="80" spans="1:62" x14ac:dyDescent="0.15">
      <c r="A80" s="81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</row>
    <row r="81" spans="1:13" s="84" customFormat="1" x14ac:dyDescent="0.15">
      <c r="A81" s="81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</row>
    <row r="82" spans="1:13" s="84" customFormat="1" x14ac:dyDescent="0.15">
      <c r="A82" s="81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</row>
    <row r="83" spans="1:13" s="84" customFormat="1" x14ac:dyDescent="0.15">
      <c r="A83" s="81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</row>
    <row r="84" spans="1:13" s="84" customFormat="1" x14ac:dyDescent="0.15">
      <c r="A84" s="81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</row>
    <row r="85" spans="1:13" s="84" customFormat="1" x14ac:dyDescent="0.15">
      <c r="A85" s="81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</row>
    <row r="86" spans="1:13" s="84" customFormat="1" x14ac:dyDescent="0.15">
      <c r="A86" s="81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</row>
    <row r="87" spans="1:13" s="84" customFormat="1" x14ac:dyDescent="0.15">
      <c r="A87" s="81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</row>
    <row r="88" spans="1:13" s="84" customFormat="1" x14ac:dyDescent="0.15">
      <c r="A88" s="81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</row>
    <row r="89" spans="1:13" s="84" customFormat="1" x14ac:dyDescent="0.15">
      <c r="A89" s="81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</row>
    <row r="90" spans="1:13" s="84" customFormat="1" x14ac:dyDescent="0.15">
      <c r="A90" s="81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</row>
    <row r="91" spans="1:13" s="84" customFormat="1" x14ac:dyDescent="0.15">
      <c r="A91" s="81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</row>
    <row r="92" spans="1:13" s="84" customFormat="1" x14ac:dyDescent="0.15">
      <c r="A92" s="81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</row>
    <row r="93" spans="1:13" s="84" customFormat="1" x14ac:dyDescent="0.15">
      <c r="A93" s="81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</row>
    <row r="94" spans="1:13" s="84" customFormat="1" x14ac:dyDescent="0.15">
      <c r="A94" s="81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</row>
    <row r="95" spans="1:13" s="84" customFormat="1" ht="15" x14ac:dyDescent="0.25">
      <c r="A95" s="81"/>
      <c r="B95" s="48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</row>
    <row r="96" spans="1:13" s="84" customFormat="1" x14ac:dyDescent="0.15">
      <c r="A96" s="82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</row>
    <row r="97" s="84" customFormat="1" x14ac:dyDescent="0.15"/>
    <row r="98" s="84" customFormat="1" x14ac:dyDescent="0.15"/>
    <row r="99" s="84" customFormat="1" x14ac:dyDescent="0.15"/>
    <row r="100" s="84" customFormat="1" x14ac:dyDescent="0.15"/>
    <row r="101" s="84" customFormat="1" x14ac:dyDescent="0.15"/>
    <row r="102" s="84" customFormat="1" x14ac:dyDescent="0.15"/>
    <row r="103" s="84" customFormat="1" x14ac:dyDescent="0.15"/>
    <row r="104" s="84" customFormat="1" x14ac:dyDescent="0.15"/>
    <row r="105" s="84" customFormat="1" x14ac:dyDescent="0.15"/>
    <row r="106" s="84" customFormat="1" x14ac:dyDescent="0.15"/>
    <row r="107" s="84" customFormat="1" x14ac:dyDescent="0.15"/>
    <row r="108" s="84" customFormat="1" x14ac:dyDescent="0.15"/>
    <row r="109" s="84" customFormat="1" x14ac:dyDescent="0.15"/>
    <row r="110" s="84" customFormat="1" x14ac:dyDescent="0.15"/>
    <row r="111" s="84" customFormat="1" x14ac:dyDescent="0.15"/>
    <row r="112" s="84" customFormat="1" x14ac:dyDescent="0.15"/>
    <row r="113" s="84" customFormat="1" x14ac:dyDescent="0.15"/>
    <row r="114" s="84" customFormat="1" x14ac:dyDescent="0.15"/>
    <row r="115" s="84" customFormat="1" x14ac:dyDescent="0.15"/>
    <row r="116" s="84" customFormat="1" x14ac:dyDescent="0.15"/>
    <row r="117" s="84" customFormat="1" x14ac:dyDescent="0.15"/>
    <row r="118" s="84" customFormat="1" x14ac:dyDescent="0.15"/>
    <row r="119" s="84" customFormat="1" x14ac:dyDescent="0.15"/>
    <row r="120" s="84" customFormat="1" x14ac:dyDescent="0.15"/>
    <row r="121" s="84" customFormat="1" x14ac:dyDescent="0.15"/>
    <row r="122" s="84" customFormat="1" x14ac:dyDescent="0.15"/>
    <row r="123" s="84" customFormat="1" x14ac:dyDescent="0.15"/>
    <row r="124" s="84" customFormat="1" x14ac:dyDescent="0.15"/>
    <row r="125" s="84" customFormat="1" x14ac:dyDescent="0.15"/>
    <row r="126" s="84" customFormat="1" x14ac:dyDescent="0.15"/>
    <row r="127" s="84" customFormat="1" x14ac:dyDescent="0.15"/>
    <row r="128" s="84" customFormat="1" x14ac:dyDescent="0.15"/>
    <row r="129" s="84" customFormat="1" x14ac:dyDescent="0.15"/>
    <row r="130" s="84" customFormat="1" x14ac:dyDescent="0.15"/>
    <row r="131" s="84" customFormat="1" x14ac:dyDescent="0.15"/>
    <row r="132" s="84" customFormat="1" x14ac:dyDescent="0.15"/>
    <row r="133" s="84" customFormat="1" x14ac:dyDescent="0.15"/>
    <row r="134" s="84" customFormat="1" x14ac:dyDescent="0.15"/>
    <row r="135" s="84" customFormat="1" x14ac:dyDescent="0.15"/>
    <row r="136" s="84" customFormat="1" x14ac:dyDescent="0.15"/>
    <row r="137" s="84" customFormat="1" x14ac:dyDescent="0.15"/>
    <row r="138" s="84" customFormat="1" x14ac:dyDescent="0.15"/>
    <row r="139" s="84" customFormat="1" x14ac:dyDescent="0.15"/>
    <row r="140" s="84" customFormat="1" x14ac:dyDescent="0.15"/>
    <row r="141" s="84" customFormat="1" x14ac:dyDescent="0.15"/>
    <row r="142" s="84" customFormat="1" x14ac:dyDescent="0.15"/>
    <row r="143" s="84" customFormat="1" x14ac:dyDescent="0.15"/>
    <row r="144" s="84" customFormat="1" x14ac:dyDescent="0.15"/>
    <row r="145" s="84" customFormat="1" x14ac:dyDescent="0.15"/>
    <row r="146" s="84" customFormat="1" x14ac:dyDescent="0.15"/>
    <row r="147" s="84" customFormat="1" x14ac:dyDescent="0.15"/>
    <row r="148" s="84" customFormat="1" x14ac:dyDescent="0.15"/>
    <row r="149" s="84" customFormat="1" x14ac:dyDescent="0.15"/>
    <row r="150" s="84" customFormat="1" x14ac:dyDescent="0.15"/>
    <row r="151" s="84" customFormat="1" x14ac:dyDescent="0.15"/>
    <row r="152" s="84" customFormat="1" x14ac:dyDescent="0.15"/>
    <row r="153" s="84" customFormat="1" x14ac:dyDescent="0.15"/>
    <row r="154" s="84" customFormat="1" x14ac:dyDescent="0.15"/>
    <row r="155" s="84" customFormat="1" x14ac:dyDescent="0.15"/>
    <row r="156" s="84" customFormat="1" x14ac:dyDescent="0.15"/>
    <row r="157" s="84" customFormat="1" x14ac:dyDescent="0.15"/>
    <row r="158" s="84" customFormat="1" x14ac:dyDescent="0.15"/>
    <row r="159" s="84" customFormat="1" x14ac:dyDescent="0.15"/>
    <row r="160" s="84" customFormat="1" x14ac:dyDescent="0.15"/>
    <row r="161" s="84" customFormat="1" x14ac:dyDescent="0.15"/>
    <row r="162" s="84" customFormat="1" x14ac:dyDescent="0.15"/>
    <row r="163" s="84" customFormat="1" x14ac:dyDescent="0.15"/>
    <row r="164" s="84" customFormat="1" x14ac:dyDescent="0.15"/>
    <row r="165" s="84" customFormat="1" x14ac:dyDescent="0.15"/>
    <row r="166" s="84" customFormat="1" x14ac:dyDescent="0.15"/>
    <row r="167" s="84" customFormat="1" x14ac:dyDescent="0.15"/>
    <row r="168" s="84" customFormat="1" x14ac:dyDescent="0.15"/>
    <row r="169" s="84" customFormat="1" x14ac:dyDescent="0.15"/>
    <row r="170" s="84" customFormat="1" x14ac:dyDescent="0.15"/>
    <row r="171" s="84" customFormat="1" x14ac:dyDescent="0.15"/>
    <row r="172" s="84" customFormat="1" x14ac:dyDescent="0.15"/>
    <row r="173" s="84" customFormat="1" x14ac:dyDescent="0.15"/>
    <row r="174" s="84" customFormat="1" x14ac:dyDescent="0.15"/>
    <row r="175" s="84" customFormat="1" x14ac:dyDescent="0.15"/>
    <row r="176" s="84" customFormat="1" x14ac:dyDescent="0.15"/>
    <row r="177" s="84" customFormat="1" x14ac:dyDescent="0.15"/>
    <row r="178" s="84" customFormat="1" x14ac:dyDescent="0.15"/>
    <row r="179" s="84" customFormat="1" x14ac:dyDescent="0.15"/>
    <row r="180" s="84" customFormat="1" x14ac:dyDescent="0.15"/>
    <row r="181" s="84" customFormat="1" x14ac:dyDescent="0.15"/>
    <row r="182" s="84" customFormat="1" x14ac:dyDescent="0.15"/>
    <row r="183" s="84" customFormat="1" x14ac:dyDescent="0.15"/>
    <row r="184" s="84" customFormat="1" x14ac:dyDescent="0.15"/>
    <row r="185" s="84" customFormat="1" x14ac:dyDescent="0.15"/>
    <row r="186" s="84" customFormat="1" x14ac:dyDescent="0.15"/>
    <row r="187" s="84" customFormat="1" x14ac:dyDescent="0.15"/>
    <row r="188" s="84" customFormat="1" x14ac:dyDescent="0.15"/>
    <row r="189" s="84" customFormat="1" x14ac:dyDescent="0.15"/>
    <row r="190" s="84" customFormat="1" x14ac:dyDescent="0.15"/>
    <row r="191" s="84" customFormat="1" x14ac:dyDescent="0.15"/>
    <row r="192" s="84" customFormat="1" x14ac:dyDescent="0.15"/>
    <row r="197" spans="1:62" x14ac:dyDescent="0.15">
      <c r="BA197" s="57"/>
      <c r="BB197" s="57"/>
      <c r="BC197" s="57"/>
      <c r="BD197" s="57"/>
      <c r="BE197" s="57"/>
      <c r="BF197" s="57"/>
    </row>
    <row r="198" spans="1:62" x14ac:dyDescent="0.15">
      <c r="BA198" s="57"/>
      <c r="BB198" s="57"/>
      <c r="BC198" s="57"/>
      <c r="BD198" s="57"/>
      <c r="BE198" s="57"/>
      <c r="BF198" s="57"/>
    </row>
    <row r="200" spans="1:62" s="57" customFormat="1" ht="12" hidden="1" customHeight="1" x14ac:dyDescent="0.15">
      <c r="A200" s="152">
        <f>SUM(A7:W66)</f>
        <v>0</v>
      </c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156"/>
      <c r="Y200" s="48"/>
      <c r="BD200" s="153">
        <f>SUM(BD10:BJ197)</f>
        <v>0</v>
      </c>
      <c r="BG200" s="158"/>
      <c r="BH200" s="158"/>
      <c r="BI200" s="158"/>
      <c r="BJ200" s="158"/>
    </row>
    <row r="201" spans="1:62" s="57" customFormat="1" x14ac:dyDescent="0.15">
      <c r="A201" s="82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156"/>
      <c r="Y201" s="48"/>
      <c r="BG201" s="158"/>
      <c r="BH201" s="158"/>
      <c r="BI201" s="158"/>
      <c r="BJ201" s="158"/>
    </row>
    <row r="202" spans="1:62" x14ac:dyDescent="0.15">
      <c r="BA202" s="57"/>
      <c r="BB202" s="57"/>
      <c r="BC202" s="57"/>
      <c r="BD202" s="57"/>
      <c r="BE202" s="57"/>
      <c r="BF202" s="57"/>
    </row>
    <row r="203" spans="1:62" s="57" customFormat="1" x14ac:dyDescent="0.15">
      <c r="A203" s="82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156"/>
      <c r="Y203" s="48"/>
      <c r="BG203" s="158"/>
      <c r="BH203" s="158"/>
      <c r="BI203" s="158"/>
      <c r="BJ203" s="158"/>
    </row>
    <row r="204" spans="1:62" s="57" customFormat="1" x14ac:dyDescent="0.15">
      <c r="A204" s="82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156"/>
      <c r="Y204" s="48"/>
      <c r="BG204" s="158"/>
      <c r="BH204" s="158"/>
      <c r="BI204" s="158"/>
      <c r="BJ204" s="158"/>
    </row>
    <row r="205" spans="1:62" s="57" customFormat="1" x14ac:dyDescent="0.15">
      <c r="A205" s="82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156"/>
      <c r="Y205" s="48"/>
      <c r="BG205" s="158"/>
      <c r="BH205" s="158"/>
      <c r="BI205" s="158"/>
      <c r="BJ205" s="158"/>
    </row>
    <row r="206" spans="1:62" s="57" customFormat="1" x14ac:dyDescent="0.15">
      <c r="A206" s="82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156"/>
      <c r="Y206" s="48"/>
      <c r="BG206" s="158"/>
      <c r="BH206" s="158"/>
      <c r="BI206" s="158"/>
      <c r="BJ206" s="158"/>
    </row>
    <row r="207" spans="1:62" s="57" customFormat="1" x14ac:dyDescent="0.15">
      <c r="A207" s="82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156"/>
      <c r="Y207" s="48"/>
      <c r="BG207" s="158"/>
      <c r="BH207" s="158"/>
      <c r="BI207" s="158"/>
      <c r="BJ207" s="158"/>
    </row>
    <row r="208" spans="1:62" s="57" customFormat="1" x14ac:dyDescent="0.15">
      <c r="A208" s="82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156"/>
      <c r="Y208" s="48"/>
      <c r="BG208" s="158"/>
      <c r="BH208" s="158"/>
      <c r="BI208" s="158"/>
      <c r="BJ208" s="158"/>
    </row>
    <row r="209" spans="1:62" s="57" customFormat="1" x14ac:dyDescent="0.15">
      <c r="A209" s="82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156"/>
      <c r="Y209" s="48"/>
      <c r="BG209" s="158"/>
      <c r="BH209" s="158"/>
      <c r="BI209" s="158"/>
      <c r="BJ209" s="158"/>
    </row>
    <row r="210" spans="1:62" s="57" customFormat="1" x14ac:dyDescent="0.15">
      <c r="A210" s="82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156"/>
      <c r="Y210" s="48"/>
      <c r="BG210" s="158"/>
      <c r="BH210" s="158"/>
      <c r="BI210" s="158"/>
      <c r="BJ210" s="158"/>
    </row>
    <row r="211" spans="1:62" s="57" customFormat="1" x14ac:dyDescent="0.15">
      <c r="A211" s="82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156"/>
      <c r="Y211" s="48"/>
      <c r="AA211" s="151"/>
      <c r="BG211" s="158"/>
      <c r="BH211" s="158"/>
      <c r="BI211" s="158"/>
      <c r="BJ211" s="158"/>
    </row>
    <row r="212" spans="1:62" s="57" customFormat="1" x14ac:dyDescent="0.15">
      <c r="A212" s="82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156"/>
      <c r="Y212" s="48"/>
      <c r="BA212" s="84"/>
      <c r="BB212" s="84"/>
      <c r="BC212" s="84"/>
      <c r="BD212" s="84"/>
      <c r="BE212" s="84"/>
      <c r="BF212" s="84"/>
      <c r="BG212" s="158"/>
      <c r="BH212" s="158"/>
      <c r="BI212" s="158"/>
      <c r="BJ212" s="158"/>
    </row>
    <row r="213" spans="1:62" s="57" customFormat="1" x14ac:dyDescent="0.15">
      <c r="A213" s="82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156"/>
      <c r="Y213" s="48"/>
      <c r="BA213" s="84"/>
      <c r="BB213" s="84"/>
      <c r="BC213" s="84"/>
      <c r="BD213" s="84"/>
      <c r="BE213" s="84"/>
      <c r="BF213" s="84"/>
      <c r="BG213" s="158"/>
      <c r="BH213" s="158"/>
      <c r="BI213" s="158"/>
      <c r="BJ213" s="158"/>
    </row>
    <row r="214" spans="1:62" s="57" customFormat="1" x14ac:dyDescent="0.15">
      <c r="A214" s="82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156"/>
      <c r="Y214" s="48"/>
      <c r="BA214" s="84"/>
      <c r="BB214" s="84"/>
      <c r="BC214" s="84"/>
      <c r="BD214" s="84"/>
      <c r="BE214" s="84"/>
      <c r="BF214" s="84"/>
      <c r="BG214" s="158"/>
      <c r="BH214" s="158"/>
      <c r="BI214" s="158"/>
      <c r="BJ214" s="158"/>
    </row>
    <row r="215" spans="1:62" ht="15" x14ac:dyDescent="0.25">
      <c r="A215" s="184"/>
      <c r="B215" s="1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5"/>
      <c r="O215" s="85"/>
      <c r="P215" s="85"/>
      <c r="Q215" s="184"/>
      <c r="R215" s="184"/>
      <c r="S215" s="184"/>
      <c r="T215" s="184"/>
      <c r="U215" s="184"/>
      <c r="V215" s="184"/>
      <c r="W215" s="184"/>
      <c r="X215" s="185"/>
      <c r="Y215" s="184"/>
      <c r="Z215" s="184"/>
      <c r="AA215" s="184"/>
    </row>
    <row r="216" spans="1:62" ht="15" x14ac:dyDescent="0.25">
      <c r="A216" s="83"/>
      <c r="B216" s="84"/>
      <c r="C216" s="184"/>
      <c r="D216" s="184"/>
      <c r="E216" s="184"/>
      <c r="F216" s="184"/>
      <c r="G216" s="184"/>
      <c r="H216" s="184"/>
      <c r="I216" s="184"/>
      <c r="J216" s="184"/>
      <c r="K216" s="184"/>
      <c r="L216" s="184"/>
      <c r="M216" s="184"/>
      <c r="N216" s="184"/>
      <c r="O216" s="184"/>
      <c r="P216" s="184"/>
      <c r="Q216" s="184"/>
      <c r="R216" s="184"/>
      <c r="S216" s="184"/>
      <c r="T216" s="184"/>
      <c r="U216" s="184"/>
      <c r="V216" s="184"/>
      <c r="W216" s="184"/>
      <c r="X216" s="185"/>
      <c r="Y216" s="184"/>
      <c r="Z216" s="184"/>
      <c r="AA216" s="184"/>
    </row>
  </sheetData>
  <mergeCells count="27">
    <mergeCell ref="A6:W6"/>
    <mergeCell ref="C8:T8"/>
    <mergeCell ref="U8:V8"/>
    <mergeCell ref="W8:W9"/>
    <mergeCell ref="A24:A25"/>
    <mergeCell ref="B24:B25"/>
    <mergeCell ref="C24:T24"/>
    <mergeCell ref="U24:V24"/>
    <mergeCell ref="W24:W25"/>
    <mergeCell ref="A8:A9"/>
    <mergeCell ref="B8:B9"/>
    <mergeCell ref="A41:A42"/>
    <mergeCell ref="B41:B42"/>
    <mergeCell ref="C41:F41"/>
    <mergeCell ref="G41:J41"/>
    <mergeCell ref="L41:R41"/>
    <mergeCell ref="A64:A65"/>
    <mergeCell ref="B64:B65"/>
    <mergeCell ref="U46:V46"/>
    <mergeCell ref="W46:W47"/>
    <mergeCell ref="A55:A56"/>
    <mergeCell ref="B55:C55"/>
    <mergeCell ref="D55:E55"/>
    <mergeCell ref="F55:G55"/>
    <mergeCell ref="A46:A47"/>
    <mergeCell ref="B46:B47"/>
    <mergeCell ref="C46:T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16"/>
  <sheetViews>
    <sheetView workbookViewId="0">
      <selection activeCell="A23" sqref="A23"/>
    </sheetView>
  </sheetViews>
  <sheetFormatPr baseColWidth="10" defaultColWidth="10.28515625" defaultRowHeight="10.5" x14ac:dyDescent="0.15"/>
  <cols>
    <col min="1" max="1" width="48.42578125" style="82" customWidth="1"/>
    <col min="2" max="2" width="13.140625" style="57" customWidth="1"/>
    <col min="3" max="3" width="12.42578125" style="57" customWidth="1"/>
    <col min="4" max="4" width="12.28515625" style="57" customWidth="1"/>
    <col min="5" max="5" width="11.5703125" style="57" customWidth="1"/>
    <col min="6" max="6" width="12.5703125" style="57" customWidth="1"/>
    <col min="7" max="8" width="10.42578125" style="57" customWidth="1"/>
    <col min="9" max="9" width="10.28515625" style="57" customWidth="1"/>
    <col min="10" max="10" width="10.7109375" style="57" customWidth="1"/>
    <col min="11" max="11" width="9.85546875" style="57" customWidth="1"/>
    <col min="12" max="12" width="10.5703125" style="57" customWidth="1"/>
    <col min="13" max="13" width="10.140625" style="57" customWidth="1"/>
    <col min="14" max="14" width="10.28515625" style="48" customWidth="1"/>
    <col min="15" max="15" width="9.85546875" style="48" customWidth="1"/>
    <col min="16" max="16" width="9.7109375" style="48" customWidth="1"/>
    <col min="17" max="17" width="9.42578125" style="85" customWidth="1"/>
    <col min="18" max="18" width="9.85546875" style="85" customWidth="1"/>
    <col min="19" max="19" width="9.140625" style="85" customWidth="1"/>
    <col min="20" max="20" width="9.5703125" style="85" customWidth="1"/>
    <col min="21" max="21" width="9" style="85" customWidth="1"/>
    <col min="22" max="23" width="10.85546875" style="85" customWidth="1"/>
    <col min="24" max="24" width="96.5703125" style="182" customWidth="1"/>
    <col min="25" max="25" width="10.85546875" style="85" customWidth="1"/>
    <col min="26" max="32" width="10.85546875" style="84" customWidth="1"/>
    <col min="33" max="33" width="24.42578125" style="84" customWidth="1"/>
    <col min="34" max="45" width="10.85546875" style="84" customWidth="1"/>
    <col min="46" max="48" width="13.7109375" style="84" customWidth="1"/>
    <col min="49" max="58" width="13.7109375" style="84" hidden="1" customWidth="1"/>
    <col min="59" max="62" width="13.7109375" style="183" hidden="1" customWidth="1"/>
    <col min="63" max="82" width="13.7109375" style="84" hidden="1" customWidth="1"/>
    <col min="83" max="89" width="12.140625" style="84" hidden="1" customWidth="1"/>
    <col min="90" max="91" width="10.85546875" style="84" hidden="1" customWidth="1"/>
    <col min="92" max="102" width="0" style="84" hidden="1" customWidth="1"/>
    <col min="103" max="256" width="10.28515625" style="84"/>
    <col min="257" max="257" width="48.42578125" style="84" customWidth="1"/>
    <col min="258" max="258" width="13.140625" style="84" customWidth="1"/>
    <col min="259" max="259" width="12.42578125" style="84" customWidth="1"/>
    <col min="260" max="260" width="12.28515625" style="84" customWidth="1"/>
    <col min="261" max="261" width="11.5703125" style="84" customWidth="1"/>
    <col min="262" max="262" width="12.5703125" style="84" customWidth="1"/>
    <col min="263" max="264" width="10.42578125" style="84" customWidth="1"/>
    <col min="265" max="265" width="10.28515625" style="84" customWidth="1"/>
    <col min="266" max="266" width="10.7109375" style="84" customWidth="1"/>
    <col min="267" max="267" width="9.85546875" style="84" customWidth="1"/>
    <col min="268" max="268" width="10.5703125" style="84" customWidth="1"/>
    <col min="269" max="269" width="10.140625" style="84" customWidth="1"/>
    <col min="270" max="270" width="10.28515625" style="84" customWidth="1"/>
    <col min="271" max="271" width="9.85546875" style="84" customWidth="1"/>
    <col min="272" max="272" width="9.7109375" style="84" customWidth="1"/>
    <col min="273" max="273" width="9.42578125" style="84" customWidth="1"/>
    <col min="274" max="274" width="9.85546875" style="84" customWidth="1"/>
    <col min="275" max="275" width="9.140625" style="84" customWidth="1"/>
    <col min="276" max="276" width="9.5703125" style="84" customWidth="1"/>
    <col min="277" max="277" width="9" style="84" customWidth="1"/>
    <col min="278" max="279" width="10.85546875" style="84" customWidth="1"/>
    <col min="280" max="280" width="96.5703125" style="84" customWidth="1"/>
    <col min="281" max="288" width="10.85546875" style="84" customWidth="1"/>
    <col min="289" max="289" width="24.42578125" style="84" customWidth="1"/>
    <col min="290" max="301" width="10.85546875" style="84" customWidth="1"/>
    <col min="302" max="304" width="13.7109375" style="84" customWidth="1"/>
    <col min="305" max="358" width="0" style="84" hidden="1" customWidth="1"/>
    <col min="359" max="512" width="10.28515625" style="84"/>
    <col min="513" max="513" width="48.42578125" style="84" customWidth="1"/>
    <col min="514" max="514" width="13.140625" style="84" customWidth="1"/>
    <col min="515" max="515" width="12.42578125" style="84" customWidth="1"/>
    <col min="516" max="516" width="12.28515625" style="84" customWidth="1"/>
    <col min="517" max="517" width="11.5703125" style="84" customWidth="1"/>
    <col min="518" max="518" width="12.5703125" style="84" customWidth="1"/>
    <col min="519" max="520" width="10.42578125" style="84" customWidth="1"/>
    <col min="521" max="521" width="10.28515625" style="84" customWidth="1"/>
    <col min="522" max="522" width="10.7109375" style="84" customWidth="1"/>
    <col min="523" max="523" width="9.85546875" style="84" customWidth="1"/>
    <col min="524" max="524" width="10.5703125" style="84" customWidth="1"/>
    <col min="525" max="525" width="10.140625" style="84" customWidth="1"/>
    <col min="526" max="526" width="10.28515625" style="84" customWidth="1"/>
    <col min="527" max="527" width="9.85546875" style="84" customWidth="1"/>
    <col min="528" max="528" width="9.7109375" style="84" customWidth="1"/>
    <col min="529" max="529" width="9.42578125" style="84" customWidth="1"/>
    <col min="530" max="530" width="9.85546875" style="84" customWidth="1"/>
    <col min="531" max="531" width="9.140625" style="84" customWidth="1"/>
    <col min="532" max="532" width="9.5703125" style="84" customWidth="1"/>
    <col min="533" max="533" width="9" style="84" customWidth="1"/>
    <col min="534" max="535" width="10.85546875" style="84" customWidth="1"/>
    <col min="536" max="536" width="96.5703125" style="84" customWidth="1"/>
    <col min="537" max="544" width="10.85546875" style="84" customWidth="1"/>
    <col min="545" max="545" width="24.42578125" style="84" customWidth="1"/>
    <col min="546" max="557" width="10.85546875" style="84" customWidth="1"/>
    <col min="558" max="560" width="13.7109375" style="84" customWidth="1"/>
    <col min="561" max="614" width="0" style="84" hidden="1" customWidth="1"/>
    <col min="615" max="768" width="10.28515625" style="84"/>
    <col min="769" max="769" width="48.42578125" style="84" customWidth="1"/>
    <col min="770" max="770" width="13.140625" style="84" customWidth="1"/>
    <col min="771" max="771" width="12.42578125" style="84" customWidth="1"/>
    <col min="772" max="772" width="12.28515625" style="84" customWidth="1"/>
    <col min="773" max="773" width="11.5703125" style="84" customWidth="1"/>
    <col min="774" max="774" width="12.5703125" style="84" customWidth="1"/>
    <col min="775" max="776" width="10.42578125" style="84" customWidth="1"/>
    <col min="777" max="777" width="10.28515625" style="84" customWidth="1"/>
    <col min="778" max="778" width="10.7109375" style="84" customWidth="1"/>
    <col min="779" max="779" width="9.85546875" style="84" customWidth="1"/>
    <col min="780" max="780" width="10.5703125" style="84" customWidth="1"/>
    <col min="781" max="781" width="10.140625" style="84" customWidth="1"/>
    <col min="782" max="782" width="10.28515625" style="84" customWidth="1"/>
    <col min="783" max="783" width="9.85546875" style="84" customWidth="1"/>
    <col min="784" max="784" width="9.7109375" style="84" customWidth="1"/>
    <col min="785" max="785" width="9.42578125" style="84" customWidth="1"/>
    <col min="786" max="786" width="9.85546875" style="84" customWidth="1"/>
    <col min="787" max="787" width="9.140625" style="84" customWidth="1"/>
    <col min="788" max="788" width="9.5703125" style="84" customWidth="1"/>
    <col min="789" max="789" width="9" style="84" customWidth="1"/>
    <col min="790" max="791" width="10.85546875" style="84" customWidth="1"/>
    <col min="792" max="792" width="96.5703125" style="84" customWidth="1"/>
    <col min="793" max="800" width="10.85546875" style="84" customWidth="1"/>
    <col min="801" max="801" width="24.42578125" style="84" customWidth="1"/>
    <col min="802" max="813" width="10.85546875" style="84" customWidth="1"/>
    <col min="814" max="816" width="13.7109375" style="84" customWidth="1"/>
    <col min="817" max="870" width="0" style="84" hidden="1" customWidth="1"/>
    <col min="871" max="1024" width="10.28515625" style="84"/>
    <col min="1025" max="1025" width="48.42578125" style="84" customWidth="1"/>
    <col min="1026" max="1026" width="13.140625" style="84" customWidth="1"/>
    <col min="1027" max="1027" width="12.42578125" style="84" customWidth="1"/>
    <col min="1028" max="1028" width="12.28515625" style="84" customWidth="1"/>
    <col min="1029" max="1029" width="11.5703125" style="84" customWidth="1"/>
    <col min="1030" max="1030" width="12.5703125" style="84" customWidth="1"/>
    <col min="1031" max="1032" width="10.42578125" style="84" customWidth="1"/>
    <col min="1033" max="1033" width="10.28515625" style="84" customWidth="1"/>
    <col min="1034" max="1034" width="10.7109375" style="84" customWidth="1"/>
    <col min="1035" max="1035" width="9.85546875" style="84" customWidth="1"/>
    <col min="1036" max="1036" width="10.5703125" style="84" customWidth="1"/>
    <col min="1037" max="1037" width="10.140625" style="84" customWidth="1"/>
    <col min="1038" max="1038" width="10.28515625" style="84" customWidth="1"/>
    <col min="1039" max="1039" width="9.85546875" style="84" customWidth="1"/>
    <col min="1040" max="1040" width="9.7109375" style="84" customWidth="1"/>
    <col min="1041" max="1041" width="9.42578125" style="84" customWidth="1"/>
    <col min="1042" max="1042" width="9.85546875" style="84" customWidth="1"/>
    <col min="1043" max="1043" width="9.140625" style="84" customWidth="1"/>
    <col min="1044" max="1044" width="9.5703125" style="84" customWidth="1"/>
    <col min="1045" max="1045" width="9" style="84" customWidth="1"/>
    <col min="1046" max="1047" width="10.85546875" style="84" customWidth="1"/>
    <col min="1048" max="1048" width="96.5703125" style="84" customWidth="1"/>
    <col min="1049" max="1056" width="10.85546875" style="84" customWidth="1"/>
    <col min="1057" max="1057" width="24.42578125" style="84" customWidth="1"/>
    <col min="1058" max="1069" width="10.85546875" style="84" customWidth="1"/>
    <col min="1070" max="1072" width="13.7109375" style="84" customWidth="1"/>
    <col min="1073" max="1126" width="0" style="84" hidden="1" customWidth="1"/>
    <col min="1127" max="1280" width="10.28515625" style="84"/>
    <col min="1281" max="1281" width="48.42578125" style="84" customWidth="1"/>
    <col min="1282" max="1282" width="13.140625" style="84" customWidth="1"/>
    <col min="1283" max="1283" width="12.42578125" style="84" customWidth="1"/>
    <col min="1284" max="1284" width="12.28515625" style="84" customWidth="1"/>
    <col min="1285" max="1285" width="11.5703125" style="84" customWidth="1"/>
    <col min="1286" max="1286" width="12.5703125" style="84" customWidth="1"/>
    <col min="1287" max="1288" width="10.42578125" style="84" customWidth="1"/>
    <col min="1289" max="1289" width="10.28515625" style="84" customWidth="1"/>
    <col min="1290" max="1290" width="10.7109375" style="84" customWidth="1"/>
    <col min="1291" max="1291" width="9.85546875" style="84" customWidth="1"/>
    <col min="1292" max="1292" width="10.5703125" style="84" customWidth="1"/>
    <col min="1293" max="1293" width="10.140625" style="84" customWidth="1"/>
    <col min="1294" max="1294" width="10.28515625" style="84" customWidth="1"/>
    <col min="1295" max="1295" width="9.85546875" style="84" customWidth="1"/>
    <col min="1296" max="1296" width="9.7109375" style="84" customWidth="1"/>
    <col min="1297" max="1297" width="9.42578125" style="84" customWidth="1"/>
    <col min="1298" max="1298" width="9.85546875" style="84" customWidth="1"/>
    <col min="1299" max="1299" width="9.140625" style="84" customWidth="1"/>
    <col min="1300" max="1300" width="9.5703125" style="84" customWidth="1"/>
    <col min="1301" max="1301" width="9" style="84" customWidth="1"/>
    <col min="1302" max="1303" width="10.85546875" style="84" customWidth="1"/>
    <col min="1304" max="1304" width="96.5703125" style="84" customWidth="1"/>
    <col min="1305" max="1312" width="10.85546875" style="84" customWidth="1"/>
    <col min="1313" max="1313" width="24.42578125" style="84" customWidth="1"/>
    <col min="1314" max="1325" width="10.85546875" style="84" customWidth="1"/>
    <col min="1326" max="1328" width="13.7109375" style="84" customWidth="1"/>
    <col min="1329" max="1382" width="0" style="84" hidden="1" customWidth="1"/>
    <col min="1383" max="1536" width="10.28515625" style="84"/>
    <col min="1537" max="1537" width="48.42578125" style="84" customWidth="1"/>
    <col min="1538" max="1538" width="13.140625" style="84" customWidth="1"/>
    <col min="1539" max="1539" width="12.42578125" style="84" customWidth="1"/>
    <col min="1540" max="1540" width="12.28515625" style="84" customWidth="1"/>
    <col min="1541" max="1541" width="11.5703125" style="84" customWidth="1"/>
    <col min="1542" max="1542" width="12.5703125" style="84" customWidth="1"/>
    <col min="1543" max="1544" width="10.42578125" style="84" customWidth="1"/>
    <col min="1545" max="1545" width="10.28515625" style="84" customWidth="1"/>
    <col min="1546" max="1546" width="10.7109375" style="84" customWidth="1"/>
    <col min="1547" max="1547" width="9.85546875" style="84" customWidth="1"/>
    <col min="1548" max="1548" width="10.5703125" style="84" customWidth="1"/>
    <col min="1549" max="1549" width="10.140625" style="84" customWidth="1"/>
    <col min="1550" max="1550" width="10.28515625" style="84" customWidth="1"/>
    <col min="1551" max="1551" width="9.85546875" style="84" customWidth="1"/>
    <col min="1552" max="1552" width="9.7109375" style="84" customWidth="1"/>
    <col min="1553" max="1553" width="9.42578125" style="84" customWidth="1"/>
    <col min="1554" max="1554" width="9.85546875" style="84" customWidth="1"/>
    <col min="1555" max="1555" width="9.140625" style="84" customWidth="1"/>
    <col min="1556" max="1556" width="9.5703125" style="84" customWidth="1"/>
    <col min="1557" max="1557" width="9" style="84" customWidth="1"/>
    <col min="1558" max="1559" width="10.85546875" style="84" customWidth="1"/>
    <col min="1560" max="1560" width="96.5703125" style="84" customWidth="1"/>
    <col min="1561" max="1568" width="10.85546875" style="84" customWidth="1"/>
    <col min="1569" max="1569" width="24.42578125" style="84" customWidth="1"/>
    <col min="1570" max="1581" width="10.85546875" style="84" customWidth="1"/>
    <col min="1582" max="1584" width="13.7109375" style="84" customWidth="1"/>
    <col min="1585" max="1638" width="0" style="84" hidden="1" customWidth="1"/>
    <col min="1639" max="1792" width="10.28515625" style="84"/>
    <col min="1793" max="1793" width="48.42578125" style="84" customWidth="1"/>
    <col min="1794" max="1794" width="13.140625" style="84" customWidth="1"/>
    <col min="1795" max="1795" width="12.42578125" style="84" customWidth="1"/>
    <col min="1796" max="1796" width="12.28515625" style="84" customWidth="1"/>
    <col min="1797" max="1797" width="11.5703125" style="84" customWidth="1"/>
    <col min="1798" max="1798" width="12.5703125" style="84" customWidth="1"/>
    <col min="1799" max="1800" width="10.42578125" style="84" customWidth="1"/>
    <col min="1801" max="1801" width="10.28515625" style="84" customWidth="1"/>
    <col min="1802" max="1802" width="10.7109375" style="84" customWidth="1"/>
    <col min="1803" max="1803" width="9.85546875" style="84" customWidth="1"/>
    <col min="1804" max="1804" width="10.5703125" style="84" customWidth="1"/>
    <col min="1805" max="1805" width="10.140625" style="84" customWidth="1"/>
    <col min="1806" max="1806" width="10.28515625" style="84" customWidth="1"/>
    <col min="1807" max="1807" width="9.85546875" style="84" customWidth="1"/>
    <col min="1808" max="1808" width="9.7109375" style="84" customWidth="1"/>
    <col min="1809" max="1809" width="9.42578125" style="84" customWidth="1"/>
    <col min="1810" max="1810" width="9.85546875" style="84" customWidth="1"/>
    <col min="1811" max="1811" width="9.140625" style="84" customWidth="1"/>
    <col min="1812" max="1812" width="9.5703125" style="84" customWidth="1"/>
    <col min="1813" max="1813" width="9" style="84" customWidth="1"/>
    <col min="1814" max="1815" width="10.85546875" style="84" customWidth="1"/>
    <col min="1816" max="1816" width="96.5703125" style="84" customWidth="1"/>
    <col min="1817" max="1824" width="10.85546875" style="84" customWidth="1"/>
    <col min="1825" max="1825" width="24.42578125" style="84" customWidth="1"/>
    <col min="1826" max="1837" width="10.85546875" style="84" customWidth="1"/>
    <col min="1838" max="1840" width="13.7109375" style="84" customWidth="1"/>
    <col min="1841" max="1894" width="0" style="84" hidden="1" customWidth="1"/>
    <col min="1895" max="2048" width="10.28515625" style="84"/>
    <col min="2049" max="2049" width="48.42578125" style="84" customWidth="1"/>
    <col min="2050" max="2050" width="13.140625" style="84" customWidth="1"/>
    <col min="2051" max="2051" width="12.42578125" style="84" customWidth="1"/>
    <col min="2052" max="2052" width="12.28515625" style="84" customWidth="1"/>
    <col min="2053" max="2053" width="11.5703125" style="84" customWidth="1"/>
    <col min="2054" max="2054" width="12.5703125" style="84" customWidth="1"/>
    <col min="2055" max="2056" width="10.42578125" style="84" customWidth="1"/>
    <col min="2057" max="2057" width="10.28515625" style="84" customWidth="1"/>
    <col min="2058" max="2058" width="10.7109375" style="84" customWidth="1"/>
    <col min="2059" max="2059" width="9.85546875" style="84" customWidth="1"/>
    <col min="2060" max="2060" width="10.5703125" style="84" customWidth="1"/>
    <col min="2061" max="2061" width="10.140625" style="84" customWidth="1"/>
    <col min="2062" max="2062" width="10.28515625" style="84" customWidth="1"/>
    <col min="2063" max="2063" width="9.85546875" style="84" customWidth="1"/>
    <col min="2064" max="2064" width="9.7109375" style="84" customWidth="1"/>
    <col min="2065" max="2065" width="9.42578125" style="84" customWidth="1"/>
    <col min="2066" max="2066" width="9.85546875" style="84" customWidth="1"/>
    <col min="2067" max="2067" width="9.140625" style="84" customWidth="1"/>
    <col min="2068" max="2068" width="9.5703125" style="84" customWidth="1"/>
    <col min="2069" max="2069" width="9" style="84" customWidth="1"/>
    <col min="2070" max="2071" width="10.85546875" style="84" customWidth="1"/>
    <col min="2072" max="2072" width="96.5703125" style="84" customWidth="1"/>
    <col min="2073" max="2080" width="10.85546875" style="84" customWidth="1"/>
    <col min="2081" max="2081" width="24.42578125" style="84" customWidth="1"/>
    <col min="2082" max="2093" width="10.85546875" style="84" customWidth="1"/>
    <col min="2094" max="2096" width="13.7109375" style="84" customWidth="1"/>
    <col min="2097" max="2150" width="0" style="84" hidden="1" customWidth="1"/>
    <col min="2151" max="2304" width="10.28515625" style="84"/>
    <col min="2305" max="2305" width="48.42578125" style="84" customWidth="1"/>
    <col min="2306" max="2306" width="13.140625" style="84" customWidth="1"/>
    <col min="2307" max="2307" width="12.42578125" style="84" customWidth="1"/>
    <col min="2308" max="2308" width="12.28515625" style="84" customWidth="1"/>
    <col min="2309" max="2309" width="11.5703125" style="84" customWidth="1"/>
    <col min="2310" max="2310" width="12.5703125" style="84" customWidth="1"/>
    <col min="2311" max="2312" width="10.42578125" style="84" customWidth="1"/>
    <col min="2313" max="2313" width="10.28515625" style="84" customWidth="1"/>
    <col min="2314" max="2314" width="10.7109375" style="84" customWidth="1"/>
    <col min="2315" max="2315" width="9.85546875" style="84" customWidth="1"/>
    <col min="2316" max="2316" width="10.5703125" style="84" customWidth="1"/>
    <col min="2317" max="2317" width="10.140625" style="84" customWidth="1"/>
    <col min="2318" max="2318" width="10.28515625" style="84" customWidth="1"/>
    <col min="2319" max="2319" width="9.85546875" style="84" customWidth="1"/>
    <col min="2320" max="2320" width="9.7109375" style="84" customWidth="1"/>
    <col min="2321" max="2321" width="9.42578125" style="84" customWidth="1"/>
    <col min="2322" max="2322" width="9.85546875" style="84" customWidth="1"/>
    <col min="2323" max="2323" width="9.140625" style="84" customWidth="1"/>
    <col min="2324" max="2324" width="9.5703125" style="84" customWidth="1"/>
    <col min="2325" max="2325" width="9" style="84" customWidth="1"/>
    <col min="2326" max="2327" width="10.85546875" style="84" customWidth="1"/>
    <col min="2328" max="2328" width="96.5703125" style="84" customWidth="1"/>
    <col min="2329" max="2336" width="10.85546875" style="84" customWidth="1"/>
    <col min="2337" max="2337" width="24.42578125" style="84" customWidth="1"/>
    <col min="2338" max="2349" width="10.85546875" style="84" customWidth="1"/>
    <col min="2350" max="2352" width="13.7109375" style="84" customWidth="1"/>
    <col min="2353" max="2406" width="0" style="84" hidden="1" customWidth="1"/>
    <col min="2407" max="2560" width="10.28515625" style="84"/>
    <col min="2561" max="2561" width="48.42578125" style="84" customWidth="1"/>
    <col min="2562" max="2562" width="13.140625" style="84" customWidth="1"/>
    <col min="2563" max="2563" width="12.42578125" style="84" customWidth="1"/>
    <col min="2564" max="2564" width="12.28515625" style="84" customWidth="1"/>
    <col min="2565" max="2565" width="11.5703125" style="84" customWidth="1"/>
    <col min="2566" max="2566" width="12.5703125" style="84" customWidth="1"/>
    <col min="2567" max="2568" width="10.42578125" style="84" customWidth="1"/>
    <col min="2569" max="2569" width="10.28515625" style="84" customWidth="1"/>
    <col min="2570" max="2570" width="10.7109375" style="84" customWidth="1"/>
    <col min="2571" max="2571" width="9.85546875" style="84" customWidth="1"/>
    <col min="2572" max="2572" width="10.5703125" style="84" customWidth="1"/>
    <col min="2573" max="2573" width="10.140625" style="84" customWidth="1"/>
    <col min="2574" max="2574" width="10.28515625" style="84" customWidth="1"/>
    <col min="2575" max="2575" width="9.85546875" style="84" customWidth="1"/>
    <col min="2576" max="2576" width="9.7109375" style="84" customWidth="1"/>
    <col min="2577" max="2577" width="9.42578125" style="84" customWidth="1"/>
    <col min="2578" max="2578" width="9.85546875" style="84" customWidth="1"/>
    <col min="2579" max="2579" width="9.140625" style="84" customWidth="1"/>
    <col min="2580" max="2580" width="9.5703125" style="84" customWidth="1"/>
    <col min="2581" max="2581" width="9" style="84" customWidth="1"/>
    <col min="2582" max="2583" width="10.85546875" style="84" customWidth="1"/>
    <col min="2584" max="2584" width="96.5703125" style="84" customWidth="1"/>
    <col min="2585" max="2592" width="10.85546875" style="84" customWidth="1"/>
    <col min="2593" max="2593" width="24.42578125" style="84" customWidth="1"/>
    <col min="2594" max="2605" width="10.85546875" style="84" customWidth="1"/>
    <col min="2606" max="2608" width="13.7109375" style="84" customWidth="1"/>
    <col min="2609" max="2662" width="0" style="84" hidden="1" customWidth="1"/>
    <col min="2663" max="2816" width="10.28515625" style="84"/>
    <col min="2817" max="2817" width="48.42578125" style="84" customWidth="1"/>
    <col min="2818" max="2818" width="13.140625" style="84" customWidth="1"/>
    <col min="2819" max="2819" width="12.42578125" style="84" customWidth="1"/>
    <col min="2820" max="2820" width="12.28515625" style="84" customWidth="1"/>
    <col min="2821" max="2821" width="11.5703125" style="84" customWidth="1"/>
    <col min="2822" max="2822" width="12.5703125" style="84" customWidth="1"/>
    <col min="2823" max="2824" width="10.42578125" style="84" customWidth="1"/>
    <col min="2825" max="2825" width="10.28515625" style="84" customWidth="1"/>
    <col min="2826" max="2826" width="10.7109375" style="84" customWidth="1"/>
    <col min="2827" max="2827" width="9.85546875" style="84" customWidth="1"/>
    <col min="2828" max="2828" width="10.5703125" style="84" customWidth="1"/>
    <col min="2829" max="2829" width="10.140625" style="84" customWidth="1"/>
    <col min="2830" max="2830" width="10.28515625" style="84" customWidth="1"/>
    <col min="2831" max="2831" width="9.85546875" style="84" customWidth="1"/>
    <col min="2832" max="2832" width="9.7109375" style="84" customWidth="1"/>
    <col min="2833" max="2833" width="9.42578125" style="84" customWidth="1"/>
    <col min="2834" max="2834" width="9.85546875" style="84" customWidth="1"/>
    <col min="2835" max="2835" width="9.140625" style="84" customWidth="1"/>
    <col min="2836" max="2836" width="9.5703125" style="84" customWidth="1"/>
    <col min="2837" max="2837" width="9" style="84" customWidth="1"/>
    <col min="2838" max="2839" width="10.85546875" style="84" customWidth="1"/>
    <col min="2840" max="2840" width="96.5703125" style="84" customWidth="1"/>
    <col min="2841" max="2848" width="10.85546875" style="84" customWidth="1"/>
    <col min="2849" max="2849" width="24.42578125" style="84" customWidth="1"/>
    <col min="2850" max="2861" width="10.85546875" style="84" customWidth="1"/>
    <col min="2862" max="2864" width="13.7109375" style="84" customWidth="1"/>
    <col min="2865" max="2918" width="0" style="84" hidden="1" customWidth="1"/>
    <col min="2919" max="3072" width="10.28515625" style="84"/>
    <col min="3073" max="3073" width="48.42578125" style="84" customWidth="1"/>
    <col min="3074" max="3074" width="13.140625" style="84" customWidth="1"/>
    <col min="3075" max="3075" width="12.42578125" style="84" customWidth="1"/>
    <col min="3076" max="3076" width="12.28515625" style="84" customWidth="1"/>
    <col min="3077" max="3077" width="11.5703125" style="84" customWidth="1"/>
    <col min="3078" max="3078" width="12.5703125" style="84" customWidth="1"/>
    <col min="3079" max="3080" width="10.42578125" style="84" customWidth="1"/>
    <col min="3081" max="3081" width="10.28515625" style="84" customWidth="1"/>
    <col min="3082" max="3082" width="10.7109375" style="84" customWidth="1"/>
    <col min="3083" max="3083" width="9.85546875" style="84" customWidth="1"/>
    <col min="3084" max="3084" width="10.5703125" style="84" customWidth="1"/>
    <col min="3085" max="3085" width="10.140625" style="84" customWidth="1"/>
    <col min="3086" max="3086" width="10.28515625" style="84" customWidth="1"/>
    <col min="3087" max="3087" width="9.85546875" style="84" customWidth="1"/>
    <col min="3088" max="3088" width="9.7109375" style="84" customWidth="1"/>
    <col min="3089" max="3089" width="9.42578125" style="84" customWidth="1"/>
    <col min="3090" max="3090" width="9.85546875" style="84" customWidth="1"/>
    <col min="3091" max="3091" width="9.140625" style="84" customWidth="1"/>
    <col min="3092" max="3092" width="9.5703125" style="84" customWidth="1"/>
    <col min="3093" max="3093" width="9" style="84" customWidth="1"/>
    <col min="3094" max="3095" width="10.85546875" style="84" customWidth="1"/>
    <col min="3096" max="3096" width="96.5703125" style="84" customWidth="1"/>
    <col min="3097" max="3104" width="10.85546875" style="84" customWidth="1"/>
    <col min="3105" max="3105" width="24.42578125" style="84" customWidth="1"/>
    <col min="3106" max="3117" width="10.85546875" style="84" customWidth="1"/>
    <col min="3118" max="3120" width="13.7109375" style="84" customWidth="1"/>
    <col min="3121" max="3174" width="0" style="84" hidden="1" customWidth="1"/>
    <col min="3175" max="3328" width="10.28515625" style="84"/>
    <col min="3329" max="3329" width="48.42578125" style="84" customWidth="1"/>
    <col min="3330" max="3330" width="13.140625" style="84" customWidth="1"/>
    <col min="3331" max="3331" width="12.42578125" style="84" customWidth="1"/>
    <col min="3332" max="3332" width="12.28515625" style="84" customWidth="1"/>
    <col min="3333" max="3333" width="11.5703125" style="84" customWidth="1"/>
    <col min="3334" max="3334" width="12.5703125" style="84" customWidth="1"/>
    <col min="3335" max="3336" width="10.42578125" style="84" customWidth="1"/>
    <col min="3337" max="3337" width="10.28515625" style="84" customWidth="1"/>
    <col min="3338" max="3338" width="10.7109375" style="84" customWidth="1"/>
    <col min="3339" max="3339" width="9.85546875" style="84" customWidth="1"/>
    <col min="3340" max="3340" width="10.5703125" style="84" customWidth="1"/>
    <col min="3341" max="3341" width="10.140625" style="84" customWidth="1"/>
    <col min="3342" max="3342" width="10.28515625" style="84" customWidth="1"/>
    <col min="3343" max="3343" width="9.85546875" style="84" customWidth="1"/>
    <col min="3344" max="3344" width="9.7109375" style="84" customWidth="1"/>
    <col min="3345" max="3345" width="9.42578125" style="84" customWidth="1"/>
    <col min="3346" max="3346" width="9.85546875" style="84" customWidth="1"/>
    <col min="3347" max="3347" width="9.140625" style="84" customWidth="1"/>
    <col min="3348" max="3348" width="9.5703125" style="84" customWidth="1"/>
    <col min="3349" max="3349" width="9" style="84" customWidth="1"/>
    <col min="3350" max="3351" width="10.85546875" style="84" customWidth="1"/>
    <col min="3352" max="3352" width="96.5703125" style="84" customWidth="1"/>
    <col min="3353" max="3360" width="10.85546875" style="84" customWidth="1"/>
    <col min="3361" max="3361" width="24.42578125" style="84" customWidth="1"/>
    <col min="3362" max="3373" width="10.85546875" style="84" customWidth="1"/>
    <col min="3374" max="3376" width="13.7109375" style="84" customWidth="1"/>
    <col min="3377" max="3430" width="0" style="84" hidden="1" customWidth="1"/>
    <col min="3431" max="3584" width="10.28515625" style="84"/>
    <col min="3585" max="3585" width="48.42578125" style="84" customWidth="1"/>
    <col min="3586" max="3586" width="13.140625" style="84" customWidth="1"/>
    <col min="3587" max="3587" width="12.42578125" style="84" customWidth="1"/>
    <col min="3588" max="3588" width="12.28515625" style="84" customWidth="1"/>
    <col min="3589" max="3589" width="11.5703125" style="84" customWidth="1"/>
    <col min="3590" max="3590" width="12.5703125" style="84" customWidth="1"/>
    <col min="3591" max="3592" width="10.42578125" style="84" customWidth="1"/>
    <col min="3593" max="3593" width="10.28515625" style="84" customWidth="1"/>
    <col min="3594" max="3594" width="10.7109375" style="84" customWidth="1"/>
    <col min="3595" max="3595" width="9.85546875" style="84" customWidth="1"/>
    <col min="3596" max="3596" width="10.5703125" style="84" customWidth="1"/>
    <col min="3597" max="3597" width="10.140625" style="84" customWidth="1"/>
    <col min="3598" max="3598" width="10.28515625" style="84" customWidth="1"/>
    <col min="3599" max="3599" width="9.85546875" style="84" customWidth="1"/>
    <col min="3600" max="3600" width="9.7109375" style="84" customWidth="1"/>
    <col min="3601" max="3601" width="9.42578125" style="84" customWidth="1"/>
    <col min="3602" max="3602" width="9.85546875" style="84" customWidth="1"/>
    <col min="3603" max="3603" width="9.140625" style="84" customWidth="1"/>
    <col min="3604" max="3604" width="9.5703125" style="84" customWidth="1"/>
    <col min="3605" max="3605" width="9" style="84" customWidth="1"/>
    <col min="3606" max="3607" width="10.85546875" style="84" customWidth="1"/>
    <col min="3608" max="3608" width="96.5703125" style="84" customWidth="1"/>
    <col min="3609" max="3616" width="10.85546875" style="84" customWidth="1"/>
    <col min="3617" max="3617" width="24.42578125" style="84" customWidth="1"/>
    <col min="3618" max="3629" width="10.85546875" style="84" customWidth="1"/>
    <col min="3630" max="3632" width="13.7109375" style="84" customWidth="1"/>
    <col min="3633" max="3686" width="0" style="84" hidden="1" customWidth="1"/>
    <col min="3687" max="3840" width="10.28515625" style="84"/>
    <col min="3841" max="3841" width="48.42578125" style="84" customWidth="1"/>
    <col min="3842" max="3842" width="13.140625" style="84" customWidth="1"/>
    <col min="3843" max="3843" width="12.42578125" style="84" customWidth="1"/>
    <col min="3844" max="3844" width="12.28515625" style="84" customWidth="1"/>
    <col min="3845" max="3845" width="11.5703125" style="84" customWidth="1"/>
    <col min="3846" max="3846" width="12.5703125" style="84" customWidth="1"/>
    <col min="3847" max="3848" width="10.42578125" style="84" customWidth="1"/>
    <col min="3849" max="3849" width="10.28515625" style="84" customWidth="1"/>
    <col min="3850" max="3850" width="10.7109375" style="84" customWidth="1"/>
    <col min="3851" max="3851" width="9.85546875" style="84" customWidth="1"/>
    <col min="3852" max="3852" width="10.5703125" style="84" customWidth="1"/>
    <col min="3853" max="3853" width="10.140625" style="84" customWidth="1"/>
    <col min="3854" max="3854" width="10.28515625" style="84" customWidth="1"/>
    <col min="3855" max="3855" width="9.85546875" style="84" customWidth="1"/>
    <col min="3856" max="3856" width="9.7109375" style="84" customWidth="1"/>
    <col min="3857" max="3857" width="9.42578125" style="84" customWidth="1"/>
    <col min="3858" max="3858" width="9.85546875" style="84" customWidth="1"/>
    <col min="3859" max="3859" width="9.140625" style="84" customWidth="1"/>
    <col min="3860" max="3860" width="9.5703125" style="84" customWidth="1"/>
    <col min="3861" max="3861" width="9" style="84" customWidth="1"/>
    <col min="3862" max="3863" width="10.85546875" style="84" customWidth="1"/>
    <col min="3864" max="3864" width="96.5703125" style="84" customWidth="1"/>
    <col min="3865" max="3872" width="10.85546875" style="84" customWidth="1"/>
    <col min="3873" max="3873" width="24.42578125" style="84" customWidth="1"/>
    <col min="3874" max="3885" width="10.85546875" style="84" customWidth="1"/>
    <col min="3886" max="3888" width="13.7109375" style="84" customWidth="1"/>
    <col min="3889" max="3942" width="0" style="84" hidden="1" customWidth="1"/>
    <col min="3943" max="4096" width="10.28515625" style="84"/>
    <col min="4097" max="4097" width="48.42578125" style="84" customWidth="1"/>
    <col min="4098" max="4098" width="13.140625" style="84" customWidth="1"/>
    <col min="4099" max="4099" width="12.42578125" style="84" customWidth="1"/>
    <col min="4100" max="4100" width="12.28515625" style="84" customWidth="1"/>
    <col min="4101" max="4101" width="11.5703125" style="84" customWidth="1"/>
    <col min="4102" max="4102" width="12.5703125" style="84" customWidth="1"/>
    <col min="4103" max="4104" width="10.42578125" style="84" customWidth="1"/>
    <col min="4105" max="4105" width="10.28515625" style="84" customWidth="1"/>
    <col min="4106" max="4106" width="10.7109375" style="84" customWidth="1"/>
    <col min="4107" max="4107" width="9.85546875" style="84" customWidth="1"/>
    <col min="4108" max="4108" width="10.5703125" style="84" customWidth="1"/>
    <col min="4109" max="4109" width="10.140625" style="84" customWidth="1"/>
    <col min="4110" max="4110" width="10.28515625" style="84" customWidth="1"/>
    <col min="4111" max="4111" width="9.85546875" style="84" customWidth="1"/>
    <col min="4112" max="4112" width="9.7109375" style="84" customWidth="1"/>
    <col min="4113" max="4113" width="9.42578125" style="84" customWidth="1"/>
    <col min="4114" max="4114" width="9.85546875" style="84" customWidth="1"/>
    <col min="4115" max="4115" width="9.140625" style="84" customWidth="1"/>
    <col min="4116" max="4116" width="9.5703125" style="84" customWidth="1"/>
    <col min="4117" max="4117" width="9" style="84" customWidth="1"/>
    <col min="4118" max="4119" width="10.85546875" style="84" customWidth="1"/>
    <col min="4120" max="4120" width="96.5703125" style="84" customWidth="1"/>
    <col min="4121" max="4128" width="10.85546875" style="84" customWidth="1"/>
    <col min="4129" max="4129" width="24.42578125" style="84" customWidth="1"/>
    <col min="4130" max="4141" width="10.85546875" style="84" customWidth="1"/>
    <col min="4142" max="4144" width="13.7109375" style="84" customWidth="1"/>
    <col min="4145" max="4198" width="0" style="84" hidden="1" customWidth="1"/>
    <col min="4199" max="4352" width="10.28515625" style="84"/>
    <col min="4353" max="4353" width="48.42578125" style="84" customWidth="1"/>
    <col min="4354" max="4354" width="13.140625" style="84" customWidth="1"/>
    <col min="4355" max="4355" width="12.42578125" style="84" customWidth="1"/>
    <col min="4356" max="4356" width="12.28515625" style="84" customWidth="1"/>
    <col min="4357" max="4357" width="11.5703125" style="84" customWidth="1"/>
    <col min="4358" max="4358" width="12.5703125" style="84" customWidth="1"/>
    <col min="4359" max="4360" width="10.42578125" style="84" customWidth="1"/>
    <col min="4361" max="4361" width="10.28515625" style="84" customWidth="1"/>
    <col min="4362" max="4362" width="10.7109375" style="84" customWidth="1"/>
    <col min="4363" max="4363" width="9.85546875" style="84" customWidth="1"/>
    <col min="4364" max="4364" width="10.5703125" style="84" customWidth="1"/>
    <col min="4365" max="4365" width="10.140625" style="84" customWidth="1"/>
    <col min="4366" max="4366" width="10.28515625" style="84" customWidth="1"/>
    <col min="4367" max="4367" width="9.85546875" style="84" customWidth="1"/>
    <col min="4368" max="4368" width="9.7109375" style="84" customWidth="1"/>
    <col min="4369" max="4369" width="9.42578125" style="84" customWidth="1"/>
    <col min="4370" max="4370" width="9.85546875" style="84" customWidth="1"/>
    <col min="4371" max="4371" width="9.140625" style="84" customWidth="1"/>
    <col min="4372" max="4372" width="9.5703125" style="84" customWidth="1"/>
    <col min="4373" max="4373" width="9" style="84" customWidth="1"/>
    <col min="4374" max="4375" width="10.85546875" style="84" customWidth="1"/>
    <col min="4376" max="4376" width="96.5703125" style="84" customWidth="1"/>
    <col min="4377" max="4384" width="10.85546875" style="84" customWidth="1"/>
    <col min="4385" max="4385" width="24.42578125" style="84" customWidth="1"/>
    <col min="4386" max="4397" width="10.85546875" style="84" customWidth="1"/>
    <col min="4398" max="4400" width="13.7109375" style="84" customWidth="1"/>
    <col min="4401" max="4454" width="0" style="84" hidden="1" customWidth="1"/>
    <col min="4455" max="4608" width="10.28515625" style="84"/>
    <col min="4609" max="4609" width="48.42578125" style="84" customWidth="1"/>
    <col min="4610" max="4610" width="13.140625" style="84" customWidth="1"/>
    <col min="4611" max="4611" width="12.42578125" style="84" customWidth="1"/>
    <col min="4612" max="4612" width="12.28515625" style="84" customWidth="1"/>
    <col min="4613" max="4613" width="11.5703125" style="84" customWidth="1"/>
    <col min="4614" max="4614" width="12.5703125" style="84" customWidth="1"/>
    <col min="4615" max="4616" width="10.42578125" style="84" customWidth="1"/>
    <col min="4617" max="4617" width="10.28515625" style="84" customWidth="1"/>
    <col min="4618" max="4618" width="10.7109375" style="84" customWidth="1"/>
    <col min="4619" max="4619" width="9.85546875" style="84" customWidth="1"/>
    <col min="4620" max="4620" width="10.5703125" style="84" customWidth="1"/>
    <col min="4621" max="4621" width="10.140625" style="84" customWidth="1"/>
    <col min="4622" max="4622" width="10.28515625" style="84" customWidth="1"/>
    <col min="4623" max="4623" width="9.85546875" style="84" customWidth="1"/>
    <col min="4624" max="4624" width="9.7109375" style="84" customWidth="1"/>
    <col min="4625" max="4625" width="9.42578125" style="84" customWidth="1"/>
    <col min="4626" max="4626" width="9.85546875" style="84" customWidth="1"/>
    <col min="4627" max="4627" width="9.140625" style="84" customWidth="1"/>
    <col min="4628" max="4628" width="9.5703125" style="84" customWidth="1"/>
    <col min="4629" max="4629" width="9" style="84" customWidth="1"/>
    <col min="4630" max="4631" width="10.85546875" style="84" customWidth="1"/>
    <col min="4632" max="4632" width="96.5703125" style="84" customWidth="1"/>
    <col min="4633" max="4640" width="10.85546875" style="84" customWidth="1"/>
    <col min="4641" max="4641" width="24.42578125" style="84" customWidth="1"/>
    <col min="4642" max="4653" width="10.85546875" style="84" customWidth="1"/>
    <col min="4654" max="4656" width="13.7109375" style="84" customWidth="1"/>
    <col min="4657" max="4710" width="0" style="84" hidden="1" customWidth="1"/>
    <col min="4711" max="4864" width="10.28515625" style="84"/>
    <col min="4865" max="4865" width="48.42578125" style="84" customWidth="1"/>
    <col min="4866" max="4866" width="13.140625" style="84" customWidth="1"/>
    <col min="4867" max="4867" width="12.42578125" style="84" customWidth="1"/>
    <col min="4868" max="4868" width="12.28515625" style="84" customWidth="1"/>
    <col min="4869" max="4869" width="11.5703125" style="84" customWidth="1"/>
    <col min="4870" max="4870" width="12.5703125" style="84" customWidth="1"/>
    <col min="4871" max="4872" width="10.42578125" style="84" customWidth="1"/>
    <col min="4873" max="4873" width="10.28515625" style="84" customWidth="1"/>
    <col min="4874" max="4874" width="10.7109375" style="84" customWidth="1"/>
    <col min="4875" max="4875" width="9.85546875" style="84" customWidth="1"/>
    <col min="4876" max="4876" width="10.5703125" style="84" customWidth="1"/>
    <col min="4877" max="4877" width="10.140625" style="84" customWidth="1"/>
    <col min="4878" max="4878" width="10.28515625" style="84" customWidth="1"/>
    <col min="4879" max="4879" width="9.85546875" style="84" customWidth="1"/>
    <col min="4880" max="4880" width="9.7109375" style="84" customWidth="1"/>
    <col min="4881" max="4881" width="9.42578125" style="84" customWidth="1"/>
    <col min="4882" max="4882" width="9.85546875" style="84" customWidth="1"/>
    <col min="4883" max="4883" width="9.140625" style="84" customWidth="1"/>
    <col min="4884" max="4884" width="9.5703125" style="84" customWidth="1"/>
    <col min="4885" max="4885" width="9" style="84" customWidth="1"/>
    <col min="4886" max="4887" width="10.85546875" style="84" customWidth="1"/>
    <col min="4888" max="4888" width="96.5703125" style="84" customWidth="1"/>
    <col min="4889" max="4896" width="10.85546875" style="84" customWidth="1"/>
    <col min="4897" max="4897" width="24.42578125" style="84" customWidth="1"/>
    <col min="4898" max="4909" width="10.85546875" style="84" customWidth="1"/>
    <col min="4910" max="4912" width="13.7109375" style="84" customWidth="1"/>
    <col min="4913" max="4966" width="0" style="84" hidden="1" customWidth="1"/>
    <col min="4967" max="5120" width="10.28515625" style="84"/>
    <col min="5121" max="5121" width="48.42578125" style="84" customWidth="1"/>
    <col min="5122" max="5122" width="13.140625" style="84" customWidth="1"/>
    <col min="5123" max="5123" width="12.42578125" style="84" customWidth="1"/>
    <col min="5124" max="5124" width="12.28515625" style="84" customWidth="1"/>
    <col min="5125" max="5125" width="11.5703125" style="84" customWidth="1"/>
    <col min="5126" max="5126" width="12.5703125" style="84" customWidth="1"/>
    <col min="5127" max="5128" width="10.42578125" style="84" customWidth="1"/>
    <col min="5129" max="5129" width="10.28515625" style="84" customWidth="1"/>
    <col min="5130" max="5130" width="10.7109375" style="84" customWidth="1"/>
    <col min="5131" max="5131" width="9.85546875" style="84" customWidth="1"/>
    <col min="5132" max="5132" width="10.5703125" style="84" customWidth="1"/>
    <col min="5133" max="5133" width="10.140625" style="84" customWidth="1"/>
    <col min="5134" max="5134" width="10.28515625" style="84" customWidth="1"/>
    <col min="5135" max="5135" width="9.85546875" style="84" customWidth="1"/>
    <col min="5136" max="5136" width="9.7109375" style="84" customWidth="1"/>
    <col min="5137" max="5137" width="9.42578125" style="84" customWidth="1"/>
    <col min="5138" max="5138" width="9.85546875" style="84" customWidth="1"/>
    <col min="5139" max="5139" width="9.140625" style="84" customWidth="1"/>
    <col min="5140" max="5140" width="9.5703125" style="84" customWidth="1"/>
    <col min="5141" max="5141" width="9" style="84" customWidth="1"/>
    <col min="5142" max="5143" width="10.85546875" style="84" customWidth="1"/>
    <col min="5144" max="5144" width="96.5703125" style="84" customWidth="1"/>
    <col min="5145" max="5152" width="10.85546875" style="84" customWidth="1"/>
    <col min="5153" max="5153" width="24.42578125" style="84" customWidth="1"/>
    <col min="5154" max="5165" width="10.85546875" style="84" customWidth="1"/>
    <col min="5166" max="5168" width="13.7109375" style="84" customWidth="1"/>
    <col min="5169" max="5222" width="0" style="84" hidden="1" customWidth="1"/>
    <col min="5223" max="5376" width="10.28515625" style="84"/>
    <col min="5377" max="5377" width="48.42578125" style="84" customWidth="1"/>
    <col min="5378" max="5378" width="13.140625" style="84" customWidth="1"/>
    <col min="5379" max="5379" width="12.42578125" style="84" customWidth="1"/>
    <col min="5380" max="5380" width="12.28515625" style="84" customWidth="1"/>
    <col min="5381" max="5381" width="11.5703125" style="84" customWidth="1"/>
    <col min="5382" max="5382" width="12.5703125" style="84" customWidth="1"/>
    <col min="5383" max="5384" width="10.42578125" style="84" customWidth="1"/>
    <col min="5385" max="5385" width="10.28515625" style="84" customWidth="1"/>
    <col min="5386" max="5386" width="10.7109375" style="84" customWidth="1"/>
    <col min="5387" max="5387" width="9.85546875" style="84" customWidth="1"/>
    <col min="5388" max="5388" width="10.5703125" style="84" customWidth="1"/>
    <col min="5389" max="5389" width="10.140625" style="84" customWidth="1"/>
    <col min="5390" max="5390" width="10.28515625" style="84" customWidth="1"/>
    <col min="5391" max="5391" width="9.85546875" style="84" customWidth="1"/>
    <col min="5392" max="5392" width="9.7109375" style="84" customWidth="1"/>
    <col min="5393" max="5393" width="9.42578125" style="84" customWidth="1"/>
    <col min="5394" max="5394" width="9.85546875" style="84" customWidth="1"/>
    <col min="5395" max="5395" width="9.140625" style="84" customWidth="1"/>
    <col min="5396" max="5396" width="9.5703125" style="84" customWidth="1"/>
    <col min="5397" max="5397" width="9" style="84" customWidth="1"/>
    <col min="5398" max="5399" width="10.85546875" style="84" customWidth="1"/>
    <col min="5400" max="5400" width="96.5703125" style="84" customWidth="1"/>
    <col min="5401" max="5408" width="10.85546875" style="84" customWidth="1"/>
    <col min="5409" max="5409" width="24.42578125" style="84" customWidth="1"/>
    <col min="5410" max="5421" width="10.85546875" style="84" customWidth="1"/>
    <col min="5422" max="5424" width="13.7109375" style="84" customWidth="1"/>
    <col min="5425" max="5478" width="0" style="84" hidden="1" customWidth="1"/>
    <col min="5479" max="5632" width="10.28515625" style="84"/>
    <col min="5633" max="5633" width="48.42578125" style="84" customWidth="1"/>
    <col min="5634" max="5634" width="13.140625" style="84" customWidth="1"/>
    <col min="5635" max="5635" width="12.42578125" style="84" customWidth="1"/>
    <col min="5636" max="5636" width="12.28515625" style="84" customWidth="1"/>
    <col min="5637" max="5637" width="11.5703125" style="84" customWidth="1"/>
    <col min="5638" max="5638" width="12.5703125" style="84" customWidth="1"/>
    <col min="5639" max="5640" width="10.42578125" style="84" customWidth="1"/>
    <col min="5641" max="5641" width="10.28515625" style="84" customWidth="1"/>
    <col min="5642" max="5642" width="10.7109375" style="84" customWidth="1"/>
    <col min="5643" max="5643" width="9.85546875" style="84" customWidth="1"/>
    <col min="5644" max="5644" width="10.5703125" style="84" customWidth="1"/>
    <col min="5645" max="5645" width="10.140625" style="84" customWidth="1"/>
    <col min="5646" max="5646" width="10.28515625" style="84" customWidth="1"/>
    <col min="5647" max="5647" width="9.85546875" style="84" customWidth="1"/>
    <col min="5648" max="5648" width="9.7109375" style="84" customWidth="1"/>
    <col min="5649" max="5649" width="9.42578125" style="84" customWidth="1"/>
    <col min="5650" max="5650" width="9.85546875" style="84" customWidth="1"/>
    <col min="5651" max="5651" width="9.140625" style="84" customWidth="1"/>
    <col min="5652" max="5652" width="9.5703125" style="84" customWidth="1"/>
    <col min="5653" max="5653" width="9" style="84" customWidth="1"/>
    <col min="5654" max="5655" width="10.85546875" style="84" customWidth="1"/>
    <col min="5656" max="5656" width="96.5703125" style="84" customWidth="1"/>
    <col min="5657" max="5664" width="10.85546875" style="84" customWidth="1"/>
    <col min="5665" max="5665" width="24.42578125" style="84" customWidth="1"/>
    <col min="5666" max="5677" width="10.85546875" style="84" customWidth="1"/>
    <col min="5678" max="5680" width="13.7109375" style="84" customWidth="1"/>
    <col min="5681" max="5734" width="0" style="84" hidden="1" customWidth="1"/>
    <col min="5735" max="5888" width="10.28515625" style="84"/>
    <col min="5889" max="5889" width="48.42578125" style="84" customWidth="1"/>
    <col min="5890" max="5890" width="13.140625" style="84" customWidth="1"/>
    <col min="5891" max="5891" width="12.42578125" style="84" customWidth="1"/>
    <col min="5892" max="5892" width="12.28515625" style="84" customWidth="1"/>
    <col min="5893" max="5893" width="11.5703125" style="84" customWidth="1"/>
    <col min="5894" max="5894" width="12.5703125" style="84" customWidth="1"/>
    <col min="5895" max="5896" width="10.42578125" style="84" customWidth="1"/>
    <col min="5897" max="5897" width="10.28515625" style="84" customWidth="1"/>
    <col min="5898" max="5898" width="10.7109375" style="84" customWidth="1"/>
    <col min="5899" max="5899" width="9.85546875" style="84" customWidth="1"/>
    <col min="5900" max="5900" width="10.5703125" style="84" customWidth="1"/>
    <col min="5901" max="5901" width="10.140625" style="84" customWidth="1"/>
    <col min="5902" max="5902" width="10.28515625" style="84" customWidth="1"/>
    <col min="5903" max="5903" width="9.85546875" style="84" customWidth="1"/>
    <col min="5904" max="5904" width="9.7109375" style="84" customWidth="1"/>
    <col min="5905" max="5905" width="9.42578125" style="84" customWidth="1"/>
    <col min="5906" max="5906" width="9.85546875" style="84" customWidth="1"/>
    <col min="5907" max="5907" width="9.140625" style="84" customWidth="1"/>
    <col min="5908" max="5908" width="9.5703125" style="84" customWidth="1"/>
    <col min="5909" max="5909" width="9" style="84" customWidth="1"/>
    <col min="5910" max="5911" width="10.85546875" style="84" customWidth="1"/>
    <col min="5912" max="5912" width="96.5703125" style="84" customWidth="1"/>
    <col min="5913" max="5920" width="10.85546875" style="84" customWidth="1"/>
    <col min="5921" max="5921" width="24.42578125" style="84" customWidth="1"/>
    <col min="5922" max="5933" width="10.85546875" style="84" customWidth="1"/>
    <col min="5934" max="5936" width="13.7109375" style="84" customWidth="1"/>
    <col min="5937" max="5990" width="0" style="84" hidden="1" customWidth="1"/>
    <col min="5991" max="6144" width="10.28515625" style="84"/>
    <col min="6145" max="6145" width="48.42578125" style="84" customWidth="1"/>
    <col min="6146" max="6146" width="13.140625" style="84" customWidth="1"/>
    <col min="6147" max="6147" width="12.42578125" style="84" customWidth="1"/>
    <col min="6148" max="6148" width="12.28515625" style="84" customWidth="1"/>
    <col min="6149" max="6149" width="11.5703125" style="84" customWidth="1"/>
    <col min="6150" max="6150" width="12.5703125" style="84" customWidth="1"/>
    <col min="6151" max="6152" width="10.42578125" style="84" customWidth="1"/>
    <col min="6153" max="6153" width="10.28515625" style="84" customWidth="1"/>
    <col min="6154" max="6154" width="10.7109375" style="84" customWidth="1"/>
    <col min="6155" max="6155" width="9.85546875" style="84" customWidth="1"/>
    <col min="6156" max="6156" width="10.5703125" style="84" customWidth="1"/>
    <col min="6157" max="6157" width="10.140625" style="84" customWidth="1"/>
    <col min="6158" max="6158" width="10.28515625" style="84" customWidth="1"/>
    <col min="6159" max="6159" width="9.85546875" style="84" customWidth="1"/>
    <col min="6160" max="6160" width="9.7109375" style="84" customWidth="1"/>
    <col min="6161" max="6161" width="9.42578125" style="84" customWidth="1"/>
    <col min="6162" max="6162" width="9.85546875" style="84" customWidth="1"/>
    <col min="6163" max="6163" width="9.140625" style="84" customWidth="1"/>
    <col min="6164" max="6164" width="9.5703125" style="84" customWidth="1"/>
    <col min="6165" max="6165" width="9" style="84" customWidth="1"/>
    <col min="6166" max="6167" width="10.85546875" style="84" customWidth="1"/>
    <col min="6168" max="6168" width="96.5703125" style="84" customWidth="1"/>
    <col min="6169" max="6176" width="10.85546875" style="84" customWidth="1"/>
    <col min="6177" max="6177" width="24.42578125" style="84" customWidth="1"/>
    <col min="6178" max="6189" width="10.85546875" style="84" customWidth="1"/>
    <col min="6190" max="6192" width="13.7109375" style="84" customWidth="1"/>
    <col min="6193" max="6246" width="0" style="84" hidden="1" customWidth="1"/>
    <col min="6247" max="6400" width="10.28515625" style="84"/>
    <col min="6401" max="6401" width="48.42578125" style="84" customWidth="1"/>
    <col min="6402" max="6402" width="13.140625" style="84" customWidth="1"/>
    <col min="6403" max="6403" width="12.42578125" style="84" customWidth="1"/>
    <col min="6404" max="6404" width="12.28515625" style="84" customWidth="1"/>
    <col min="6405" max="6405" width="11.5703125" style="84" customWidth="1"/>
    <col min="6406" max="6406" width="12.5703125" style="84" customWidth="1"/>
    <col min="6407" max="6408" width="10.42578125" style="84" customWidth="1"/>
    <col min="6409" max="6409" width="10.28515625" style="84" customWidth="1"/>
    <col min="6410" max="6410" width="10.7109375" style="84" customWidth="1"/>
    <col min="6411" max="6411" width="9.85546875" style="84" customWidth="1"/>
    <col min="6412" max="6412" width="10.5703125" style="84" customWidth="1"/>
    <col min="6413" max="6413" width="10.140625" style="84" customWidth="1"/>
    <col min="6414" max="6414" width="10.28515625" style="84" customWidth="1"/>
    <col min="6415" max="6415" width="9.85546875" style="84" customWidth="1"/>
    <col min="6416" max="6416" width="9.7109375" style="84" customWidth="1"/>
    <col min="6417" max="6417" width="9.42578125" style="84" customWidth="1"/>
    <col min="6418" max="6418" width="9.85546875" style="84" customWidth="1"/>
    <col min="6419" max="6419" width="9.140625" style="84" customWidth="1"/>
    <col min="6420" max="6420" width="9.5703125" style="84" customWidth="1"/>
    <col min="6421" max="6421" width="9" style="84" customWidth="1"/>
    <col min="6422" max="6423" width="10.85546875" style="84" customWidth="1"/>
    <col min="6424" max="6424" width="96.5703125" style="84" customWidth="1"/>
    <col min="6425" max="6432" width="10.85546875" style="84" customWidth="1"/>
    <col min="6433" max="6433" width="24.42578125" style="84" customWidth="1"/>
    <col min="6434" max="6445" width="10.85546875" style="84" customWidth="1"/>
    <col min="6446" max="6448" width="13.7109375" style="84" customWidth="1"/>
    <col min="6449" max="6502" width="0" style="84" hidden="1" customWidth="1"/>
    <col min="6503" max="6656" width="10.28515625" style="84"/>
    <col min="6657" max="6657" width="48.42578125" style="84" customWidth="1"/>
    <col min="6658" max="6658" width="13.140625" style="84" customWidth="1"/>
    <col min="6659" max="6659" width="12.42578125" style="84" customWidth="1"/>
    <col min="6660" max="6660" width="12.28515625" style="84" customWidth="1"/>
    <col min="6661" max="6661" width="11.5703125" style="84" customWidth="1"/>
    <col min="6662" max="6662" width="12.5703125" style="84" customWidth="1"/>
    <col min="6663" max="6664" width="10.42578125" style="84" customWidth="1"/>
    <col min="6665" max="6665" width="10.28515625" style="84" customWidth="1"/>
    <col min="6666" max="6666" width="10.7109375" style="84" customWidth="1"/>
    <col min="6667" max="6667" width="9.85546875" style="84" customWidth="1"/>
    <col min="6668" max="6668" width="10.5703125" style="84" customWidth="1"/>
    <col min="6669" max="6669" width="10.140625" style="84" customWidth="1"/>
    <col min="6670" max="6670" width="10.28515625" style="84" customWidth="1"/>
    <col min="6671" max="6671" width="9.85546875" style="84" customWidth="1"/>
    <col min="6672" max="6672" width="9.7109375" style="84" customWidth="1"/>
    <col min="6673" max="6673" width="9.42578125" style="84" customWidth="1"/>
    <col min="6674" max="6674" width="9.85546875" style="84" customWidth="1"/>
    <col min="6675" max="6675" width="9.140625" style="84" customWidth="1"/>
    <col min="6676" max="6676" width="9.5703125" style="84" customWidth="1"/>
    <col min="6677" max="6677" width="9" style="84" customWidth="1"/>
    <col min="6678" max="6679" width="10.85546875" style="84" customWidth="1"/>
    <col min="6680" max="6680" width="96.5703125" style="84" customWidth="1"/>
    <col min="6681" max="6688" width="10.85546875" style="84" customWidth="1"/>
    <col min="6689" max="6689" width="24.42578125" style="84" customWidth="1"/>
    <col min="6690" max="6701" width="10.85546875" style="84" customWidth="1"/>
    <col min="6702" max="6704" width="13.7109375" style="84" customWidth="1"/>
    <col min="6705" max="6758" width="0" style="84" hidden="1" customWidth="1"/>
    <col min="6759" max="6912" width="10.28515625" style="84"/>
    <col min="6913" max="6913" width="48.42578125" style="84" customWidth="1"/>
    <col min="6914" max="6914" width="13.140625" style="84" customWidth="1"/>
    <col min="6915" max="6915" width="12.42578125" style="84" customWidth="1"/>
    <col min="6916" max="6916" width="12.28515625" style="84" customWidth="1"/>
    <col min="6917" max="6917" width="11.5703125" style="84" customWidth="1"/>
    <col min="6918" max="6918" width="12.5703125" style="84" customWidth="1"/>
    <col min="6919" max="6920" width="10.42578125" style="84" customWidth="1"/>
    <col min="6921" max="6921" width="10.28515625" style="84" customWidth="1"/>
    <col min="6922" max="6922" width="10.7109375" style="84" customWidth="1"/>
    <col min="6923" max="6923" width="9.85546875" style="84" customWidth="1"/>
    <col min="6924" max="6924" width="10.5703125" style="84" customWidth="1"/>
    <col min="6925" max="6925" width="10.140625" style="84" customWidth="1"/>
    <col min="6926" max="6926" width="10.28515625" style="84" customWidth="1"/>
    <col min="6927" max="6927" width="9.85546875" style="84" customWidth="1"/>
    <col min="6928" max="6928" width="9.7109375" style="84" customWidth="1"/>
    <col min="6929" max="6929" width="9.42578125" style="84" customWidth="1"/>
    <col min="6930" max="6930" width="9.85546875" style="84" customWidth="1"/>
    <col min="6931" max="6931" width="9.140625" style="84" customWidth="1"/>
    <col min="6932" max="6932" width="9.5703125" style="84" customWidth="1"/>
    <col min="6933" max="6933" width="9" style="84" customWidth="1"/>
    <col min="6934" max="6935" width="10.85546875" style="84" customWidth="1"/>
    <col min="6936" max="6936" width="96.5703125" style="84" customWidth="1"/>
    <col min="6937" max="6944" width="10.85546875" style="84" customWidth="1"/>
    <col min="6945" max="6945" width="24.42578125" style="84" customWidth="1"/>
    <col min="6946" max="6957" width="10.85546875" style="84" customWidth="1"/>
    <col min="6958" max="6960" width="13.7109375" style="84" customWidth="1"/>
    <col min="6961" max="7014" width="0" style="84" hidden="1" customWidth="1"/>
    <col min="7015" max="7168" width="10.28515625" style="84"/>
    <col min="7169" max="7169" width="48.42578125" style="84" customWidth="1"/>
    <col min="7170" max="7170" width="13.140625" style="84" customWidth="1"/>
    <col min="7171" max="7171" width="12.42578125" style="84" customWidth="1"/>
    <col min="7172" max="7172" width="12.28515625" style="84" customWidth="1"/>
    <col min="7173" max="7173" width="11.5703125" style="84" customWidth="1"/>
    <col min="7174" max="7174" width="12.5703125" style="84" customWidth="1"/>
    <col min="7175" max="7176" width="10.42578125" style="84" customWidth="1"/>
    <col min="7177" max="7177" width="10.28515625" style="84" customWidth="1"/>
    <col min="7178" max="7178" width="10.7109375" style="84" customWidth="1"/>
    <col min="7179" max="7179" width="9.85546875" style="84" customWidth="1"/>
    <col min="7180" max="7180" width="10.5703125" style="84" customWidth="1"/>
    <col min="7181" max="7181" width="10.140625" style="84" customWidth="1"/>
    <col min="7182" max="7182" width="10.28515625" style="84" customWidth="1"/>
    <col min="7183" max="7183" width="9.85546875" style="84" customWidth="1"/>
    <col min="7184" max="7184" width="9.7109375" style="84" customWidth="1"/>
    <col min="7185" max="7185" width="9.42578125" style="84" customWidth="1"/>
    <col min="7186" max="7186" width="9.85546875" style="84" customWidth="1"/>
    <col min="7187" max="7187" width="9.140625" style="84" customWidth="1"/>
    <col min="7188" max="7188" width="9.5703125" style="84" customWidth="1"/>
    <col min="7189" max="7189" width="9" style="84" customWidth="1"/>
    <col min="7190" max="7191" width="10.85546875" style="84" customWidth="1"/>
    <col min="7192" max="7192" width="96.5703125" style="84" customWidth="1"/>
    <col min="7193" max="7200" width="10.85546875" style="84" customWidth="1"/>
    <col min="7201" max="7201" width="24.42578125" style="84" customWidth="1"/>
    <col min="7202" max="7213" width="10.85546875" style="84" customWidth="1"/>
    <col min="7214" max="7216" width="13.7109375" style="84" customWidth="1"/>
    <col min="7217" max="7270" width="0" style="84" hidden="1" customWidth="1"/>
    <col min="7271" max="7424" width="10.28515625" style="84"/>
    <col min="7425" max="7425" width="48.42578125" style="84" customWidth="1"/>
    <col min="7426" max="7426" width="13.140625" style="84" customWidth="1"/>
    <col min="7427" max="7427" width="12.42578125" style="84" customWidth="1"/>
    <col min="7428" max="7428" width="12.28515625" style="84" customWidth="1"/>
    <col min="7429" max="7429" width="11.5703125" style="84" customWidth="1"/>
    <col min="7430" max="7430" width="12.5703125" style="84" customWidth="1"/>
    <col min="7431" max="7432" width="10.42578125" style="84" customWidth="1"/>
    <col min="7433" max="7433" width="10.28515625" style="84" customWidth="1"/>
    <col min="7434" max="7434" width="10.7109375" style="84" customWidth="1"/>
    <col min="7435" max="7435" width="9.85546875" style="84" customWidth="1"/>
    <col min="7436" max="7436" width="10.5703125" style="84" customWidth="1"/>
    <col min="7437" max="7437" width="10.140625" style="84" customWidth="1"/>
    <col min="7438" max="7438" width="10.28515625" style="84" customWidth="1"/>
    <col min="7439" max="7439" width="9.85546875" style="84" customWidth="1"/>
    <col min="7440" max="7440" width="9.7109375" style="84" customWidth="1"/>
    <col min="7441" max="7441" width="9.42578125" style="84" customWidth="1"/>
    <col min="7442" max="7442" width="9.85546875" style="84" customWidth="1"/>
    <col min="7443" max="7443" width="9.140625" style="84" customWidth="1"/>
    <col min="7444" max="7444" width="9.5703125" style="84" customWidth="1"/>
    <col min="7445" max="7445" width="9" style="84" customWidth="1"/>
    <col min="7446" max="7447" width="10.85546875" style="84" customWidth="1"/>
    <col min="7448" max="7448" width="96.5703125" style="84" customWidth="1"/>
    <col min="7449" max="7456" width="10.85546875" style="84" customWidth="1"/>
    <col min="7457" max="7457" width="24.42578125" style="84" customWidth="1"/>
    <col min="7458" max="7469" width="10.85546875" style="84" customWidth="1"/>
    <col min="7470" max="7472" width="13.7109375" style="84" customWidth="1"/>
    <col min="7473" max="7526" width="0" style="84" hidden="1" customWidth="1"/>
    <col min="7527" max="7680" width="10.28515625" style="84"/>
    <col min="7681" max="7681" width="48.42578125" style="84" customWidth="1"/>
    <col min="7682" max="7682" width="13.140625" style="84" customWidth="1"/>
    <col min="7683" max="7683" width="12.42578125" style="84" customWidth="1"/>
    <col min="7684" max="7684" width="12.28515625" style="84" customWidth="1"/>
    <col min="7685" max="7685" width="11.5703125" style="84" customWidth="1"/>
    <col min="7686" max="7686" width="12.5703125" style="84" customWidth="1"/>
    <col min="7687" max="7688" width="10.42578125" style="84" customWidth="1"/>
    <col min="7689" max="7689" width="10.28515625" style="84" customWidth="1"/>
    <col min="7690" max="7690" width="10.7109375" style="84" customWidth="1"/>
    <col min="7691" max="7691" width="9.85546875" style="84" customWidth="1"/>
    <col min="7692" max="7692" width="10.5703125" style="84" customWidth="1"/>
    <col min="7693" max="7693" width="10.140625" style="84" customWidth="1"/>
    <col min="7694" max="7694" width="10.28515625" style="84" customWidth="1"/>
    <col min="7695" max="7695" width="9.85546875" style="84" customWidth="1"/>
    <col min="7696" max="7696" width="9.7109375" style="84" customWidth="1"/>
    <col min="7697" max="7697" width="9.42578125" style="84" customWidth="1"/>
    <col min="7698" max="7698" width="9.85546875" style="84" customWidth="1"/>
    <col min="7699" max="7699" width="9.140625" style="84" customWidth="1"/>
    <col min="7700" max="7700" width="9.5703125" style="84" customWidth="1"/>
    <col min="7701" max="7701" width="9" style="84" customWidth="1"/>
    <col min="7702" max="7703" width="10.85546875" style="84" customWidth="1"/>
    <col min="7704" max="7704" width="96.5703125" style="84" customWidth="1"/>
    <col min="7705" max="7712" width="10.85546875" style="84" customWidth="1"/>
    <col min="7713" max="7713" width="24.42578125" style="84" customWidth="1"/>
    <col min="7714" max="7725" width="10.85546875" style="84" customWidth="1"/>
    <col min="7726" max="7728" width="13.7109375" style="84" customWidth="1"/>
    <col min="7729" max="7782" width="0" style="84" hidden="1" customWidth="1"/>
    <col min="7783" max="7936" width="10.28515625" style="84"/>
    <col min="7937" max="7937" width="48.42578125" style="84" customWidth="1"/>
    <col min="7938" max="7938" width="13.140625" style="84" customWidth="1"/>
    <col min="7939" max="7939" width="12.42578125" style="84" customWidth="1"/>
    <col min="7940" max="7940" width="12.28515625" style="84" customWidth="1"/>
    <col min="7941" max="7941" width="11.5703125" style="84" customWidth="1"/>
    <col min="7942" max="7942" width="12.5703125" style="84" customWidth="1"/>
    <col min="7943" max="7944" width="10.42578125" style="84" customWidth="1"/>
    <col min="7945" max="7945" width="10.28515625" style="84" customWidth="1"/>
    <col min="7946" max="7946" width="10.7109375" style="84" customWidth="1"/>
    <col min="7947" max="7947" width="9.85546875" style="84" customWidth="1"/>
    <col min="7948" max="7948" width="10.5703125" style="84" customWidth="1"/>
    <col min="7949" max="7949" width="10.140625" style="84" customWidth="1"/>
    <col min="7950" max="7950" width="10.28515625" style="84" customWidth="1"/>
    <col min="7951" max="7951" width="9.85546875" style="84" customWidth="1"/>
    <col min="7952" max="7952" width="9.7109375" style="84" customWidth="1"/>
    <col min="7953" max="7953" width="9.42578125" style="84" customWidth="1"/>
    <col min="7954" max="7954" width="9.85546875" style="84" customWidth="1"/>
    <col min="7955" max="7955" width="9.140625" style="84" customWidth="1"/>
    <col min="7956" max="7956" width="9.5703125" style="84" customWidth="1"/>
    <col min="7957" max="7957" width="9" style="84" customWidth="1"/>
    <col min="7958" max="7959" width="10.85546875" style="84" customWidth="1"/>
    <col min="7960" max="7960" width="96.5703125" style="84" customWidth="1"/>
    <col min="7961" max="7968" width="10.85546875" style="84" customWidth="1"/>
    <col min="7969" max="7969" width="24.42578125" style="84" customWidth="1"/>
    <col min="7970" max="7981" width="10.85546875" style="84" customWidth="1"/>
    <col min="7982" max="7984" width="13.7109375" style="84" customWidth="1"/>
    <col min="7985" max="8038" width="0" style="84" hidden="1" customWidth="1"/>
    <col min="8039" max="8192" width="10.28515625" style="84"/>
    <col min="8193" max="8193" width="48.42578125" style="84" customWidth="1"/>
    <col min="8194" max="8194" width="13.140625" style="84" customWidth="1"/>
    <col min="8195" max="8195" width="12.42578125" style="84" customWidth="1"/>
    <col min="8196" max="8196" width="12.28515625" style="84" customWidth="1"/>
    <col min="8197" max="8197" width="11.5703125" style="84" customWidth="1"/>
    <col min="8198" max="8198" width="12.5703125" style="84" customWidth="1"/>
    <col min="8199" max="8200" width="10.42578125" style="84" customWidth="1"/>
    <col min="8201" max="8201" width="10.28515625" style="84" customWidth="1"/>
    <col min="8202" max="8202" width="10.7109375" style="84" customWidth="1"/>
    <col min="8203" max="8203" width="9.85546875" style="84" customWidth="1"/>
    <col min="8204" max="8204" width="10.5703125" style="84" customWidth="1"/>
    <col min="8205" max="8205" width="10.140625" style="84" customWidth="1"/>
    <col min="8206" max="8206" width="10.28515625" style="84" customWidth="1"/>
    <col min="8207" max="8207" width="9.85546875" style="84" customWidth="1"/>
    <col min="8208" max="8208" width="9.7109375" style="84" customWidth="1"/>
    <col min="8209" max="8209" width="9.42578125" style="84" customWidth="1"/>
    <col min="8210" max="8210" width="9.85546875" style="84" customWidth="1"/>
    <col min="8211" max="8211" width="9.140625" style="84" customWidth="1"/>
    <col min="8212" max="8212" width="9.5703125" style="84" customWidth="1"/>
    <col min="8213" max="8213" width="9" style="84" customWidth="1"/>
    <col min="8214" max="8215" width="10.85546875" style="84" customWidth="1"/>
    <col min="8216" max="8216" width="96.5703125" style="84" customWidth="1"/>
    <col min="8217" max="8224" width="10.85546875" style="84" customWidth="1"/>
    <col min="8225" max="8225" width="24.42578125" style="84" customWidth="1"/>
    <col min="8226" max="8237" width="10.85546875" style="84" customWidth="1"/>
    <col min="8238" max="8240" width="13.7109375" style="84" customWidth="1"/>
    <col min="8241" max="8294" width="0" style="84" hidden="1" customWidth="1"/>
    <col min="8295" max="8448" width="10.28515625" style="84"/>
    <col min="8449" max="8449" width="48.42578125" style="84" customWidth="1"/>
    <col min="8450" max="8450" width="13.140625" style="84" customWidth="1"/>
    <col min="8451" max="8451" width="12.42578125" style="84" customWidth="1"/>
    <col min="8452" max="8452" width="12.28515625" style="84" customWidth="1"/>
    <col min="8453" max="8453" width="11.5703125" style="84" customWidth="1"/>
    <col min="8454" max="8454" width="12.5703125" style="84" customWidth="1"/>
    <col min="8455" max="8456" width="10.42578125" style="84" customWidth="1"/>
    <col min="8457" max="8457" width="10.28515625" style="84" customWidth="1"/>
    <col min="8458" max="8458" width="10.7109375" style="84" customWidth="1"/>
    <col min="8459" max="8459" width="9.85546875" style="84" customWidth="1"/>
    <col min="8460" max="8460" width="10.5703125" style="84" customWidth="1"/>
    <col min="8461" max="8461" width="10.140625" style="84" customWidth="1"/>
    <col min="8462" max="8462" width="10.28515625" style="84" customWidth="1"/>
    <col min="8463" max="8463" width="9.85546875" style="84" customWidth="1"/>
    <col min="8464" max="8464" width="9.7109375" style="84" customWidth="1"/>
    <col min="8465" max="8465" width="9.42578125" style="84" customWidth="1"/>
    <col min="8466" max="8466" width="9.85546875" style="84" customWidth="1"/>
    <col min="8467" max="8467" width="9.140625" style="84" customWidth="1"/>
    <col min="8468" max="8468" width="9.5703125" style="84" customWidth="1"/>
    <col min="8469" max="8469" width="9" style="84" customWidth="1"/>
    <col min="8470" max="8471" width="10.85546875" style="84" customWidth="1"/>
    <col min="8472" max="8472" width="96.5703125" style="84" customWidth="1"/>
    <col min="8473" max="8480" width="10.85546875" style="84" customWidth="1"/>
    <col min="8481" max="8481" width="24.42578125" style="84" customWidth="1"/>
    <col min="8482" max="8493" width="10.85546875" style="84" customWidth="1"/>
    <col min="8494" max="8496" width="13.7109375" style="84" customWidth="1"/>
    <col min="8497" max="8550" width="0" style="84" hidden="1" customWidth="1"/>
    <col min="8551" max="8704" width="10.28515625" style="84"/>
    <col min="8705" max="8705" width="48.42578125" style="84" customWidth="1"/>
    <col min="8706" max="8706" width="13.140625" style="84" customWidth="1"/>
    <col min="8707" max="8707" width="12.42578125" style="84" customWidth="1"/>
    <col min="8708" max="8708" width="12.28515625" style="84" customWidth="1"/>
    <col min="8709" max="8709" width="11.5703125" style="84" customWidth="1"/>
    <col min="8710" max="8710" width="12.5703125" style="84" customWidth="1"/>
    <col min="8711" max="8712" width="10.42578125" style="84" customWidth="1"/>
    <col min="8713" max="8713" width="10.28515625" style="84" customWidth="1"/>
    <col min="8714" max="8714" width="10.7109375" style="84" customWidth="1"/>
    <col min="8715" max="8715" width="9.85546875" style="84" customWidth="1"/>
    <col min="8716" max="8716" width="10.5703125" style="84" customWidth="1"/>
    <col min="8717" max="8717" width="10.140625" style="84" customWidth="1"/>
    <col min="8718" max="8718" width="10.28515625" style="84" customWidth="1"/>
    <col min="8719" max="8719" width="9.85546875" style="84" customWidth="1"/>
    <col min="8720" max="8720" width="9.7109375" style="84" customWidth="1"/>
    <col min="8721" max="8721" width="9.42578125" style="84" customWidth="1"/>
    <col min="8722" max="8722" width="9.85546875" style="84" customWidth="1"/>
    <col min="8723" max="8723" width="9.140625" style="84" customWidth="1"/>
    <col min="8724" max="8724" width="9.5703125" style="84" customWidth="1"/>
    <col min="8725" max="8725" width="9" style="84" customWidth="1"/>
    <col min="8726" max="8727" width="10.85546875" style="84" customWidth="1"/>
    <col min="8728" max="8728" width="96.5703125" style="84" customWidth="1"/>
    <col min="8729" max="8736" width="10.85546875" style="84" customWidth="1"/>
    <col min="8737" max="8737" width="24.42578125" style="84" customWidth="1"/>
    <col min="8738" max="8749" width="10.85546875" style="84" customWidth="1"/>
    <col min="8750" max="8752" width="13.7109375" style="84" customWidth="1"/>
    <col min="8753" max="8806" width="0" style="84" hidden="1" customWidth="1"/>
    <col min="8807" max="8960" width="10.28515625" style="84"/>
    <col min="8961" max="8961" width="48.42578125" style="84" customWidth="1"/>
    <col min="8962" max="8962" width="13.140625" style="84" customWidth="1"/>
    <col min="8963" max="8963" width="12.42578125" style="84" customWidth="1"/>
    <col min="8964" max="8964" width="12.28515625" style="84" customWidth="1"/>
    <col min="8965" max="8965" width="11.5703125" style="84" customWidth="1"/>
    <col min="8966" max="8966" width="12.5703125" style="84" customWidth="1"/>
    <col min="8967" max="8968" width="10.42578125" style="84" customWidth="1"/>
    <col min="8969" max="8969" width="10.28515625" style="84" customWidth="1"/>
    <col min="8970" max="8970" width="10.7109375" style="84" customWidth="1"/>
    <col min="8971" max="8971" width="9.85546875" style="84" customWidth="1"/>
    <col min="8972" max="8972" width="10.5703125" style="84" customWidth="1"/>
    <col min="8973" max="8973" width="10.140625" style="84" customWidth="1"/>
    <col min="8974" max="8974" width="10.28515625" style="84" customWidth="1"/>
    <col min="8975" max="8975" width="9.85546875" style="84" customWidth="1"/>
    <col min="8976" max="8976" width="9.7109375" style="84" customWidth="1"/>
    <col min="8977" max="8977" width="9.42578125" style="84" customWidth="1"/>
    <col min="8978" max="8978" width="9.85546875" style="84" customWidth="1"/>
    <col min="8979" max="8979" width="9.140625" style="84" customWidth="1"/>
    <col min="8980" max="8980" width="9.5703125" style="84" customWidth="1"/>
    <col min="8981" max="8981" width="9" style="84" customWidth="1"/>
    <col min="8982" max="8983" width="10.85546875" style="84" customWidth="1"/>
    <col min="8984" max="8984" width="96.5703125" style="84" customWidth="1"/>
    <col min="8985" max="8992" width="10.85546875" style="84" customWidth="1"/>
    <col min="8993" max="8993" width="24.42578125" style="84" customWidth="1"/>
    <col min="8994" max="9005" width="10.85546875" style="84" customWidth="1"/>
    <col min="9006" max="9008" width="13.7109375" style="84" customWidth="1"/>
    <col min="9009" max="9062" width="0" style="84" hidden="1" customWidth="1"/>
    <col min="9063" max="9216" width="10.28515625" style="84"/>
    <col min="9217" max="9217" width="48.42578125" style="84" customWidth="1"/>
    <col min="9218" max="9218" width="13.140625" style="84" customWidth="1"/>
    <col min="9219" max="9219" width="12.42578125" style="84" customWidth="1"/>
    <col min="9220" max="9220" width="12.28515625" style="84" customWidth="1"/>
    <col min="9221" max="9221" width="11.5703125" style="84" customWidth="1"/>
    <col min="9222" max="9222" width="12.5703125" style="84" customWidth="1"/>
    <col min="9223" max="9224" width="10.42578125" style="84" customWidth="1"/>
    <col min="9225" max="9225" width="10.28515625" style="84" customWidth="1"/>
    <col min="9226" max="9226" width="10.7109375" style="84" customWidth="1"/>
    <col min="9227" max="9227" width="9.85546875" style="84" customWidth="1"/>
    <col min="9228" max="9228" width="10.5703125" style="84" customWidth="1"/>
    <col min="9229" max="9229" width="10.140625" style="84" customWidth="1"/>
    <col min="9230" max="9230" width="10.28515625" style="84" customWidth="1"/>
    <col min="9231" max="9231" width="9.85546875" style="84" customWidth="1"/>
    <col min="9232" max="9232" width="9.7109375" style="84" customWidth="1"/>
    <col min="9233" max="9233" width="9.42578125" style="84" customWidth="1"/>
    <col min="9234" max="9234" width="9.85546875" style="84" customWidth="1"/>
    <col min="9235" max="9235" width="9.140625" style="84" customWidth="1"/>
    <col min="9236" max="9236" width="9.5703125" style="84" customWidth="1"/>
    <col min="9237" max="9237" width="9" style="84" customWidth="1"/>
    <col min="9238" max="9239" width="10.85546875" style="84" customWidth="1"/>
    <col min="9240" max="9240" width="96.5703125" style="84" customWidth="1"/>
    <col min="9241" max="9248" width="10.85546875" style="84" customWidth="1"/>
    <col min="9249" max="9249" width="24.42578125" style="84" customWidth="1"/>
    <col min="9250" max="9261" width="10.85546875" style="84" customWidth="1"/>
    <col min="9262" max="9264" width="13.7109375" style="84" customWidth="1"/>
    <col min="9265" max="9318" width="0" style="84" hidden="1" customWidth="1"/>
    <col min="9319" max="9472" width="10.28515625" style="84"/>
    <col min="9473" max="9473" width="48.42578125" style="84" customWidth="1"/>
    <col min="9474" max="9474" width="13.140625" style="84" customWidth="1"/>
    <col min="9475" max="9475" width="12.42578125" style="84" customWidth="1"/>
    <col min="9476" max="9476" width="12.28515625" style="84" customWidth="1"/>
    <col min="9477" max="9477" width="11.5703125" style="84" customWidth="1"/>
    <col min="9478" max="9478" width="12.5703125" style="84" customWidth="1"/>
    <col min="9479" max="9480" width="10.42578125" style="84" customWidth="1"/>
    <col min="9481" max="9481" width="10.28515625" style="84" customWidth="1"/>
    <col min="9482" max="9482" width="10.7109375" style="84" customWidth="1"/>
    <col min="9483" max="9483" width="9.85546875" style="84" customWidth="1"/>
    <col min="9484" max="9484" width="10.5703125" style="84" customWidth="1"/>
    <col min="9485" max="9485" width="10.140625" style="84" customWidth="1"/>
    <col min="9486" max="9486" width="10.28515625" style="84" customWidth="1"/>
    <col min="9487" max="9487" width="9.85546875" style="84" customWidth="1"/>
    <col min="9488" max="9488" width="9.7109375" style="84" customWidth="1"/>
    <col min="9489" max="9489" width="9.42578125" style="84" customWidth="1"/>
    <col min="9490" max="9490" width="9.85546875" style="84" customWidth="1"/>
    <col min="9491" max="9491" width="9.140625" style="84" customWidth="1"/>
    <col min="9492" max="9492" width="9.5703125" style="84" customWidth="1"/>
    <col min="9493" max="9493" width="9" style="84" customWidth="1"/>
    <col min="9494" max="9495" width="10.85546875" style="84" customWidth="1"/>
    <col min="9496" max="9496" width="96.5703125" style="84" customWidth="1"/>
    <col min="9497" max="9504" width="10.85546875" style="84" customWidth="1"/>
    <col min="9505" max="9505" width="24.42578125" style="84" customWidth="1"/>
    <col min="9506" max="9517" width="10.85546875" style="84" customWidth="1"/>
    <col min="9518" max="9520" width="13.7109375" style="84" customWidth="1"/>
    <col min="9521" max="9574" width="0" style="84" hidden="1" customWidth="1"/>
    <col min="9575" max="9728" width="10.28515625" style="84"/>
    <col min="9729" max="9729" width="48.42578125" style="84" customWidth="1"/>
    <col min="9730" max="9730" width="13.140625" style="84" customWidth="1"/>
    <col min="9731" max="9731" width="12.42578125" style="84" customWidth="1"/>
    <col min="9732" max="9732" width="12.28515625" style="84" customWidth="1"/>
    <col min="9733" max="9733" width="11.5703125" style="84" customWidth="1"/>
    <col min="9734" max="9734" width="12.5703125" style="84" customWidth="1"/>
    <col min="9735" max="9736" width="10.42578125" style="84" customWidth="1"/>
    <col min="9737" max="9737" width="10.28515625" style="84" customWidth="1"/>
    <col min="9738" max="9738" width="10.7109375" style="84" customWidth="1"/>
    <col min="9739" max="9739" width="9.85546875" style="84" customWidth="1"/>
    <col min="9740" max="9740" width="10.5703125" style="84" customWidth="1"/>
    <col min="9741" max="9741" width="10.140625" style="84" customWidth="1"/>
    <col min="9742" max="9742" width="10.28515625" style="84" customWidth="1"/>
    <col min="9743" max="9743" width="9.85546875" style="84" customWidth="1"/>
    <col min="9744" max="9744" width="9.7109375" style="84" customWidth="1"/>
    <col min="9745" max="9745" width="9.42578125" style="84" customWidth="1"/>
    <col min="9746" max="9746" width="9.85546875" style="84" customWidth="1"/>
    <col min="9747" max="9747" width="9.140625" style="84" customWidth="1"/>
    <col min="9748" max="9748" width="9.5703125" style="84" customWidth="1"/>
    <col min="9749" max="9749" width="9" style="84" customWidth="1"/>
    <col min="9750" max="9751" width="10.85546875" style="84" customWidth="1"/>
    <col min="9752" max="9752" width="96.5703125" style="84" customWidth="1"/>
    <col min="9753" max="9760" width="10.85546875" style="84" customWidth="1"/>
    <col min="9761" max="9761" width="24.42578125" style="84" customWidth="1"/>
    <col min="9762" max="9773" width="10.85546875" style="84" customWidth="1"/>
    <col min="9774" max="9776" width="13.7109375" style="84" customWidth="1"/>
    <col min="9777" max="9830" width="0" style="84" hidden="1" customWidth="1"/>
    <col min="9831" max="9984" width="10.28515625" style="84"/>
    <col min="9985" max="9985" width="48.42578125" style="84" customWidth="1"/>
    <col min="9986" max="9986" width="13.140625" style="84" customWidth="1"/>
    <col min="9987" max="9987" width="12.42578125" style="84" customWidth="1"/>
    <col min="9988" max="9988" width="12.28515625" style="84" customWidth="1"/>
    <col min="9989" max="9989" width="11.5703125" style="84" customWidth="1"/>
    <col min="9990" max="9990" width="12.5703125" style="84" customWidth="1"/>
    <col min="9991" max="9992" width="10.42578125" style="84" customWidth="1"/>
    <col min="9993" max="9993" width="10.28515625" style="84" customWidth="1"/>
    <col min="9994" max="9994" width="10.7109375" style="84" customWidth="1"/>
    <col min="9995" max="9995" width="9.85546875" style="84" customWidth="1"/>
    <col min="9996" max="9996" width="10.5703125" style="84" customWidth="1"/>
    <col min="9997" max="9997" width="10.140625" style="84" customWidth="1"/>
    <col min="9998" max="9998" width="10.28515625" style="84" customWidth="1"/>
    <col min="9999" max="9999" width="9.85546875" style="84" customWidth="1"/>
    <col min="10000" max="10000" width="9.7109375" style="84" customWidth="1"/>
    <col min="10001" max="10001" width="9.42578125" style="84" customWidth="1"/>
    <col min="10002" max="10002" width="9.85546875" style="84" customWidth="1"/>
    <col min="10003" max="10003" width="9.140625" style="84" customWidth="1"/>
    <col min="10004" max="10004" width="9.5703125" style="84" customWidth="1"/>
    <col min="10005" max="10005" width="9" style="84" customWidth="1"/>
    <col min="10006" max="10007" width="10.85546875" style="84" customWidth="1"/>
    <col min="10008" max="10008" width="96.5703125" style="84" customWidth="1"/>
    <col min="10009" max="10016" width="10.85546875" style="84" customWidth="1"/>
    <col min="10017" max="10017" width="24.42578125" style="84" customWidth="1"/>
    <col min="10018" max="10029" width="10.85546875" style="84" customWidth="1"/>
    <col min="10030" max="10032" width="13.7109375" style="84" customWidth="1"/>
    <col min="10033" max="10086" width="0" style="84" hidden="1" customWidth="1"/>
    <col min="10087" max="10240" width="10.28515625" style="84"/>
    <col min="10241" max="10241" width="48.42578125" style="84" customWidth="1"/>
    <col min="10242" max="10242" width="13.140625" style="84" customWidth="1"/>
    <col min="10243" max="10243" width="12.42578125" style="84" customWidth="1"/>
    <col min="10244" max="10244" width="12.28515625" style="84" customWidth="1"/>
    <col min="10245" max="10245" width="11.5703125" style="84" customWidth="1"/>
    <col min="10246" max="10246" width="12.5703125" style="84" customWidth="1"/>
    <col min="10247" max="10248" width="10.42578125" style="84" customWidth="1"/>
    <col min="10249" max="10249" width="10.28515625" style="84" customWidth="1"/>
    <col min="10250" max="10250" width="10.7109375" style="84" customWidth="1"/>
    <col min="10251" max="10251" width="9.85546875" style="84" customWidth="1"/>
    <col min="10252" max="10252" width="10.5703125" style="84" customWidth="1"/>
    <col min="10253" max="10253" width="10.140625" style="84" customWidth="1"/>
    <col min="10254" max="10254" width="10.28515625" style="84" customWidth="1"/>
    <col min="10255" max="10255" width="9.85546875" style="84" customWidth="1"/>
    <col min="10256" max="10256" width="9.7109375" style="84" customWidth="1"/>
    <col min="10257" max="10257" width="9.42578125" style="84" customWidth="1"/>
    <col min="10258" max="10258" width="9.85546875" style="84" customWidth="1"/>
    <col min="10259" max="10259" width="9.140625" style="84" customWidth="1"/>
    <col min="10260" max="10260" width="9.5703125" style="84" customWidth="1"/>
    <col min="10261" max="10261" width="9" style="84" customWidth="1"/>
    <col min="10262" max="10263" width="10.85546875" style="84" customWidth="1"/>
    <col min="10264" max="10264" width="96.5703125" style="84" customWidth="1"/>
    <col min="10265" max="10272" width="10.85546875" style="84" customWidth="1"/>
    <col min="10273" max="10273" width="24.42578125" style="84" customWidth="1"/>
    <col min="10274" max="10285" width="10.85546875" style="84" customWidth="1"/>
    <col min="10286" max="10288" width="13.7109375" style="84" customWidth="1"/>
    <col min="10289" max="10342" width="0" style="84" hidden="1" customWidth="1"/>
    <col min="10343" max="10496" width="10.28515625" style="84"/>
    <col min="10497" max="10497" width="48.42578125" style="84" customWidth="1"/>
    <col min="10498" max="10498" width="13.140625" style="84" customWidth="1"/>
    <col min="10499" max="10499" width="12.42578125" style="84" customWidth="1"/>
    <col min="10500" max="10500" width="12.28515625" style="84" customWidth="1"/>
    <col min="10501" max="10501" width="11.5703125" style="84" customWidth="1"/>
    <col min="10502" max="10502" width="12.5703125" style="84" customWidth="1"/>
    <col min="10503" max="10504" width="10.42578125" style="84" customWidth="1"/>
    <col min="10505" max="10505" width="10.28515625" style="84" customWidth="1"/>
    <col min="10506" max="10506" width="10.7109375" style="84" customWidth="1"/>
    <col min="10507" max="10507" width="9.85546875" style="84" customWidth="1"/>
    <col min="10508" max="10508" width="10.5703125" style="84" customWidth="1"/>
    <col min="10509" max="10509" width="10.140625" style="84" customWidth="1"/>
    <col min="10510" max="10510" width="10.28515625" style="84" customWidth="1"/>
    <col min="10511" max="10511" width="9.85546875" style="84" customWidth="1"/>
    <col min="10512" max="10512" width="9.7109375" style="84" customWidth="1"/>
    <col min="10513" max="10513" width="9.42578125" style="84" customWidth="1"/>
    <col min="10514" max="10514" width="9.85546875" style="84" customWidth="1"/>
    <col min="10515" max="10515" width="9.140625" style="84" customWidth="1"/>
    <col min="10516" max="10516" width="9.5703125" style="84" customWidth="1"/>
    <col min="10517" max="10517" width="9" style="84" customWidth="1"/>
    <col min="10518" max="10519" width="10.85546875" style="84" customWidth="1"/>
    <col min="10520" max="10520" width="96.5703125" style="84" customWidth="1"/>
    <col min="10521" max="10528" width="10.85546875" style="84" customWidth="1"/>
    <col min="10529" max="10529" width="24.42578125" style="84" customWidth="1"/>
    <col min="10530" max="10541" width="10.85546875" style="84" customWidth="1"/>
    <col min="10542" max="10544" width="13.7109375" style="84" customWidth="1"/>
    <col min="10545" max="10598" width="0" style="84" hidden="1" customWidth="1"/>
    <col min="10599" max="10752" width="10.28515625" style="84"/>
    <col min="10753" max="10753" width="48.42578125" style="84" customWidth="1"/>
    <col min="10754" max="10754" width="13.140625" style="84" customWidth="1"/>
    <col min="10755" max="10755" width="12.42578125" style="84" customWidth="1"/>
    <col min="10756" max="10756" width="12.28515625" style="84" customWidth="1"/>
    <col min="10757" max="10757" width="11.5703125" style="84" customWidth="1"/>
    <col min="10758" max="10758" width="12.5703125" style="84" customWidth="1"/>
    <col min="10759" max="10760" width="10.42578125" style="84" customWidth="1"/>
    <col min="10761" max="10761" width="10.28515625" style="84" customWidth="1"/>
    <col min="10762" max="10762" width="10.7109375" style="84" customWidth="1"/>
    <col min="10763" max="10763" width="9.85546875" style="84" customWidth="1"/>
    <col min="10764" max="10764" width="10.5703125" style="84" customWidth="1"/>
    <col min="10765" max="10765" width="10.140625" style="84" customWidth="1"/>
    <col min="10766" max="10766" width="10.28515625" style="84" customWidth="1"/>
    <col min="10767" max="10767" width="9.85546875" style="84" customWidth="1"/>
    <col min="10768" max="10768" width="9.7109375" style="84" customWidth="1"/>
    <col min="10769" max="10769" width="9.42578125" style="84" customWidth="1"/>
    <col min="10770" max="10770" width="9.85546875" style="84" customWidth="1"/>
    <col min="10771" max="10771" width="9.140625" style="84" customWidth="1"/>
    <col min="10772" max="10772" width="9.5703125" style="84" customWidth="1"/>
    <col min="10773" max="10773" width="9" style="84" customWidth="1"/>
    <col min="10774" max="10775" width="10.85546875" style="84" customWidth="1"/>
    <col min="10776" max="10776" width="96.5703125" style="84" customWidth="1"/>
    <col min="10777" max="10784" width="10.85546875" style="84" customWidth="1"/>
    <col min="10785" max="10785" width="24.42578125" style="84" customWidth="1"/>
    <col min="10786" max="10797" width="10.85546875" style="84" customWidth="1"/>
    <col min="10798" max="10800" width="13.7109375" style="84" customWidth="1"/>
    <col min="10801" max="10854" width="0" style="84" hidden="1" customWidth="1"/>
    <col min="10855" max="11008" width="10.28515625" style="84"/>
    <col min="11009" max="11009" width="48.42578125" style="84" customWidth="1"/>
    <col min="11010" max="11010" width="13.140625" style="84" customWidth="1"/>
    <col min="11011" max="11011" width="12.42578125" style="84" customWidth="1"/>
    <col min="11012" max="11012" width="12.28515625" style="84" customWidth="1"/>
    <col min="11013" max="11013" width="11.5703125" style="84" customWidth="1"/>
    <col min="11014" max="11014" width="12.5703125" style="84" customWidth="1"/>
    <col min="11015" max="11016" width="10.42578125" style="84" customWidth="1"/>
    <col min="11017" max="11017" width="10.28515625" style="84" customWidth="1"/>
    <col min="11018" max="11018" width="10.7109375" style="84" customWidth="1"/>
    <col min="11019" max="11019" width="9.85546875" style="84" customWidth="1"/>
    <col min="11020" max="11020" width="10.5703125" style="84" customWidth="1"/>
    <col min="11021" max="11021" width="10.140625" style="84" customWidth="1"/>
    <col min="11022" max="11022" width="10.28515625" style="84" customWidth="1"/>
    <col min="11023" max="11023" width="9.85546875" style="84" customWidth="1"/>
    <col min="11024" max="11024" width="9.7109375" style="84" customWidth="1"/>
    <col min="11025" max="11025" width="9.42578125" style="84" customWidth="1"/>
    <col min="11026" max="11026" width="9.85546875" style="84" customWidth="1"/>
    <col min="11027" max="11027" width="9.140625" style="84" customWidth="1"/>
    <col min="11028" max="11028" width="9.5703125" style="84" customWidth="1"/>
    <col min="11029" max="11029" width="9" style="84" customWidth="1"/>
    <col min="11030" max="11031" width="10.85546875" style="84" customWidth="1"/>
    <col min="11032" max="11032" width="96.5703125" style="84" customWidth="1"/>
    <col min="11033" max="11040" width="10.85546875" style="84" customWidth="1"/>
    <col min="11041" max="11041" width="24.42578125" style="84" customWidth="1"/>
    <col min="11042" max="11053" width="10.85546875" style="84" customWidth="1"/>
    <col min="11054" max="11056" width="13.7109375" style="84" customWidth="1"/>
    <col min="11057" max="11110" width="0" style="84" hidden="1" customWidth="1"/>
    <col min="11111" max="11264" width="10.28515625" style="84"/>
    <col min="11265" max="11265" width="48.42578125" style="84" customWidth="1"/>
    <col min="11266" max="11266" width="13.140625" style="84" customWidth="1"/>
    <col min="11267" max="11267" width="12.42578125" style="84" customWidth="1"/>
    <col min="11268" max="11268" width="12.28515625" style="84" customWidth="1"/>
    <col min="11269" max="11269" width="11.5703125" style="84" customWidth="1"/>
    <col min="11270" max="11270" width="12.5703125" style="84" customWidth="1"/>
    <col min="11271" max="11272" width="10.42578125" style="84" customWidth="1"/>
    <col min="11273" max="11273" width="10.28515625" style="84" customWidth="1"/>
    <col min="11274" max="11274" width="10.7109375" style="84" customWidth="1"/>
    <col min="11275" max="11275" width="9.85546875" style="84" customWidth="1"/>
    <col min="11276" max="11276" width="10.5703125" style="84" customWidth="1"/>
    <col min="11277" max="11277" width="10.140625" style="84" customWidth="1"/>
    <col min="11278" max="11278" width="10.28515625" style="84" customWidth="1"/>
    <col min="11279" max="11279" width="9.85546875" style="84" customWidth="1"/>
    <col min="11280" max="11280" width="9.7109375" style="84" customWidth="1"/>
    <col min="11281" max="11281" width="9.42578125" style="84" customWidth="1"/>
    <col min="11282" max="11282" width="9.85546875" style="84" customWidth="1"/>
    <col min="11283" max="11283" width="9.140625" style="84" customWidth="1"/>
    <col min="11284" max="11284" width="9.5703125" style="84" customWidth="1"/>
    <col min="11285" max="11285" width="9" style="84" customWidth="1"/>
    <col min="11286" max="11287" width="10.85546875" style="84" customWidth="1"/>
    <col min="11288" max="11288" width="96.5703125" style="84" customWidth="1"/>
    <col min="11289" max="11296" width="10.85546875" style="84" customWidth="1"/>
    <col min="11297" max="11297" width="24.42578125" style="84" customWidth="1"/>
    <col min="11298" max="11309" width="10.85546875" style="84" customWidth="1"/>
    <col min="11310" max="11312" width="13.7109375" style="84" customWidth="1"/>
    <col min="11313" max="11366" width="0" style="84" hidden="1" customWidth="1"/>
    <col min="11367" max="11520" width="10.28515625" style="84"/>
    <col min="11521" max="11521" width="48.42578125" style="84" customWidth="1"/>
    <col min="11522" max="11522" width="13.140625" style="84" customWidth="1"/>
    <col min="11523" max="11523" width="12.42578125" style="84" customWidth="1"/>
    <col min="11524" max="11524" width="12.28515625" style="84" customWidth="1"/>
    <col min="11525" max="11525" width="11.5703125" style="84" customWidth="1"/>
    <col min="11526" max="11526" width="12.5703125" style="84" customWidth="1"/>
    <col min="11527" max="11528" width="10.42578125" style="84" customWidth="1"/>
    <col min="11529" max="11529" width="10.28515625" style="84" customWidth="1"/>
    <col min="11530" max="11530" width="10.7109375" style="84" customWidth="1"/>
    <col min="11531" max="11531" width="9.85546875" style="84" customWidth="1"/>
    <col min="11532" max="11532" width="10.5703125" style="84" customWidth="1"/>
    <col min="11533" max="11533" width="10.140625" style="84" customWidth="1"/>
    <col min="11534" max="11534" width="10.28515625" style="84" customWidth="1"/>
    <col min="11535" max="11535" width="9.85546875" style="84" customWidth="1"/>
    <col min="11536" max="11536" width="9.7109375" style="84" customWidth="1"/>
    <col min="11537" max="11537" width="9.42578125" style="84" customWidth="1"/>
    <col min="11538" max="11538" width="9.85546875" style="84" customWidth="1"/>
    <col min="11539" max="11539" width="9.140625" style="84" customWidth="1"/>
    <col min="11540" max="11540" width="9.5703125" style="84" customWidth="1"/>
    <col min="11541" max="11541" width="9" style="84" customWidth="1"/>
    <col min="11542" max="11543" width="10.85546875" style="84" customWidth="1"/>
    <col min="11544" max="11544" width="96.5703125" style="84" customWidth="1"/>
    <col min="11545" max="11552" width="10.85546875" style="84" customWidth="1"/>
    <col min="11553" max="11553" width="24.42578125" style="84" customWidth="1"/>
    <col min="11554" max="11565" width="10.85546875" style="84" customWidth="1"/>
    <col min="11566" max="11568" width="13.7109375" style="84" customWidth="1"/>
    <col min="11569" max="11622" width="0" style="84" hidden="1" customWidth="1"/>
    <col min="11623" max="11776" width="10.28515625" style="84"/>
    <col min="11777" max="11777" width="48.42578125" style="84" customWidth="1"/>
    <col min="11778" max="11778" width="13.140625" style="84" customWidth="1"/>
    <col min="11779" max="11779" width="12.42578125" style="84" customWidth="1"/>
    <col min="11780" max="11780" width="12.28515625" style="84" customWidth="1"/>
    <col min="11781" max="11781" width="11.5703125" style="84" customWidth="1"/>
    <col min="11782" max="11782" width="12.5703125" style="84" customWidth="1"/>
    <col min="11783" max="11784" width="10.42578125" style="84" customWidth="1"/>
    <col min="11785" max="11785" width="10.28515625" style="84" customWidth="1"/>
    <col min="11786" max="11786" width="10.7109375" style="84" customWidth="1"/>
    <col min="11787" max="11787" width="9.85546875" style="84" customWidth="1"/>
    <col min="11788" max="11788" width="10.5703125" style="84" customWidth="1"/>
    <col min="11789" max="11789" width="10.140625" style="84" customWidth="1"/>
    <col min="11790" max="11790" width="10.28515625" style="84" customWidth="1"/>
    <col min="11791" max="11791" width="9.85546875" style="84" customWidth="1"/>
    <col min="11792" max="11792" width="9.7109375" style="84" customWidth="1"/>
    <col min="11793" max="11793" width="9.42578125" style="84" customWidth="1"/>
    <col min="11794" max="11794" width="9.85546875" style="84" customWidth="1"/>
    <col min="11795" max="11795" width="9.140625" style="84" customWidth="1"/>
    <col min="11796" max="11796" width="9.5703125" style="84" customWidth="1"/>
    <col min="11797" max="11797" width="9" style="84" customWidth="1"/>
    <col min="11798" max="11799" width="10.85546875" style="84" customWidth="1"/>
    <col min="11800" max="11800" width="96.5703125" style="84" customWidth="1"/>
    <col min="11801" max="11808" width="10.85546875" style="84" customWidth="1"/>
    <col min="11809" max="11809" width="24.42578125" style="84" customWidth="1"/>
    <col min="11810" max="11821" width="10.85546875" style="84" customWidth="1"/>
    <col min="11822" max="11824" width="13.7109375" style="84" customWidth="1"/>
    <col min="11825" max="11878" width="0" style="84" hidden="1" customWidth="1"/>
    <col min="11879" max="12032" width="10.28515625" style="84"/>
    <col min="12033" max="12033" width="48.42578125" style="84" customWidth="1"/>
    <col min="12034" max="12034" width="13.140625" style="84" customWidth="1"/>
    <col min="12035" max="12035" width="12.42578125" style="84" customWidth="1"/>
    <col min="12036" max="12036" width="12.28515625" style="84" customWidth="1"/>
    <col min="12037" max="12037" width="11.5703125" style="84" customWidth="1"/>
    <col min="12038" max="12038" width="12.5703125" style="84" customWidth="1"/>
    <col min="12039" max="12040" width="10.42578125" style="84" customWidth="1"/>
    <col min="12041" max="12041" width="10.28515625" style="84" customWidth="1"/>
    <col min="12042" max="12042" width="10.7109375" style="84" customWidth="1"/>
    <col min="12043" max="12043" width="9.85546875" style="84" customWidth="1"/>
    <col min="12044" max="12044" width="10.5703125" style="84" customWidth="1"/>
    <col min="12045" max="12045" width="10.140625" style="84" customWidth="1"/>
    <col min="12046" max="12046" width="10.28515625" style="84" customWidth="1"/>
    <col min="12047" max="12047" width="9.85546875" style="84" customWidth="1"/>
    <col min="12048" max="12048" width="9.7109375" style="84" customWidth="1"/>
    <col min="12049" max="12049" width="9.42578125" style="84" customWidth="1"/>
    <col min="12050" max="12050" width="9.85546875" style="84" customWidth="1"/>
    <col min="12051" max="12051" width="9.140625" style="84" customWidth="1"/>
    <col min="12052" max="12052" width="9.5703125" style="84" customWidth="1"/>
    <col min="12053" max="12053" width="9" style="84" customWidth="1"/>
    <col min="12054" max="12055" width="10.85546875" style="84" customWidth="1"/>
    <col min="12056" max="12056" width="96.5703125" style="84" customWidth="1"/>
    <col min="12057" max="12064" width="10.85546875" style="84" customWidth="1"/>
    <col min="12065" max="12065" width="24.42578125" style="84" customWidth="1"/>
    <col min="12066" max="12077" width="10.85546875" style="84" customWidth="1"/>
    <col min="12078" max="12080" width="13.7109375" style="84" customWidth="1"/>
    <col min="12081" max="12134" width="0" style="84" hidden="1" customWidth="1"/>
    <col min="12135" max="12288" width="10.28515625" style="84"/>
    <col min="12289" max="12289" width="48.42578125" style="84" customWidth="1"/>
    <col min="12290" max="12290" width="13.140625" style="84" customWidth="1"/>
    <col min="12291" max="12291" width="12.42578125" style="84" customWidth="1"/>
    <col min="12292" max="12292" width="12.28515625" style="84" customWidth="1"/>
    <col min="12293" max="12293" width="11.5703125" style="84" customWidth="1"/>
    <col min="12294" max="12294" width="12.5703125" style="84" customWidth="1"/>
    <col min="12295" max="12296" width="10.42578125" style="84" customWidth="1"/>
    <col min="12297" max="12297" width="10.28515625" style="84" customWidth="1"/>
    <col min="12298" max="12298" width="10.7109375" style="84" customWidth="1"/>
    <col min="12299" max="12299" width="9.85546875" style="84" customWidth="1"/>
    <col min="12300" max="12300" width="10.5703125" style="84" customWidth="1"/>
    <col min="12301" max="12301" width="10.140625" style="84" customWidth="1"/>
    <col min="12302" max="12302" width="10.28515625" style="84" customWidth="1"/>
    <col min="12303" max="12303" width="9.85546875" style="84" customWidth="1"/>
    <col min="12304" max="12304" width="9.7109375" style="84" customWidth="1"/>
    <col min="12305" max="12305" width="9.42578125" style="84" customWidth="1"/>
    <col min="12306" max="12306" width="9.85546875" style="84" customWidth="1"/>
    <col min="12307" max="12307" width="9.140625" style="84" customWidth="1"/>
    <col min="12308" max="12308" width="9.5703125" style="84" customWidth="1"/>
    <col min="12309" max="12309" width="9" style="84" customWidth="1"/>
    <col min="12310" max="12311" width="10.85546875" style="84" customWidth="1"/>
    <col min="12312" max="12312" width="96.5703125" style="84" customWidth="1"/>
    <col min="12313" max="12320" width="10.85546875" style="84" customWidth="1"/>
    <col min="12321" max="12321" width="24.42578125" style="84" customWidth="1"/>
    <col min="12322" max="12333" width="10.85546875" style="84" customWidth="1"/>
    <col min="12334" max="12336" width="13.7109375" style="84" customWidth="1"/>
    <col min="12337" max="12390" width="0" style="84" hidden="1" customWidth="1"/>
    <col min="12391" max="12544" width="10.28515625" style="84"/>
    <col min="12545" max="12545" width="48.42578125" style="84" customWidth="1"/>
    <col min="12546" max="12546" width="13.140625" style="84" customWidth="1"/>
    <col min="12547" max="12547" width="12.42578125" style="84" customWidth="1"/>
    <col min="12548" max="12548" width="12.28515625" style="84" customWidth="1"/>
    <col min="12549" max="12549" width="11.5703125" style="84" customWidth="1"/>
    <col min="12550" max="12550" width="12.5703125" style="84" customWidth="1"/>
    <col min="12551" max="12552" width="10.42578125" style="84" customWidth="1"/>
    <col min="12553" max="12553" width="10.28515625" style="84" customWidth="1"/>
    <col min="12554" max="12554" width="10.7109375" style="84" customWidth="1"/>
    <col min="12555" max="12555" width="9.85546875" style="84" customWidth="1"/>
    <col min="12556" max="12556" width="10.5703125" style="84" customWidth="1"/>
    <col min="12557" max="12557" width="10.140625" style="84" customWidth="1"/>
    <col min="12558" max="12558" width="10.28515625" style="84" customWidth="1"/>
    <col min="12559" max="12559" width="9.85546875" style="84" customWidth="1"/>
    <col min="12560" max="12560" width="9.7109375" style="84" customWidth="1"/>
    <col min="12561" max="12561" width="9.42578125" style="84" customWidth="1"/>
    <col min="12562" max="12562" width="9.85546875" style="84" customWidth="1"/>
    <col min="12563" max="12563" width="9.140625" style="84" customWidth="1"/>
    <col min="12564" max="12564" width="9.5703125" style="84" customWidth="1"/>
    <col min="12565" max="12565" width="9" style="84" customWidth="1"/>
    <col min="12566" max="12567" width="10.85546875" style="84" customWidth="1"/>
    <col min="12568" max="12568" width="96.5703125" style="84" customWidth="1"/>
    <col min="12569" max="12576" width="10.85546875" style="84" customWidth="1"/>
    <col min="12577" max="12577" width="24.42578125" style="84" customWidth="1"/>
    <col min="12578" max="12589" width="10.85546875" style="84" customWidth="1"/>
    <col min="12590" max="12592" width="13.7109375" style="84" customWidth="1"/>
    <col min="12593" max="12646" width="0" style="84" hidden="1" customWidth="1"/>
    <col min="12647" max="12800" width="10.28515625" style="84"/>
    <col min="12801" max="12801" width="48.42578125" style="84" customWidth="1"/>
    <col min="12802" max="12802" width="13.140625" style="84" customWidth="1"/>
    <col min="12803" max="12803" width="12.42578125" style="84" customWidth="1"/>
    <col min="12804" max="12804" width="12.28515625" style="84" customWidth="1"/>
    <col min="12805" max="12805" width="11.5703125" style="84" customWidth="1"/>
    <col min="12806" max="12806" width="12.5703125" style="84" customWidth="1"/>
    <col min="12807" max="12808" width="10.42578125" style="84" customWidth="1"/>
    <col min="12809" max="12809" width="10.28515625" style="84" customWidth="1"/>
    <col min="12810" max="12810" width="10.7109375" style="84" customWidth="1"/>
    <col min="12811" max="12811" width="9.85546875" style="84" customWidth="1"/>
    <col min="12812" max="12812" width="10.5703125" style="84" customWidth="1"/>
    <col min="12813" max="12813" width="10.140625" style="84" customWidth="1"/>
    <col min="12814" max="12814" width="10.28515625" style="84" customWidth="1"/>
    <col min="12815" max="12815" width="9.85546875" style="84" customWidth="1"/>
    <col min="12816" max="12816" width="9.7109375" style="84" customWidth="1"/>
    <col min="12817" max="12817" width="9.42578125" style="84" customWidth="1"/>
    <col min="12818" max="12818" width="9.85546875" style="84" customWidth="1"/>
    <col min="12819" max="12819" width="9.140625" style="84" customWidth="1"/>
    <col min="12820" max="12820" width="9.5703125" style="84" customWidth="1"/>
    <col min="12821" max="12821" width="9" style="84" customWidth="1"/>
    <col min="12822" max="12823" width="10.85546875" style="84" customWidth="1"/>
    <col min="12824" max="12824" width="96.5703125" style="84" customWidth="1"/>
    <col min="12825" max="12832" width="10.85546875" style="84" customWidth="1"/>
    <col min="12833" max="12833" width="24.42578125" style="84" customWidth="1"/>
    <col min="12834" max="12845" width="10.85546875" style="84" customWidth="1"/>
    <col min="12846" max="12848" width="13.7109375" style="84" customWidth="1"/>
    <col min="12849" max="12902" width="0" style="84" hidden="1" customWidth="1"/>
    <col min="12903" max="13056" width="10.28515625" style="84"/>
    <col min="13057" max="13057" width="48.42578125" style="84" customWidth="1"/>
    <col min="13058" max="13058" width="13.140625" style="84" customWidth="1"/>
    <col min="13059" max="13059" width="12.42578125" style="84" customWidth="1"/>
    <col min="13060" max="13060" width="12.28515625" style="84" customWidth="1"/>
    <col min="13061" max="13061" width="11.5703125" style="84" customWidth="1"/>
    <col min="13062" max="13062" width="12.5703125" style="84" customWidth="1"/>
    <col min="13063" max="13064" width="10.42578125" style="84" customWidth="1"/>
    <col min="13065" max="13065" width="10.28515625" style="84" customWidth="1"/>
    <col min="13066" max="13066" width="10.7109375" style="84" customWidth="1"/>
    <col min="13067" max="13067" width="9.85546875" style="84" customWidth="1"/>
    <col min="13068" max="13068" width="10.5703125" style="84" customWidth="1"/>
    <col min="13069" max="13069" width="10.140625" style="84" customWidth="1"/>
    <col min="13070" max="13070" width="10.28515625" style="84" customWidth="1"/>
    <col min="13071" max="13071" width="9.85546875" style="84" customWidth="1"/>
    <col min="13072" max="13072" width="9.7109375" style="84" customWidth="1"/>
    <col min="13073" max="13073" width="9.42578125" style="84" customWidth="1"/>
    <col min="13074" max="13074" width="9.85546875" style="84" customWidth="1"/>
    <col min="13075" max="13075" width="9.140625" style="84" customWidth="1"/>
    <col min="13076" max="13076" width="9.5703125" style="84" customWidth="1"/>
    <col min="13077" max="13077" width="9" style="84" customWidth="1"/>
    <col min="13078" max="13079" width="10.85546875" style="84" customWidth="1"/>
    <col min="13080" max="13080" width="96.5703125" style="84" customWidth="1"/>
    <col min="13081" max="13088" width="10.85546875" style="84" customWidth="1"/>
    <col min="13089" max="13089" width="24.42578125" style="84" customWidth="1"/>
    <col min="13090" max="13101" width="10.85546875" style="84" customWidth="1"/>
    <col min="13102" max="13104" width="13.7109375" style="84" customWidth="1"/>
    <col min="13105" max="13158" width="0" style="84" hidden="1" customWidth="1"/>
    <col min="13159" max="13312" width="10.28515625" style="84"/>
    <col min="13313" max="13313" width="48.42578125" style="84" customWidth="1"/>
    <col min="13314" max="13314" width="13.140625" style="84" customWidth="1"/>
    <col min="13315" max="13315" width="12.42578125" style="84" customWidth="1"/>
    <col min="13316" max="13316" width="12.28515625" style="84" customWidth="1"/>
    <col min="13317" max="13317" width="11.5703125" style="84" customWidth="1"/>
    <col min="13318" max="13318" width="12.5703125" style="84" customWidth="1"/>
    <col min="13319" max="13320" width="10.42578125" style="84" customWidth="1"/>
    <col min="13321" max="13321" width="10.28515625" style="84" customWidth="1"/>
    <col min="13322" max="13322" width="10.7109375" style="84" customWidth="1"/>
    <col min="13323" max="13323" width="9.85546875" style="84" customWidth="1"/>
    <col min="13324" max="13324" width="10.5703125" style="84" customWidth="1"/>
    <col min="13325" max="13325" width="10.140625" style="84" customWidth="1"/>
    <col min="13326" max="13326" width="10.28515625" style="84" customWidth="1"/>
    <col min="13327" max="13327" width="9.85546875" style="84" customWidth="1"/>
    <col min="13328" max="13328" width="9.7109375" style="84" customWidth="1"/>
    <col min="13329" max="13329" width="9.42578125" style="84" customWidth="1"/>
    <col min="13330" max="13330" width="9.85546875" style="84" customWidth="1"/>
    <col min="13331" max="13331" width="9.140625" style="84" customWidth="1"/>
    <col min="13332" max="13332" width="9.5703125" style="84" customWidth="1"/>
    <col min="13333" max="13333" width="9" style="84" customWidth="1"/>
    <col min="13334" max="13335" width="10.85546875" style="84" customWidth="1"/>
    <col min="13336" max="13336" width="96.5703125" style="84" customWidth="1"/>
    <col min="13337" max="13344" width="10.85546875" style="84" customWidth="1"/>
    <col min="13345" max="13345" width="24.42578125" style="84" customWidth="1"/>
    <col min="13346" max="13357" width="10.85546875" style="84" customWidth="1"/>
    <col min="13358" max="13360" width="13.7109375" style="84" customWidth="1"/>
    <col min="13361" max="13414" width="0" style="84" hidden="1" customWidth="1"/>
    <col min="13415" max="13568" width="10.28515625" style="84"/>
    <col min="13569" max="13569" width="48.42578125" style="84" customWidth="1"/>
    <col min="13570" max="13570" width="13.140625" style="84" customWidth="1"/>
    <col min="13571" max="13571" width="12.42578125" style="84" customWidth="1"/>
    <col min="13572" max="13572" width="12.28515625" style="84" customWidth="1"/>
    <col min="13573" max="13573" width="11.5703125" style="84" customWidth="1"/>
    <col min="13574" max="13574" width="12.5703125" style="84" customWidth="1"/>
    <col min="13575" max="13576" width="10.42578125" style="84" customWidth="1"/>
    <col min="13577" max="13577" width="10.28515625" style="84" customWidth="1"/>
    <col min="13578" max="13578" width="10.7109375" style="84" customWidth="1"/>
    <col min="13579" max="13579" width="9.85546875" style="84" customWidth="1"/>
    <col min="13580" max="13580" width="10.5703125" style="84" customWidth="1"/>
    <col min="13581" max="13581" width="10.140625" style="84" customWidth="1"/>
    <col min="13582" max="13582" width="10.28515625" style="84" customWidth="1"/>
    <col min="13583" max="13583" width="9.85546875" style="84" customWidth="1"/>
    <col min="13584" max="13584" width="9.7109375" style="84" customWidth="1"/>
    <col min="13585" max="13585" width="9.42578125" style="84" customWidth="1"/>
    <col min="13586" max="13586" width="9.85546875" style="84" customWidth="1"/>
    <col min="13587" max="13587" width="9.140625" style="84" customWidth="1"/>
    <col min="13588" max="13588" width="9.5703125" style="84" customWidth="1"/>
    <col min="13589" max="13589" width="9" style="84" customWidth="1"/>
    <col min="13590" max="13591" width="10.85546875" style="84" customWidth="1"/>
    <col min="13592" max="13592" width="96.5703125" style="84" customWidth="1"/>
    <col min="13593" max="13600" width="10.85546875" style="84" customWidth="1"/>
    <col min="13601" max="13601" width="24.42578125" style="84" customWidth="1"/>
    <col min="13602" max="13613" width="10.85546875" style="84" customWidth="1"/>
    <col min="13614" max="13616" width="13.7109375" style="84" customWidth="1"/>
    <col min="13617" max="13670" width="0" style="84" hidden="1" customWidth="1"/>
    <col min="13671" max="13824" width="10.28515625" style="84"/>
    <col min="13825" max="13825" width="48.42578125" style="84" customWidth="1"/>
    <col min="13826" max="13826" width="13.140625" style="84" customWidth="1"/>
    <col min="13827" max="13827" width="12.42578125" style="84" customWidth="1"/>
    <col min="13828" max="13828" width="12.28515625" style="84" customWidth="1"/>
    <col min="13829" max="13829" width="11.5703125" style="84" customWidth="1"/>
    <col min="13830" max="13830" width="12.5703125" style="84" customWidth="1"/>
    <col min="13831" max="13832" width="10.42578125" style="84" customWidth="1"/>
    <col min="13833" max="13833" width="10.28515625" style="84" customWidth="1"/>
    <col min="13834" max="13834" width="10.7109375" style="84" customWidth="1"/>
    <col min="13835" max="13835" width="9.85546875" style="84" customWidth="1"/>
    <col min="13836" max="13836" width="10.5703125" style="84" customWidth="1"/>
    <col min="13837" max="13837" width="10.140625" style="84" customWidth="1"/>
    <col min="13838" max="13838" width="10.28515625" style="84" customWidth="1"/>
    <col min="13839" max="13839" width="9.85546875" style="84" customWidth="1"/>
    <col min="13840" max="13840" width="9.7109375" style="84" customWidth="1"/>
    <col min="13841" max="13841" width="9.42578125" style="84" customWidth="1"/>
    <col min="13842" max="13842" width="9.85546875" style="84" customWidth="1"/>
    <col min="13843" max="13843" width="9.140625" style="84" customWidth="1"/>
    <col min="13844" max="13844" width="9.5703125" style="84" customWidth="1"/>
    <col min="13845" max="13845" width="9" style="84" customWidth="1"/>
    <col min="13846" max="13847" width="10.85546875" style="84" customWidth="1"/>
    <col min="13848" max="13848" width="96.5703125" style="84" customWidth="1"/>
    <col min="13849" max="13856" width="10.85546875" style="84" customWidth="1"/>
    <col min="13857" max="13857" width="24.42578125" style="84" customWidth="1"/>
    <col min="13858" max="13869" width="10.85546875" style="84" customWidth="1"/>
    <col min="13870" max="13872" width="13.7109375" style="84" customWidth="1"/>
    <col min="13873" max="13926" width="0" style="84" hidden="1" customWidth="1"/>
    <col min="13927" max="14080" width="10.28515625" style="84"/>
    <col min="14081" max="14081" width="48.42578125" style="84" customWidth="1"/>
    <col min="14082" max="14082" width="13.140625" style="84" customWidth="1"/>
    <col min="14083" max="14083" width="12.42578125" style="84" customWidth="1"/>
    <col min="14084" max="14084" width="12.28515625" style="84" customWidth="1"/>
    <col min="14085" max="14085" width="11.5703125" style="84" customWidth="1"/>
    <col min="14086" max="14086" width="12.5703125" style="84" customWidth="1"/>
    <col min="14087" max="14088" width="10.42578125" style="84" customWidth="1"/>
    <col min="14089" max="14089" width="10.28515625" style="84" customWidth="1"/>
    <col min="14090" max="14090" width="10.7109375" style="84" customWidth="1"/>
    <col min="14091" max="14091" width="9.85546875" style="84" customWidth="1"/>
    <col min="14092" max="14092" width="10.5703125" style="84" customWidth="1"/>
    <col min="14093" max="14093" width="10.140625" style="84" customWidth="1"/>
    <col min="14094" max="14094" width="10.28515625" style="84" customWidth="1"/>
    <col min="14095" max="14095" width="9.85546875" style="84" customWidth="1"/>
    <col min="14096" max="14096" width="9.7109375" style="84" customWidth="1"/>
    <col min="14097" max="14097" width="9.42578125" style="84" customWidth="1"/>
    <col min="14098" max="14098" width="9.85546875" style="84" customWidth="1"/>
    <col min="14099" max="14099" width="9.140625" style="84" customWidth="1"/>
    <col min="14100" max="14100" width="9.5703125" style="84" customWidth="1"/>
    <col min="14101" max="14101" width="9" style="84" customWidth="1"/>
    <col min="14102" max="14103" width="10.85546875" style="84" customWidth="1"/>
    <col min="14104" max="14104" width="96.5703125" style="84" customWidth="1"/>
    <col min="14105" max="14112" width="10.85546875" style="84" customWidth="1"/>
    <col min="14113" max="14113" width="24.42578125" style="84" customWidth="1"/>
    <col min="14114" max="14125" width="10.85546875" style="84" customWidth="1"/>
    <col min="14126" max="14128" width="13.7109375" style="84" customWidth="1"/>
    <col min="14129" max="14182" width="0" style="84" hidden="1" customWidth="1"/>
    <col min="14183" max="14336" width="10.28515625" style="84"/>
    <col min="14337" max="14337" width="48.42578125" style="84" customWidth="1"/>
    <col min="14338" max="14338" width="13.140625" style="84" customWidth="1"/>
    <col min="14339" max="14339" width="12.42578125" style="84" customWidth="1"/>
    <col min="14340" max="14340" width="12.28515625" style="84" customWidth="1"/>
    <col min="14341" max="14341" width="11.5703125" style="84" customWidth="1"/>
    <col min="14342" max="14342" width="12.5703125" style="84" customWidth="1"/>
    <col min="14343" max="14344" width="10.42578125" style="84" customWidth="1"/>
    <col min="14345" max="14345" width="10.28515625" style="84" customWidth="1"/>
    <col min="14346" max="14346" width="10.7109375" style="84" customWidth="1"/>
    <col min="14347" max="14347" width="9.85546875" style="84" customWidth="1"/>
    <col min="14348" max="14348" width="10.5703125" style="84" customWidth="1"/>
    <col min="14349" max="14349" width="10.140625" style="84" customWidth="1"/>
    <col min="14350" max="14350" width="10.28515625" style="84" customWidth="1"/>
    <col min="14351" max="14351" width="9.85546875" style="84" customWidth="1"/>
    <col min="14352" max="14352" width="9.7109375" style="84" customWidth="1"/>
    <col min="14353" max="14353" width="9.42578125" style="84" customWidth="1"/>
    <col min="14354" max="14354" width="9.85546875" style="84" customWidth="1"/>
    <col min="14355" max="14355" width="9.140625" style="84" customWidth="1"/>
    <col min="14356" max="14356" width="9.5703125" style="84" customWidth="1"/>
    <col min="14357" max="14357" width="9" style="84" customWidth="1"/>
    <col min="14358" max="14359" width="10.85546875" style="84" customWidth="1"/>
    <col min="14360" max="14360" width="96.5703125" style="84" customWidth="1"/>
    <col min="14361" max="14368" width="10.85546875" style="84" customWidth="1"/>
    <col min="14369" max="14369" width="24.42578125" style="84" customWidth="1"/>
    <col min="14370" max="14381" width="10.85546875" style="84" customWidth="1"/>
    <col min="14382" max="14384" width="13.7109375" style="84" customWidth="1"/>
    <col min="14385" max="14438" width="0" style="84" hidden="1" customWidth="1"/>
    <col min="14439" max="14592" width="10.28515625" style="84"/>
    <col min="14593" max="14593" width="48.42578125" style="84" customWidth="1"/>
    <col min="14594" max="14594" width="13.140625" style="84" customWidth="1"/>
    <col min="14595" max="14595" width="12.42578125" style="84" customWidth="1"/>
    <col min="14596" max="14596" width="12.28515625" style="84" customWidth="1"/>
    <col min="14597" max="14597" width="11.5703125" style="84" customWidth="1"/>
    <col min="14598" max="14598" width="12.5703125" style="84" customWidth="1"/>
    <col min="14599" max="14600" width="10.42578125" style="84" customWidth="1"/>
    <col min="14601" max="14601" width="10.28515625" style="84" customWidth="1"/>
    <col min="14602" max="14602" width="10.7109375" style="84" customWidth="1"/>
    <col min="14603" max="14603" width="9.85546875" style="84" customWidth="1"/>
    <col min="14604" max="14604" width="10.5703125" style="84" customWidth="1"/>
    <col min="14605" max="14605" width="10.140625" style="84" customWidth="1"/>
    <col min="14606" max="14606" width="10.28515625" style="84" customWidth="1"/>
    <col min="14607" max="14607" width="9.85546875" style="84" customWidth="1"/>
    <col min="14608" max="14608" width="9.7109375" style="84" customWidth="1"/>
    <col min="14609" max="14609" width="9.42578125" style="84" customWidth="1"/>
    <col min="14610" max="14610" width="9.85546875" style="84" customWidth="1"/>
    <col min="14611" max="14611" width="9.140625" style="84" customWidth="1"/>
    <col min="14612" max="14612" width="9.5703125" style="84" customWidth="1"/>
    <col min="14613" max="14613" width="9" style="84" customWidth="1"/>
    <col min="14614" max="14615" width="10.85546875" style="84" customWidth="1"/>
    <col min="14616" max="14616" width="96.5703125" style="84" customWidth="1"/>
    <col min="14617" max="14624" width="10.85546875" style="84" customWidth="1"/>
    <col min="14625" max="14625" width="24.42578125" style="84" customWidth="1"/>
    <col min="14626" max="14637" width="10.85546875" style="84" customWidth="1"/>
    <col min="14638" max="14640" width="13.7109375" style="84" customWidth="1"/>
    <col min="14641" max="14694" width="0" style="84" hidden="1" customWidth="1"/>
    <col min="14695" max="14848" width="10.28515625" style="84"/>
    <col min="14849" max="14849" width="48.42578125" style="84" customWidth="1"/>
    <col min="14850" max="14850" width="13.140625" style="84" customWidth="1"/>
    <col min="14851" max="14851" width="12.42578125" style="84" customWidth="1"/>
    <col min="14852" max="14852" width="12.28515625" style="84" customWidth="1"/>
    <col min="14853" max="14853" width="11.5703125" style="84" customWidth="1"/>
    <col min="14854" max="14854" width="12.5703125" style="84" customWidth="1"/>
    <col min="14855" max="14856" width="10.42578125" style="84" customWidth="1"/>
    <col min="14857" max="14857" width="10.28515625" style="84" customWidth="1"/>
    <col min="14858" max="14858" width="10.7109375" style="84" customWidth="1"/>
    <col min="14859" max="14859" width="9.85546875" style="84" customWidth="1"/>
    <col min="14860" max="14860" width="10.5703125" style="84" customWidth="1"/>
    <col min="14861" max="14861" width="10.140625" style="84" customWidth="1"/>
    <col min="14862" max="14862" width="10.28515625" style="84" customWidth="1"/>
    <col min="14863" max="14863" width="9.85546875" style="84" customWidth="1"/>
    <col min="14864" max="14864" width="9.7109375" style="84" customWidth="1"/>
    <col min="14865" max="14865" width="9.42578125" style="84" customWidth="1"/>
    <col min="14866" max="14866" width="9.85546875" style="84" customWidth="1"/>
    <col min="14867" max="14867" width="9.140625" style="84" customWidth="1"/>
    <col min="14868" max="14868" width="9.5703125" style="84" customWidth="1"/>
    <col min="14869" max="14869" width="9" style="84" customWidth="1"/>
    <col min="14870" max="14871" width="10.85546875" style="84" customWidth="1"/>
    <col min="14872" max="14872" width="96.5703125" style="84" customWidth="1"/>
    <col min="14873" max="14880" width="10.85546875" style="84" customWidth="1"/>
    <col min="14881" max="14881" width="24.42578125" style="84" customWidth="1"/>
    <col min="14882" max="14893" width="10.85546875" style="84" customWidth="1"/>
    <col min="14894" max="14896" width="13.7109375" style="84" customWidth="1"/>
    <col min="14897" max="14950" width="0" style="84" hidden="1" customWidth="1"/>
    <col min="14951" max="15104" width="10.28515625" style="84"/>
    <col min="15105" max="15105" width="48.42578125" style="84" customWidth="1"/>
    <col min="15106" max="15106" width="13.140625" style="84" customWidth="1"/>
    <col min="15107" max="15107" width="12.42578125" style="84" customWidth="1"/>
    <col min="15108" max="15108" width="12.28515625" style="84" customWidth="1"/>
    <col min="15109" max="15109" width="11.5703125" style="84" customWidth="1"/>
    <col min="15110" max="15110" width="12.5703125" style="84" customWidth="1"/>
    <col min="15111" max="15112" width="10.42578125" style="84" customWidth="1"/>
    <col min="15113" max="15113" width="10.28515625" style="84" customWidth="1"/>
    <col min="15114" max="15114" width="10.7109375" style="84" customWidth="1"/>
    <col min="15115" max="15115" width="9.85546875" style="84" customWidth="1"/>
    <col min="15116" max="15116" width="10.5703125" style="84" customWidth="1"/>
    <col min="15117" max="15117" width="10.140625" style="84" customWidth="1"/>
    <col min="15118" max="15118" width="10.28515625" style="84" customWidth="1"/>
    <col min="15119" max="15119" width="9.85546875" style="84" customWidth="1"/>
    <col min="15120" max="15120" width="9.7109375" style="84" customWidth="1"/>
    <col min="15121" max="15121" width="9.42578125" style="84" customWidth="1"/>
    <col min="15122" max="15122" width="9.85546875" style="84" customWidth="1"/>
    <col min="15123" max="15123" width="9.140625" style="84" customWidth="1"/>
    <col min="15124" max="15124" width="9.5703125" style="84" customWidth="1"/>
    <col min="15125" max="15125" width="9" style="84" customWidth="1"/>
    <col min="15126" max="15127" width="10.85546875" style="84" customWidth="1"/>
    <col min="15128" max="15128" width="96.5703125" style="84" customWidth="1"/>
    <col min="15129" max="15136" width="10.85546875" style="84" customWidth="1"/>
    <col min="15137" max="15137" width="24.42578125" style="84" customWidth="1"/>
    <col min="15138" max="15149" width="10.85546875" style="84" customWidth="1"/>
    <col min="15150" max="15152" width="13.7109375" style="84" customWidth="1"/>
    <col min="15153" max="15206" width="0" style="84" hidden="1" customWidth="1"/>
    <col min="15207" max="15360" width="10.28515625" style="84"/>
    <col min="15361" max="15361" width="48.42578125" style="84" customWidth="1"/>
    <col min="15362" max="15362" width="13.140625" style="84" customWidth="1"/>
    <col min="15363" max="15363" width="12.42578125" style="84" customWidth="1"/>
    <col min="15364" max="15364" width="12.28515625" style="84" customWidth="1"/>
    <col min="15365" max="15365" width="11.5703125" style="84" customWidth="1"/>
    <col min="15366" max="15366" width="12.5703125" style="84" customWidth="1"/>
    <col min="15367" max="15368" width="10.42578125" style="84" customWidth="1"/>
    <col min="15369" max="15369" width="10.28515625" style="84" customWidth="1"/>
    <col min="15370" max="15370" width="10.7109375" style="84" customWidth="1"/>
    <col min="15371" max="15371" width="9.85546875" style="84" customWidth="1"/>
    <col min="15372" max="15372" width="10.5703125" style="84" customWidth="1"/>
    <col min="15373" max="15373" width="10.140625" style="84" customWidth="1"/>
    <col min="15374" max="15374" width="10.28515625" style="84" customWidth="1"/>
    <col min="15375" max="15375" width="9.85546875" style="84" customWidth="1"/>
    <col min="15376" max="15376" width="9.7109375" style="84" customWidth="1"/>
    <col min="15377" max="15377" width="9.42578125" style="84" customWidth="1"/>
    <col min="15378" max="15378" width="9.85546875" style="84" customWidth="1"/>
    <col min="15379" max="15379" width="9.140625" style="84" customWidth="1"/>
    <col min="15380" max="15380" width="9.5703125" style="84" customWidth="1"/>
    <col min="15381" max="15381" width="9" style="84" customWidth="1"/>
    <col min="15382" max="15383" width="10.85546875" style="84" customWidth="1"/>
    <col min="15384" max="15384" width="96.5703125" style="84" customWidth="1"/>
    <col min="15385" max="15392" width="10.85546875" style="84" customWidth="1"/>
    <col min="15393" max="15393" width="24.42578125" style="84" customWidth="1"/>
    <col min="15394" max="15405" width="10.85546875" style="84" customWidth="1"/>
    <col min="15406" max="15408" width="13.7109375" style="84" customWidth="1"/>
    <col min="15409" max="15462" width="0" style="84" hidden="1" customWidth="1"/>
    <col min="15463" max="15616" width="10.28515625" style="84"/>
    <col min="15617" max="15617" width="48.42578125" style="84" customWidth="1"/>
    <col min="15618" max="15618" width="13.140625" style="84" customWidth="1"/>
    <col min="15619" max="15619" width="12.42578125" style="84" customWidth="1"/>
    <col min="15620" max="15620" width="12.28515625" style="84" customWidth="1"/>
    <col min="15621" max="15621" width="11.5703125" style="84" customWidth="1"/>
    <col min="15622" max="15622" width="12.5703125" style="84" customWidth="1"/>
    <col min="15623" max="15624" width="10.42578125" style="84" customWidth="1"/>
    <col min="15625" max="15625" width="10.28515625" style="84" customWidth="1"/>
    <col min="15626" max="15626" width="10.7109375" style="84" customWidth="1"/>
    <col min="15627" max="15627" width="9.85546875" style="84" customWidth="1"/>
    <col min="15628" max="15628" width="10.5703125" style="84" customWidth="1"/>
    <col min="15629" max="15629" width="10.140625" style="84" customWidth="1"/>
    <col min="15630" max="15630" width="10.28515625" style="84" customWidth="1"/>
    <col min="15631" max="15631" width="9.85546875" style="84" customWidth="1"/>
    <col min="15632" max="15632" width="9.7109375" style="84" customWidth="1"/>
    <col min="15633" max="15633" width="9.42578125" style="84" customWidth="1"/>
    <col min="15634" max="15634" width="9.85546875" style="84" customWidth="1"/>
    <col min="15635" max="15635" width="9.140625" style="84" customWidth="1"/>
    <col min="15636" max="15636" width="9.5703125" style="84" customWidth="1"/>
    <col min="15637" max="15637" width="9" style="84" customWidth="1"/>
    <col min="15638" max="15639" width="10.85546875" style="84" customWidth="1"/>
    <col min="15640" max="15640" width="96.5703125" style="84" customWidth="1"/>
    <col min="15641" max="15648" width="10.85546875" style="84" customWidth="1"/>
    <col min="15649" max="15649" width="24.42578125" style="84" customWidth="1"/>
    <col min="15650" max="15661" width="10.85546875" style="84" customWidth="1"/>
    <col min="15662" max="15664" width="13.7109375" style="84" customWidth="1"/>
    <col min="15665" max="15718" width="0" style="84" hidden="1" customWidth="1"/>
    <col min="15719" max="15872" width="10.28515625" style="84"/>
    <col min="15873" max="15873" width="48.42578125" style="84" customWidth="1"/>
    <col min="15874" max="15874" width="13.140625" style="84" customWidth="1"/>
    <col min="15875" max="15875" width="12.42578125" style="84" customWidth="1"/>
    <col min="15876" max="15876" width="12.28515625" style="84" customWidth="1"/>
    <col min="15877" max="15877" width="11.5703125" style="84" customWidth="1"/>
    <col min="15878" max="15878" width="12.5703125" style="84" customWidth="1"/>
    <col min="15879" max="15880" width="10.42578125" style="84" customWidth="1"/>
    <col min="15881" max="15881" width="10.28515625" style="84" customWidth="1"/>
    <col min="15882" max="15882" width="10.7109375" style="84" customWidth="1"/>
    <col min="15883" max="15883" width="9.85546875" style="84" customWidth="1"/>
    <col min="15884" max="15884" width="10.5703125" style="84" customWidth="1"/>
    <col min="15885" max="15885" width="10.140625" style="84" customWidth="1"/>
    <col min="15886" max="15886" width="10.28515625" style="84" customWidth="1"/>
    <col min="15887" max="15887" width="9.85546875" style="84" customWidth="1"/>
    <col min="15888" max="15888" width="9.7109375" style="84" customWidth="1"/>
    <col min="15889" max="15889" width="9.42578125" style="84" customWidth="1"/>
    <col min="15890" max="15890" width="9.85546875" style="84" customWidth="1"/>
    <col min="15891" max="15891" width="9.140625" style="84" customWidth="1"/>
    <col min="15892" max="15892" width="9.5703125" style="84" customWidth="1"/>
    <col min="15893" max="15893" width="9" style="84" customWidth="1"/>
    <col min="15894" max="15895" width="10.85546875" style="84" customWidth="1"/>
    <col min="15896" max="15896" width="96.5703125" style="84" customWidth="1"/>
    <col min="15897" max="15904" width="10.85546875" style="84" customWidth="1"/>
    <col min="15905" max="15905" width="24.42578125" style="84" customWidth="1"/>
    <col min="15906" max="15917" width="10.85546875" style="84" customWidth="1"/>
    <col min="15918" max="15920" width="13.7109375" style="84" customWidth="1"/>
    <col min="15921" max="15974" width="0" style="84" hidden="1" customWidth="1"/>
    <col min="15975" max="16128" width="10.28515625" style="84"/>
    <col min="16129" max="16129" width="48.42578125" style="84" customWidth="1"/>
    <col min="16130" max="16130" width="13.140625" style="84" customWidth="1"/>
    <col min="16131" max="16131" width="12.42578125" style="84" customWidth="1"/>
    <col min="16132" max="16132" width="12.28515625" style="84" customWidth="1"/>
    <col min="16133" max="16133" width="11.5703125" style="84" customWidth="1"/>
    <col min="16134" max="16134" width="12.5703125" style="84" customWidth="1"/>
    <col min="16135" max="16136" width="10.42578125" style="84" customWidth="1"/>
    <col min="16137" max="16137" width="10.28515625" style="84" customWidth="1"/>
    <col min="16138" max="16138" width="10.7109375" style="84" customWidth="1"/>
    <col min="16139" max="16139" width="9.85546875" style="84" customWidth="1"/>
    <col min="16140" max="16140" width="10.5703125" style="84" customWidth="1"/>
    <col min="16141" max="16141" width="10.140625" style="84" customWidth="1"/>
    <col min="16142" max="16142" width="10.28515625" style="84" customWidth="1"/>
    <col min="16143" max="16143" width="9.85546875" style="84" customWidth="1"/>
    <col min="16144" max="16144" width="9.7109375" style="84" customWidth="1"/>
    <col min="16145" max="16145" width="9.42578125" style="84" customWidth="1"/>
    <col min="16146" max="16146" width="9.85546875" style="84" customWidth="1"/>
    <col min="16147" max="16147" width="9.140625" style="84" customWidth="1"/>
    <col min="16148" max="16148" width="9.5703125" style="84" customWidth="1"/>
    <col min="16149" max="16149" width="9" style="84" customWidth="1"/>
    <col min="16150" max="16151" width="10.85546875" style="84" customWidth="1"/>
    <col min="16152" max="16152" width="96.5703125" style="84" customWidth="1"/>
    <col min="16153" max="16160" width="10.85546875" style="84" customWidth="1"/>
    <col min="16161" max="16161" width="24.42578125" style="84" customWidth="1"/>
    <col min="16162" max="16173" width="10.85546875" style="84" customWidth="1"/>
    <col min="16174" max="16176" width="13.7109375" style="84" customWidth="1"/>
    <col min="16177" max="16230" width="0" style="84" hidden="1" customWidth="1"/>
    <col min="16231" max="16384" width="10.28515625" style="84"/>
  </cols>
  <sheetData>
    <row r="1" spans="1:62" s="42" customFormat="1" ht="12.75" customHeight="1" x14ac:dyDescent="0.15">
      <c r="A1" s="148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X1" s="154"/>
      <c r="BG1" s="155"/>
      <c r="BH1" s="155"/>
      <c r="BI1" s="155"/>
      <c r="BJ1" s="155"/>
    </row>
    <row r="2" spans="1:62" s="42" customFormat="1" ht="12.75" customHeight="1" x14ac:dyDescent="0.15">
      <c r="A2" s="148" t="str">
        <f>CONCATENATE("COMUNA: ",[1]NOMBRE!B2," - ","( ",[1]NOMBRE!C2,[1]NOMBRE!D2,[1]NOMBRE!E2,[1]NOMBRE!F2,[1]NOMBRE!G2," )")</f>
        <v>COMUNA: LINARES  - ( 16401 )</v>
      </c>
      <c r="B2" s="41"/>
      <c r="C2" s="41"/>
      <c r="D2" s="41"/>
      <c r="E2" s="41"/>
      <c r="F2" s="41"/>
      <c r="G2" s="41"/>
      <c r="H2" s="41"/>
      <c r="I2" s="41"/>
      <c r="J2" s="41"/>
      <c r="K2" s="41"/>
      <c r="X2" s="154"/>
      <c r="BG2" s="155"/>
      <c r="BH2" s="155"/>
      <c r="BI2" s="155"/>
      <c r="BJ2" s="155"/>
    </row>
    <row r="3" spans="1:62" s="42" customFormat="1" ht="12.75" customHeight="1" x14ac:dyDescent="0.2">
      <c r="A3" s="148" t="str">
        <f>CONCATENATE("ESTABLECIMIENTO/ESTRATEGIA: ",[1]NOMBRE!B3," - ","( ",[1]NOMBRE!C3,[1]NOMBRE!D3,[1]NOMBRE!E3,[1]NOMBRE!F3,[1]NOMBRE!G3,[1]NOMBRE!H3," )")</f>
        <v>ESTABLECIMIENTO/ESTRATEGIA: HOSPITAL DE LINARES  - ( 160108 )</v>
      </c>
      <c r="B3" s="41"/>
      <c r="C3" s="41"/>
      <c r="D3" s="43"/>
      <c r="E3" s="41"/>
      <c r="F3" s="41"/>
      <c r="G3" s="41"/>
      <c r="H3" s="41"/>
      <c r="I3" s="41"/>
      <c r="J3" s="41"/>
      <c r="K3" s="41"/>
      <c r="X3" s="154"/>
      <c r="BG3" s="155"/>
      <c r="BH3" s="155"/>
      <c r="BI3" s="155"/>
      <c r="BJ3" s="155"/>
    </row>
    <row r="4" spans="1:62" s="42" customFormat="1" ht="12.75" customHeight="1" x14ac:dyDescent="0.15">
      <c r="A4" s="148" t="str">
        <f>CONCATENATE("MES: ",[1]NOMBRE!B6," - ","( ",[1]NOMBRE!C6,[1]NOMBRE!D6," )")</f>
        <v>MES: ENERO - ( 01 )</v>
      </c>
      <c r="B4" s="41"/>
      <c r="C4" s="41"/>
      <c r="D4" s="41"/>
      <c r="E4" s="41"/>
      <c r="F4" s="41"/>
      <c r="G4" s="41"/>
      <c r="H4" s="41"/>
      <c r="I4" s="41"/>
      <c r="J4" s="41"/>
      <c r="K4" s="41"/>
      <c r="X4" s="154"/>
      <c r="BG4" s="155"/>
      <c r="BH4" s="155"/>
      <c r="BI4" s="155"/>
      <c r="BJ4" s="155"/>
    </row>
    <row r="5" spans="1:62" s="42" customFormat="1" ht="12.75" customHeight="1" x14ac:dyDescent="0.15">
      <c r="A5" s="40" t="str">
        <f>CONCATENATE("AÑO: ",[1]NOMBRE!B7)</f>
        <v>AÑO: 2014</v>
      </c>
      <c r="B5" s="41"/>
      <c r="C5" s="41"/>
      <c r="D5" s="41"/>
      <c r="E5" s="41"/>
      <c r="F5" s="41"/>
      <c r="G5" s="41"/>
      <c r="H5" s="41"/>
      <c r="I5" s="41"/>
      <c r="J5" s="41"/>
      <c r="K5" s="41"/>
      <c r="X5" s="154"/>
      <c r="BG5" s="155"/>
      <c r="BH5" s="155"/>
      <c r="BI5" s="155"/>
      <c r="BJ5" s="155"/>
    </row>
    <row r="6" spans="1:62" s="48" customFormat="1" ht="39.75" customHeight="1" x14ac:dyDescent="0.15">
      <c r="A6" s="209" t="s">
        <v>1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156"/>
      <c r="AV6" s="42"/>
      <c r="AW6" s="42"/>
      <c r="BG6" s="157"/>
      <c r="BH6" s="157"/>
      <c r="BI6" s="157"/>
      <c r="BJ6" s="157"/>
    </row>
    <row r="7" spans="1:62" s="48" customFormat="1" ht="30" customHeight="1" x14ac:dyDescent="0.2">
      <c r="A7" s="44" t="s">
        <v>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87"/>
      <c r="X7" s="156"/>
      <c r="AV7" s="42"/>
      <c r="AW7" s="42"/>
      <c r="BG7" s="157"/>
      <c r="BH7" s="157"/>
      <c r="BI7" s="157"/>
      <c r="BJ7" s="157"/>
    </row>
    <row r="8" spans="1:62" s="57" customFormat="1" ht="24.75" customHeight="1" x14ac:dyDescent="0.15">
      <c r="A8" s="201" t="s">
        <v>3</v>
      </c>
      <c r="B8" s="203" t="s">
        <v>4</v>
      </c>
      <c r="C8" s="190" t="s">
        <v>5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200"/>
      <c r="U8" s="190" t="s">
        <v>6</v>
      </c>
      <c r="V8" s="200"/>
      <c r="W8" s="188" t="s">
        <v>7</v>
      </c>
      <c r="X8" s="156"/>
      <c r="Y8" s="48"/>
      <c r="Z8" s="48"/>
      <c r="AA8" s="48"/>
      <c r="AB8" s="48"/>
      <c r="AC8" s="48"/>
      <c r="AX8" s="53"/>
      <c r="AY8" s="53"/>
      <c r="BG8" s="158"/>
      <c r="BH8" s="158"/>
      <c r="BI8" s="158"/>
      <c r="BJ8" s="158"/>
    </row>
    <row r="9" spans="1:62" s="57" customFormat="1" ht="28.5" customHeight="1" x14ac:dyDescent="0.15">
      <c r="A9" s="202"/>
      <c r="B9" s="204"/>
      <c r="C9" s="58" t="s">
        <v>71</v>
      </c>
      <c r="D9" s="45" t="s">
        <v>72</v>
      </c>
      <c r="E9" s="45" t="s">
        <v>73</v>
      </c>
      <c r="F9" s="45" t="s">
        <v>74</v>
      </c>
      <c r="G9" s="45" t="s">
        <v>75</v>
      </c>
      <c r="H9" s="45" t="s">
        <v>76</v>
      </c>
      <c r="I9" s="45" t="s">
        <v>77</v>
      </c>
      <c r="J9" s="45" t="s">
        <v>78</v>
      </c>
      <c r="K9" s="45" t="s">
        <v>79</v>
      </c>
      <c r="L9" s="45" t="s">
        <v>80</v>
      </c>
      <c r="M9" s="45" t="s">
        <v>81</v>
      </c>
      <c r="N9" s="45" t="s">
        <v>82</v>
      </c>
      <c r="O9" s="45" t="s">
        <v>83</v>
      </c>
      <c r="P9" s="45" t="s">
        <v>84</v>
      </c>
      <c r="Q9" s="45" t="s">
        <v>85</v>
      </c>
      <c r="R9" s="45" t="s">
        <v>86</v>
      </c>
      <c r="S9" s="45" t="s">
        <v>87</v>
      </c>
      <c r="T9" s="159" t="s">
        <v>88</v>
      </c>
      <c r="U9" s="47" t="s">
        <v>16</v>
      </c>
      <c r="V9" s="46" t="s">
        <v>17</v>
      </c>
      <c r="W9" s="189"/>
      <c r="X9" s="156"/>
      <c r="Y9" s="48"/>
      <c r="Z9" s="48"/>
      <c r="AA9" s="48"/>
      <c r="AB9" s="48"/>
      <c r="AC9" s="48"/>
      <c r="AX9" s="53"/>
      <c r="AY9" s="53"/>
      <c r="BG9" s="158"/>
      <c r="BH9" s="158"/>
      <c r="BI9" s="158"/>
      <c r="BJ9" s="158"/>
    </row>
    <row r="10" spans="1:62" s="57" customFormat="1" ht="15.75" customHeight="1" x14ac:dyDescent="0.15">
      <c r="A10" s="59" t="s">
        <v>18</v>
      </c>
      <c r="B10" s="114">
        <f>SUM(C10:T10)</f>
        <v>369</v>
      </c>
      <c r="C10" s="143">
        <f>SUM(C11:C14,C16,C18,C20:C22)</f>
        <v>3</v>
      </c>
      <c r="D10" s="144">
        <f>SUM(D11:D14,D16,D18,D20:D22)</f>
        <v>11</v>
      </c>
      <c r="E10" s="144">
        <f>SUM(E11:E14,E16,E18,E20:E22)</f>
        <v>22</v>
      </c>
      <c r="F10" s="144">
        <f>SUM(F11,F13:F14,F16:F18,F20:F22)</f>
        <v>4</v>
      </c>
      <c r="G10" s="144">
        <f>SUM(G11,G13:G14,G16:G18,G20:G22)</f>
        <v>11</v>
      </c>
      <c r="H10" s="144">
        <f>SUM(H11,H13:H14,H16:H22)</f>
        <v>31</v>
      </c>
      <c r="I10" s="144">
        <f>SUM(I11,I13:I14,I16:I22)</f>
        <v>26</v>
      </c>
      <c r="J10" s="144">
        <f>SUM(J11,J13:J14,J16:J22)</f>
        <v>25</v>
      </c>
      <c r="K10" s="144">
        <f>SUM(K11,K13:K22)</f>
        <v>22</v>
      </c>
      <c r="L10" s="144">
        <f>SUM(L11,L13:L22)</f>
        <v>22</v>
      </c>
      <c r="M10" s="144">
        <f>SUM(M11,M13:M22)</f>
        <v>23</v>
      </c>
      <c r="N10" s="144">
        <f>SUM(N11,N13:N22)</f>
        <v>26</v>
      </c>
      <c r="O10" s="144">
        <f>SUM(O11,O13:O18,O20:O22)</f>
        <v>33</v>
      </c>
      <c r="P10" s="144">
        <f>SUM(P11,P13:P18,P20:P22)</f>
        <v>27</v>
      </c>
      <c r="Q10" s="144">
        <f>SUM(Q11,Q13:Q16,Q18,Q20:Q22)</f>
        <v>16</v>
      </c>
      <c r="R10" s="144">
        <f>SUM(R11,R13:R16,R18,R20:R22)</f>
        <v>24</v>
      </c>
      <c r="S10" s="144">
        <f>SUM(S11,S13:S16,S18,S20:S22)</f>
        <v>23</v>
      </c>
      <c r="T10" s="145">
        <f>SUM(T11,T13:T16,T18,T20:T22)</f>
        <v>20</v>
      </c>
      <c r="U10" s="143">
        <f>SUM(U11:U16,U20:U22)</f>
        <v>144</v>
      </c>
      <c r="V10" s="146">
        <f>SUM(V11:V22)</f>
        <v>225</v>
      </c>
      <c r="W10" s="105">
        <f>SUM(W11:W22)</f>
        <v>369</v>
      </c>
      <c r="X10" s="160" t="str">
        <f>+BA10&amp;""&amp;BB10&amp;""&amp;BC10</f>
        <v/>
      </c>
      <c r="Y10" s="49"/>
      <c r="Z10" s="49"/>
      <c r="AA10" s="49"/>
      <c r="AG10" s="53"/>
      <c r="AX10" s="53"/>
      <c r="AY10" s="53"/>
      <c r="BA10" s="88" t="str">
        <f>IF($B10&lt;&gt;($U10+$V10)," El número consultas según sexo NO puede ser diferente al Total.","")</f>
        <v/>
      </c>
      <c r="BB10" s="60" t="str">
        <f>IF($B10=0,"",IF($W10=0,IF($W10=0,""," No olvide escribir la columna Beneficiarios."),""))</f>
        <v/>
      </c>
      <c r="BC10" s="60" t="str">
        <f>IF($B10&lt;$W10," El número de Beneficiarios NO puede ser mayor que el Total.","")</f>
        <v/>
      </c>
      <c r="BD10" s="151">
        <f>IF($B10&lt;&gt;($U10+$V10),1,0)</f>
        <v>0</v>
      </c>
      <c r="BE10" s="151">
        <f>IF($B10&lt;$W10,1,0)</f>
        <v>0</v>
      </c>
      <c r="BF10" s="151">
        <f>IF($B10=0,"",IF($W10="",IF($B10="","",1),0))</f>
        <v>0</v>
      </c>
      <c r="BG10" s="161"/>
      <c r="BH10" s="162"/>
      <c r="BI10" s="162"/>
      <c r="BJ10" s="162"/>
    </row>
    <row r="11" spans="1:62" s="57" customFormat="1" ht="15.75" customHeight="1" x14ac:dyDescent="0.15">
      <c r="A11" s="61" t="s">
        <v>19</v>
      </c>
      <c r="B11" s="131">
        <f>SUM(C11:T11)</f>
        <v>0</v>
      </c>
      <c r="C11" s="120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5"/>
      <c r="U11" s="120"/>
      <c r="V11" s="125"/>
      <c r="W11" s="132"/>
      <c r="X11" s="160" t="str">
        <f t="shared" ref="X11:X22" si="0">+BA11&amp;""&amp;BB11&amp;""&amp;BC11</f>
        <v/>
      </c>
      <c r="Y11" s="49"/>
      <c r="Z11" s="49"/>
      <c r="AA11" s="49"/>
      <c r="AX11" s="53"/>
      <c r="AY11" s="53"/>
      <c r="BA11" s="88" t="str">
        <f t="shared" ref="BA11:BA22" si="1">IF($B11&lt;&gt;($U11+$V11)," El número consultas según sexo NO puede ser diferente al Total.","")</f>
        <v/>
      </c>
      <c r="BB11" s="60" t="str">
        <f>IF($B11=0,"",IF($W11="",IF($B11="",""," No olvide escribir la columna Beneficiarios."),""))</f>
        <v/>
      </c>
      <c r="BC11" s="60" t="str">
        <f t="shared" ref="BC11:BC22" si="2">IF($B11&lt;$W11," El número de Beneficiarios NO puede ser mayor que el Total.","")</f>
        <v/>
      </c>
      <c r="BD11" s="151">
        <f t="shared" ref="BD11:BD22" si="3">IF($B11&lt;&gt;($U11+$V11),1,0)</f>
        <v>0</v>
      </c>
      <c r="BE11" s="151">
        <f t="shared" ref="BE11:BE22" si="4">IF($B11&lt;$W11,1,0)</f>
        <v>0</v>
      </c>
      <c r="BF11" s="151" t="str">
        <f t="shared" ref="BF11:BF21" si="5">IF($B11=0,"",IF($W11="",IF($B11="","",1),0))</f>
        <v/>
      </c>
      <c r="BG11" s="161"/>
      <c r="BH11" s="162"/>
      <c r="BI11" s="162"/>
      <c r="BJ11" s="162"/>
    </row>
    <row r="12" spans="1:62" s="57" customFormat="1" ht="15.75" customHeight="1" x14ac:dyDescent="0.15">
      <c r="A12" s="62" t="s">
        <v>20</v>
      </c>
      <c r="B12" s="105">
        <f>SUM(C12:E12)</f>
        <v>0</v>
      </c>
      <c r="C12" s="106"/>
      <c r="D12" s="107"/>
      <c r="E12" s="107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06"/>
      <c r="V12" s="103"/>
      <c r="W12" s="133"/>
      <c r="X12" s="160" t="str">
        <f t="shared" si="0"/>
        <v/>
      </c>
      <c r="Y12" s="49"/>
      <c r="Z12" s="49"/>
      <c r="AA12" s="49"/>
      <c r="AX12" s="53"/>
      <c r="AY12" s="53"/>
      <c r="BA12" s="88" t="str">
        <f t="shared" si="1"/>
        <v/>
      </c>
      <c r="BB12" s="60" t="str">
        <f t="shared" ref="BB12:BB22" si="6">IF($B12=0,"",IF($W12="",IF($B12="",""," No olvide escribir la columna Beneficiarios."),""))</f>
        <v/>
      </c>
      <c r="BC12" s="60" t="str">
        <f t="shared" si="2"/>
        <v/>
      </c>
      <c r="BD12" s="151">
        <f t="shared" si="3"/>
        <v>0</v>
      </c>
      <c r="BE12" s="151">
        <f t="shared" si="4"/>
        <v>0</v>
      </c>
      <c r="BF12" s="151" t="str">
        <f t="shared" si="5"/>
        <v/>
      </c>
      <c r="BG12" s="161"/>
      <c r="BH12" s="162"/>
      <c r="BI12" s="162"/>
      <c r="BJ12" s="162"/>
    </row>
    <row r="13" spans="1:62" s="57" customFormat="1" ht="15.75" customHeight="1" x14ac:dyDescent="0.15">
      <c r="A13" s="63" t="s">
        <v>21</v>
      </c>
      <c r="B13" s="105">
        <f t="shared" ref="B13:B22" si="7">SUM(C13:T13)</f>
        <v>0</v>
      </c>
      <c r="C13" s="106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3"/>
      <c r="U13" s="106"/>
      <c r="V13" s="103"/>
      <c r="W13" s="133"/>
      <c r="X13" s="160" t="str">
        <f t="shared" si="0"/>
        <v/>
      </c>
      <c r="Y13" s="49"/>
      <c r="Z13" s="49"/>
      <c r="AA13" s="49"/>
      <c r="AX13" s="53"/>
      <c r="AY13" s="53"/>
      <c r="BA13" s="88" t="str">
        <f t="shared" si="1"/>
        <v/>
      </c>
      <c r="BB13" s="60" t="str">
        <f t="shared" si="6"/>
        <v/>
      </c>
      <c r="BC13" s="60" t="str">
        <f t="shared" si="2"/>
        <v/>
      </c>
      <c r="BD13" s="151">
        <f t="shared" si="3"/>
        <v>0</v>
      </c>
      <c r="BE13" s="151">
        <f t="shared" si="4"/>
        <v>0</v>
      </c>
      <c r="BF13" s="151" t="str">
        <f t="shared" si="5"/>
        <v/>
      </c>
      <c r="BG13" s="161"/>
      <c r="BH13" s="162"/>
      <c r="BI13" s="162"/>
      <c r="BJ13" s="162"/>
    </row>
    <row r="14" spans="1:62" s="57" customFormat="1" ht="15.75" customHeight="1" x14ac:dyDescent="0.15">
      <c r="A14" s="64" t="s">
        <v>22</v>
      </c>
      <c r="B14" s="129">
        <f t="shared" si="7"/>
        <v>0</v>
      </c>
      <c r="C14" s="126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8"/>
      <c r="U14" s="126"/>
      <c r="V14" s="128"/>
      <c r="W14" s="141"/>
      <c r="X14" s="160" t="str">
        <f t="shared" si="0"/>
        <v/>
      </c>
      <c r="Y14" s="49"/>
      <c r="Z14" s="49"/>
      <c r="AA14" s="49"/>
      <c r="AX14" s="53"/>
      <c r="AY14" s="53"/>
      <c r="BA14" s="88" t="str">
        <f t="shared" si="1"/>
        <v/>
      </c>
      <c r="BB14" s="60" t="str">
        <f t="shared" si="6"/>
        <v/>
      </c>
      <c r="BC14" s="60" t="str">
        <f t="shared" si="2"/>
        <v/>
      </c>
      <c r="BD14" s="151">
        <f t="shared" si="3"/>
        <v>0</v>
      </c>
      <c r="BE14" s="151">
        <f t="shared" si="4"/>
        <v>0</v>
      </c>
      <c r="BF14" s="151" t="str">
        <f t="shared" si="5"/>
        <v/>
      </c>
      <c r="BG14" s="161"/>
      <c r="BH14" s="162"/>
      <c r="BI14" s="162"/>
      <c r="BJ14" s="162"/>
    </row>
    <row r="15" spans="1:62" s="57" customFormat="1" ht="15.75" customHeight="1" x14ac:dyDescent="0.15">
      <c r="A15" s="50" t="s">
        <v>23</v>
      </c>
      <c r="B15" s="105">
        <f>SUM(K15:T15)</f>
        <v>0</v>
      </c>
      <c r="C15" s="118"/>
      <c r="D15" s="163"/>
      <c r="E15" s="163"/>
      <c r="F15" s="163"/>
      <c r="G15" s="163"/>
      <c r="H15" s="163"/>
      <c r="I15" s="163"/>
      <c r="J15" s="163"/>
      <c r="K15" s="107"/>
      <c r="L15" s="107"/>
      <c r="M15" s="107"/>
      <c r="N15" s="107"/>
      <c r="O15" s="107"/>
      <c r="P15" s="107"/>
      <c r="Q15" s="107"/>
      <c r="R15" s="107"/>
      <c r="S15" s="107"/>
      <c r="T15" s="103"/>
      <c r="U15" s="106"/>
      <c r="V15" s="103"/>
      <c r="W15" s="133"/>
      <c r="X15" s="160" t="str">
        <f t="shared" si="0"/>
        <v/>
      </c>
      <c r="Y15" s="49"/>
      <c r="Z15" s="49"/>
      <c r="AA15" s="49"/>
      <c r="AX15" s="53"/>
      <c r="AY15" s="53"/>
      <c r="BA15" s="88" t="str">
        <f t="shared" si="1"/>
        <v/>
      </c>
      <c r="BB15" s="60" t="str">
        <f t="shared" si="6"/>
        <v/>
      </c>
      <c r="BC15" s="60" t="str">
        <f t="shared" si="2"/>
        <v/>
      </c>
      <c r="BD15" s="151">
        <f t="shared" si="3"/>
        <v>0</v>
      </c>
      <c r="BE15" s="151">
        <f t="shared" si="4"/>
        <v>0</v>
      </c>
      <c r="BF15" s="151" t="str">
        <f t="shared" si="5"/>
        <v/>
      </c>
      <c r="BG15" s="161"/>
      <c r="BH15" s="162"/>
      <c r="BI15" s="162"/>
      <c r="BJ15" s="162"/>
    </row>
    <row r="16" spans="1:62" s="57" customFormat="1" ht="15.75" customHeight="1" x14ac:dyDescent="0.15">
      <c r="A16" s="89" t="s">
        <v>24</v>
      </c>
      <c r="B16" s="105">
        <f t="shared" si="7"/>
        <v>0</v>
      </c>
      <c r="C16" s="106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3"/>
      <c r="U16" s="106"/>
      <c r="V16" s="103"/>
      <c r="W16" s="133"/>
      <c r="X16" s="160" t="str">
        <f t="shared" si="0"/>
        <v/>
      </c>
      <c r="Y16" s="49"/>
      <c r="Z16" s="49"/>
      <c r="AA16" s="49"/>
      <c r="AX16" s="53"/>
      <c r="AY16" s="53"/>
      <c r="BA16" s="88" t="str">
        <f t="shared" si="1"/>
        <v/>
      </c>
      <c r="BB16" s="60" t="str">
        <f t="shared" si="6"/>
        <v/>
      </c>
      <c r="BC16" s="60" t="str">
        <f t="shared" si="2"/>
        <v/>
      </c>
      <c r="BD16" s="151">
        <f t="shared" si="3"/>
        <v>0</v>
      </c>
      <c r="BE16" s="151">
        <f t="shared" si="4"/>
        <v>0</v>
      </c>
      <c r="BF16" s="151" t="str">
        <f t="shared" si="5"/>
        <v/>
      </c>
      <c r="BG16" s="161"/>
      <c r="BH16" s="162"/>
      <c r="BI16" s="162"/>
      <c r="BJ16" s="162"/>
    </row>
    <row r="17" spans="1:62" s="57" customFormat="1" ht="15.75" customHeight="1" x14ac:dyDescent="0.15">
      <c r="A17" s="65" t="s">
        <v>25</v>
      </c>
      <c r="B17" s="130">
        <f>SUM(F17:P17)</f>
        <v>35</v>
      </c>
      <c r="C17" s="122"/>
      <c r="D17" s="138"/>
      <c r="E17" s="138"/>
      <c r="F17" s="124"/>
      <c r="G17" s="124">
        <v>4</v>
      </c>
      <c r="H17" s="124">
        <v>9</v>
      </c>
      <c r="I17" s="124">
        <v>8</v>
      </c>
      <c r="J17" s="124">
        <v>6</v>
      </c>
      <c r="K17" s="124">
        <v>4</v>
      </c>
      <c r="L17" s="124">
        <v>4</v>
      </c>
      <c r="M17" s="124"/>
      <c r="N17" s="124"/>
      <c r="O17" s="124"/>
      <c r="P17" s="124"/>
      <c r="Q17" s="138"/>
      <c r="R17" s="138"/>
      <c r="S17" s="138"/>
      <c r="T17" s="119"/>
      <c r="U17" s="118"/>
      <c r="V17" s="104">
        <v>35</v>
      </c>
      <c r="W17" s="142">
        <v>35</v>
      </c>
      <c r="X17" s="160" t="str">
        <f t="shared" si="0"/>
        <v/>
      </c>
      <c r="Y17" s="49"/>
      <c r="Z17" s="49"/>
      <c r="AA17" s="49"/>
      <c r="AX17" s="53"/>
      <c r="AY17" s="53"/>
      <c r="BA17" s="88" t="str">
        <f t="shared" si="1"/>
        <v/>
      </c>
      <c r="BB17" s="60" t="str">
        <f t="shared" si="6"/>
        <v/>
      </c>
      <c r="BC17" s="60" t="str">
        <f t="shared" si="2"/>
        <v/>
      </c>
      <c r="BD17" s="151">
        <f t="shared" si="3"/>
        <v>0</v>
      </c>
      <c r="BE17" s="151">
        <f t="shared" si="4"/>
        <v>0</v>
      </c>
      <c r="BF17" s="151">
        <f t="shared" si="5"/>
        <v>0</v>
      </c>
      <c r="BG17" s="161"/>
      <c r="BH17" s="162"/>
      <c r="BI17" s="162"/>
      <c r="BJ17" s="162"/>
    </row>
    <row r="18" spans="1:62" s="57" customFormat="1" ht="15.75" customHeight="1" x14ac:dyDescent="0.15">
      <c r="A18" s="65" t="s">
        <v>26</v>
      </c>
      <c r="B18" s="105">
        <f t="shared" si="7"/>
        <v>29</v>
      </c>
      <c r="C18" s="106"/>
      <c r="D18" s="107"/>
      <c r="E18" s="107"/>
      <c r="F18" s="124"/>
      <c r="G18" s="124">
        <v>3</v>
      </c>
      <c r="H18" s="124">
        <v>2</v>
      </c>
      <c r="I18" s="124">
        <v>4</v>
      </c>
      <c r="J18" s="124">
        <v>2</v>
      </c>
      <c r="K18" s="124">
        <v>5</v>
      </c>
      <c r="L18" s="124"/>
      <c r="M18" s="124">
        <v>5</v>
      </c>
      <c r="N18" s="124">
        <v>5</v>
      </c>
      <c r="O18" s="124">
        <v>1</v>
      </c>
      <c r="P18" s="124">
        <v>1</v>
      </c>
      <c r="Q18" s="124">
        <v>1</v>
      </c>
      <c r="R18" s="124"/>
      <c r="S18" s="124"/>
      <c r="T18" s="104"/>
      <c r="U18" s="138"/>
      <c r="V18" s="104">
        <v>29</v>
      </c>
      <c r="W18" s="142">
        <v>29</v>
      </c>
      <c r="X18" s="160" t="str">
        <f t="shared" si="0"/>
        <v/>
      </c>
      <c r="Y18" s="48"/>
      <c r="Z18" s="48"/>
      <c r="AA18" s="48"/>
      <c r="AX18" s="53"/>
      <c r="AY18" s="53"/>
      <c r="BA18" s="88" t="str">
        <f t="shared" si="1"/>
        <v/>
      </c>
      <c r="BB18" s="60" t="str">
        <f t="shared" si="6"/>
        <v/>
      </c>
      <c r="BC18" s="60" t="str">
        <f t="shared" si="2"/>
        <v/>
      </c>
      <c r="BD18" s="151">
        <f t="shared" si="3"/>
        <v>0</v>
      </c>
      <c r="BE18" s="151">
        <f t="shared" si="4"/>
        <v>0</v>
      </c>
      <c r="BF18" s="151">
        <f t="shared" si="5"/>
        <v>0</v>
      </c>
      <c r="BG18" s="161"/>
      <c r="BH18" s="162"/>
      <c r="BI18" s="162"/>
      <c r="BJ18" s="162"/>
    </row>
    <row r="19" spans="1:62" s="57" customFormat="1" ht="15.75" customHeight="1" x14ac:dyDescent="0.15">
      <c r="A19" s="65" t="s">
        <v>89</v>
      </c>
      <c r="B19" s="105">
        <f>SUM(H19:N19)</f>
        <v>0</v>
      </c>
      <c r="C19" s="122"/>
      <c r="D19" s="138"/>
      <c r="E19" s="138"/>
      <c r="F19" s="138"/>
      <c r="G19" s="138"/>
      <c r="H19" s="124"/>
      <c r="I19" s="124"/>
      <c r="J19" s="124"/>
      <c r="K19" s="124"/>
      <c r="L19" s="124"/>
      <c r="M19" s="124"/>
      <c r="N19" s="124"/>
      <c r="O19" s="138"/>
      <c r="P19" s="138"/>
      <c r="Q19" s="138"/>
      <c r="R19" s="138"/>
      <c r="S19" s="138"/>
      <c r="T19" s="119"/>
      <c r="U19" s="138"/>
      <c r="V19" s="104"/>
      <c r="W19" s="142"/>
      <c r="X19" s="160" t="str">
        <f t="shared" si="0"/>
        <v/>
      </c>
      <c r="Y19" s="48"/>
      <c r="Z19" s="48"/>
      <c r="AA19" s="48"/>
      <c r="AX19" s="53"/>
      <c r="AY19" s="53"/>
      <c r="BA19" s="88" t="str">
        <f t="shared" si="1"/>
        <v/>
      </c>
      <c r="BB19" s="60" t="str">
        <f t="shared" si="6"/>
        <v/>
      </c>
      <c r="BC19" s="60" t="str">
        <f t="shared" si="2"/>
        <v/>
      </c>
      <c r="BD19" s="151">
        <f t="shared" si="3"/>
        <v>0</v>
      </c>
      <c r="BE19" s="151">
        <f t="shared" si="4"/>
        <v>0</v>
      </c>
      <c r="BF19" s="151" t="str">
        <f t="shared" si="5"/>
        <v/>
      </c>
      <c r="BG19" s="161"/>
      <c r="BH19" s="162"/>
      <c r="BI19" s="162"/>
      <c r="BJ19" s="162"/>
    </row>
    <row r="20" spans="1:62" s="57" customFormat="1" ht="15.75" customHeight="1" x14ac:dyDescent="0.15">
      <c r="A20" s="65" t="s">
        <v>27</v>
      </c>
      <c r="B20" s="130">
        <f t="shared" si="7"/>
        <v>0</v>
      </c>
      <c r="C20" s="123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04"/>
      <c r="U20" s="106"/>
      <c r="V20" s="104"/>
      <c r="W20" s="142"/>
      <c r="X20" s="160" t="str">
        <f t="shared" si="0"/>
        <v/>
      </c>
      <c r="Y20" s="48"/>
      <c r="Z20" s="48"/>
      <c r="AA20" s="48"/>
      <c r="AX20" s="53"/>
      <c r="AY20" s="53"/>
      <c r="BA20" s="88" t="str">
        <f t="shared" si="1"/>
        <v/>
      </c>
      <c r="BB20" s="60" t="str">
        <f t="shared" si="6"/>
        <v/>
      </c>
      <c r="BC20" s="60" t="str">
        <f t="shared" si="2"/>
        <v/>
      </c>
      <c r="BD20" s="151">
        <f t="shared" si="3"/>
        <v>0</v>
      </c>
      <c r="BE20" s="151">
        <f t="shared" si="4"/>
        <v>0</v>
      </c>
      <c r="BF20" s="151" t="str">
        <f t="shared" si="5"/>
        <v/>
      </c>
      <c r="BG20" s="161"/>
      <c r="BH20" s="162"/>
      <c r="BI20" s="162"/>
      <c r="BJ20" s="162"/>
    </row>
    <row r="21" spans="1:62" s="57" customFormat="1" ht="15.75" customHeight="1" x14ac:dyDescent="0.15">
      <c r="A21" s="65" t="s">
        <v>28</v>
      </c>
      <c r="B21" s="130">
        <f t="shared" si="7"/>
        <v>0</v>
      </c>
      <c r="C21" s="123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04"/>
      <c r="U21" s="106"/>
      <c r="V21" s="104"/>
      <c r="W21" s="142"/>
      <c r="X21" s="160" t="str">
        <f t="shared" si="0"/>
        <v/>
      </c>
      <c r="Y21" s="48"/>
      <c r="Z21" s="48"/>
      <c r="AA21" s="48"/>
      <c r="AX21" s="53"/>
      <c r="AY21" s="53"/>
      <c r="BA21" s="88" t="str">
        <f t="shared" si="1"/>
        <v/>
      </c>
      <c r="BB21" s="60" t="str">
        <f t="shared" si="6"/>
        <v/>
      </c>
      <c r="BC21" s="60" t="str">
        <f t="shared" si="2"/>
        <v/>
      </c>
      <c r="BD21" s="151">
        <f t="shared" si="3"/>
        <v>0</v>
      </c>
      <c r="BE21" s="151">
        <f t="shared" si="4"/>
        <v>0</v>
      </c>
      <c r="BF21" s="151" t="str">
        <f t="shared" si="5"/>
        <v/>
      </c>
      <c r="BG21" s="161"/>
      <c r="BH21" s="162"/>
      <c r="BI21" s="162"/>
      <c r="BJ21" s="162"/>
    </row>
    <row r="22" spans="1:62" s="57" customFormat="1" ht="15.75" customHeight="1" x14ac:dyDescent="0.15">
      <c r="A22" s="66" t="s">
        <v>29</v>
      </c>
      <c r="B22" s="109">
        <f t="shared" si="7"/>
        <v>305</v>
      </c>
      <c r="C22" s="110">
        <v>3</v>
      </c>
      <c r="D22" s="111">
        <v>11</v>
      </c>
      <c r="E22" s="111">
        <v>22</v>
      </c>
      <c r="F22" s="111">
        <v>4</v>
      </c>
      <c r="G22" s="111">
        <v>4</v>
      </c>
      <c r="H22" s="111">
        <v>20</v>
      </c>
      <c r="I22" s="111">
        <v>14</v>
      </c>
      <c r="J22" s="111">
        <v>17</v>
      </c>
      <c r="K22" s="111">
        <v>13</v>
      </c>
      <c r="L22" s="111">
        <v>18</v>
      </c>
      <c r="M22" s="111">
        <v>18</v>
      </c>
      <c r="N22" s="111">
        <v>21</v>
      </c>
      <c r="O22" s="111">
        <v>32</v>
      </c>
      <c r="P22" s="111">
        <v>26</v>
      </c>
      <c r="Q22" s="111">
        <v>15</v>
      </c>
      <c r="R22" s="111">
        <v>24</v>
      </c>
      <c r="S22" s="111">
        <v>23</v>
      </c>
      <c r="T22" s="113">
        <v>20</v>
      </c>
      <c r="U22" s="110">
        <v>144</v>
      </c>
      <c r="V22" s="113">
        <v>161</v>
      </c>
      <c r="W22" s="134">
        <v>305</v>
      </c>
      <c r="X22" s="160" t="str">
        <f t="shared" si="0"/>
        <v/>
      </c>
      <c r="Y22" s="48"/>
      <c r="Z22" s="48"/>
      <c r="AA22" s="48"/>
      <c r="AX22" s="53"/>
      <c r="AY22" s="53"/>
      <c r="BA22" s="88" t="str">
        <f t="shared" si="1"/>
        <v/>
      </c>
      <c r="BB22" s="60" t="str">
        <f t="shared" si="6"/>
        <v/>
      </c>
      <c r="BC22" s="60" t="str">
        <f t="shared" si="2"/>
        <v/>
      </c>
      <c r="BD22" s="151">
        <f t="shared" si="3"/>
        <v>0</v>
      </c>
      <c r="BE22" s="151">
        <f t="shared" si="4"/>
        <v>0</v>
      </c>
      <c r="BF22" s="151">
        <f>IF($B22=0,"",IF($W22="",IF($B22="","",1),0))</f>
        <v>0</v>
      </c>
      <c r="BG22" s="161"/>
      <c r="BH22" s="162"/>
      <c r="BI22" s="162"/>
      <c r="BJ22" s="162"/>
    </row>
    <row r="23" spans="1:62" s="48" customFormat="1" ht="30" customHeight="1" x14ac:dyDescent="0.2">
      <c r="A23" s="44" t="s">
        <v>30</v>
      </c>
      <c r="B23" s="44"/>
      <c r="C23" s="44"/>
      <c r="D23" s="44"/>
      <c r="E23" s="44" t="s">
        <v>69</v>
      </c>
      <c r="F23" s="44"/>
      <c r="G23" s="44"/>
      <c r="H23" s="44"/>
      <c r="I23" s="44"/>
      <c r="J23" s="44"/>
      <c r="K23" s="44"/>
      <c r="L23" s="44"/>
      <c r="M23" s="44"/>
      <c r="N23" s="42"/>
      <c r="X23" s="156"/>
      <c r="AV23" s="42"/>
      <c r="AW23" s="42"/>
      <c r="BA23" s="57"/>
      <c r="BB23" s="57"/>
      <c r="BC23" s="57"/>
      <c r="BD23" s="57"/>
      <c r="BE23" s="57"/>
      <c r="BF23" s="57"/>
      <c r="BG23" s="157"/>
      <c r="BH23" s="157"/>
      <c r="BI23" s="157"/>
      <c r="BJ23" s="157"/>
    </row>
    <row r="24" spans="1:62" s="57" customFormat="1" ht="24.75" customHeight="1" x14ac:dyDescent="0.15">
      <c r="A24" s="201" t="s">
        <v>31</v>
      </c>
      <c r="B24" s="203" t="s">
        <v>4</v>
      </c>
      <c r="C24" s="190" t="s">
        <v>5</v>
      </c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200"/>
      <c r="U24" s="190" t="s">
        <v>6</v>
      </c>
      <c r="V24" s="200"/>
      <c r="W24" s="188" t="s">
        <v>7</v>
      </c>
      <c r="X24" s="160"/>
      <c r="Y24" s="49"/>
      <c r="Z24" s="49"/>
      <c r="AA24" s="49"/>
      <c r="AB24" s="49"/>
      <c r="AC24" s="49"/>
      <c r="AD24" s="53"/>
      <c r="AE24" s="56"/>
      <c r="AF24" s="56"/>
      <c r="AG24" s="53"/>
      <c r="AH24" s="53"/>
      <c r="AZ24" s="53"/>
      <c r="BG24" s="158"/>
      <c r="BH24" s="158"/>
      <c r="BI24" s="158"/>
      <c r="BJ24" s="158"/>
    </row>
    <row r="25" spans="1:62" s="57" customFormat="1" ht="26.25" customHeight="1" x14ac:dyDescent="0.15">
      <c r="A25" s="202"/>
      <c r="B25" s="204"/>
      <c r="C25" s="58" t="s">
        <v>71</v>
      </c>
      <c r="D25" s="45" t="s">
        <v>72</v>
      </c>
      <c r="E25" s="45" t="s">
        <v>73</v>
      </c>
      <c r="F25" s="45" t="s">
        <v>74</v>
      </c>
      <c r="G25" s="45" t="s">
        <v>75</v>
      </c>
      <c r="H25" s="45" t="s">
        <v>76</v>
      </c>
      <c r="I25" s="45" t="s">
        <v>77</v>
      </c>
      <c r="J25" s="45" t="s">
        <v>78</v>
      </c>
      <c r="K25" s="45" t="s">
        <v>79</v>
      </c>
      <c r="L25" s="45" t="s">
        <v>80</v>
      </c>
      <c r="M25" s="45" t="s">
        <v>81</v>
      </c>
      <c r="N25" s="45" t="s">
        <v>82</v>
      </c>
      <c r="O25" s="45" t="s">
        <v>83</v>
      </c>
      <c r="P25" s="45" t="s">
        <v>84</v>
      </c>
      <c r="Q25" s="45" t="s">
        <v>85</v>
      </c>
      <c r="R25" s="45" t="s">
        <v>86</v>
      </c>
      <c r="S25" s="45" t="s">
        <v>87</v>
      </c>
      <c r="T25" s="159" t="s">
        <v>88</v>
      </c>
      <c r="U25" s="47" t="s">
        <v>16</v>
      </c>
      <c r="V25" s="46" t="s">
        <v>17</v>
      </c>
      <c r="W25" s="189"/>
      <c r="X25" s="160"/>
      <c r="Y25" s="49"/>
      <c r="Z25" s="49"/>
      <c r="AA25" s="49"/>
      <c r="AB25" s="49"/>
      <c r="AC25" s="49"/>
      <c r="AD25" s="53"/>
      <c r="AE25" s="56"/>
      <c r="AF25" s="56"/>
      <c r="AG25" s="53"/>
      <c r="AH25" s="53"/>
      <c r="AZ25" s="53"/>
      <c r="BG25" s="158"/>
      <c r="BH25" s="158"/>
      <c r="BI25" s="158"/>
      <c r="BJ25" s="158"/>
    </row>
    <row r="26" spans="1:62" s="57" customFormat="1" ht="15.75" customHeight="1" x14ac:dyDescent="0.15">
      <c r="A26" s="91" t="s">
        <v>32</v>
      </c>
      <c r="B26" s="131">
        <f>SUM(C26:T26)</f>
        <v>0</v>
      </c>
      <c r="C26" s="120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5"/>
      <c r="U26" s="120"/>
      <c r="V26" s="125"/>
      <c r="W26" s="135"/>
      <c r="X26" s="160" t="str">
        <f t="shared" ref="X26:X39" si="8">+BA26&amp;""&amp;BB26&amp;""&amp;BC26</f>
        <v/>
      </c>
      <c r="Y26" s="49"/>
      <c r="Z26" s="49"/>
      <c r="AA26" s="49"/>
      <c r="AG26" s="53"/>
      <c r="AH26" s="53"/>
      <c r="AZ26" s="53"/>
      <c r="BA26" s="88" t="str">
        <f>IF($B26&lt;&gt;($U26+$V26)," El número consultas según sexo NO puede ser diferente al Total.","")</f>
        <v/>
      </c>
      <c r="BB26" s="60" t="str">
        <f>IF($B26=0,"",IF($W26="",IF($B26="",""," No olvide escribir la columna Beneficiarios."),""))</f>
        <v/>
      </c>
      <c r="BC26" s="60" t="str">
        <f>IF($B26&lt;$W26," El número de Beneficiarios NO puede ser mayor que el Total.","")</f>
        <v/>
      </c>
      <c r="BD26" s="151">
        <f>IF($B26&lt;&gt;($U26+$V26),1,0)</f>
        <v>0</v>
      </c>
      <c r="BE26" s="151">
        <f>IF($B26&lt;$W26,1,0)</f>
        <v>0</v>
      </c>
      <c r="BF26" s="151" t="str">
        <f>IF($B26=0,"",IF($W26="",IF($B26="","",1),0))</f>
        <v/>
      </c>
      <c r="BG26" s="161"/>
      <c r="BH26" s="162"/>
      <c r="BI26" s="162"/>
      <c r="BJ26" s="162"/>
    </row>
    <row r="27" spans="1:62" s="57" customFormat="1" ht="15.75" customHeight="1" x14ac:dyDescent="0.15">
      <c r="A27" s="90" t="s">
        <v>33</v>
      </c>
      <c r="B27" s="105">
        <f t="shared" ref="B27:B39" si="9">SUM(C27:T27)</f>
        <v>0</v>
      </c>
      <c r="C27" s="10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3"/>
      <c r="U27" s="118"/>
      <c r="V27" s="103"/>
      <c r="W27" s="99"/>
      <c r="X27" s="160" t="str">
        <f t="shared" si="8"/>
        <v/>
      </c>
      <c r="Y27" s="49"/>
      <c r="Z27" s="49"/>
      <c r="AA27" s="49"/>
      <c r="AG27" s="53"/>
      <c r="AH27" s="53"/>
      <c r="AZ27" s="53"/>
      <c r="BA27" s="88" t="str">
        <f t="shared" ref="BA27:BA39" si="10">IF($B27&lt;&gt;($U27+$V27)," El número consultas según sexo NO puede ser diferente al Total.","")</f>
        <v/>
      </c>
      <c r="BB27" s="60" t="str">
        <f t="shared" ref="BB27:BB39" si="11">IF($B27=0,"",IF($W27="",IF($B27="",""," No olvide escribir la columna Beneficiarios."),""))</f>
        <v/>
      </c>
      <c r="BC27" s="60" t="str">
        <f t="shared" ref="BC27:BC39" si="12">IF($B27&lt;$W27," El número de Beneficiarios NO puede ser mayor que el Total.","")</f>
        <v/>
      </c>
      <c r="BD27" s="151">
        <f t="shared" ref="BD27:BD39" si="13">IF($B27&lt;&gt;($U27+$V27),1,0)</f>
        <v>0</v>
      </c>
      <c r="BE27" s="151">
        <f t="shared" ref="BE27:BE39" si="14">IF($B27&lt;$W27,1,0)</f>
        <v>0</v>
      </c>
      <c r="BF27" s="151" t="str">
        <f t="shared" ref="BF27:BF39" si="15">IF($B27=0,"",IF($W27="",IF($B27="","",1),0))</f>
        <v/>
      </c>
      <c r="BG27" s="161"/>
      <c r="BH27" s="162"/>
      <c r="BI27" s="162"/>
      <c r="BJ27" s="162"/>
    </row>
    <row r="28" spans="1:62" s="57" customFormat="1" ht="15.75" customHeight="1" x14ac:dyDescent="0.15">
      <c r="A28" s="92" t="s">
        <v>34</v>
      </c>
      <c r="B28" s="130">
        <f t="shared" si="9"/>
        <v>0</v>
      </c>
      <c r="C28" s="106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3"/>
      <c r="U28" s="106"/>
      <c r="V28" s="103"/>
      <c r="W28" s="99"/>
      <c r="X28" s="160" t="str">
        <f t="shared" si="8"/>
        <v/>
      </c>
      <c r="Y28" s="49"/>
      <c r="Z28" s="49"/>
      <c r="AA28" s="49"/>
      <c r="AG28" s="53"/>
      <c r="AH28" s="53"/>
      <c r="AZ28" s="53"/>
      <c r="BA28" s="88" t="str">
        <f t="shared" si="10"/>
        <v/>
      </c>
      <c r="BB28" s="60" t="str">
        <f t="shared" si="11"/>
        <v/>
      </c>
      <c r="BC28" s="60" t="str">
        <f t="shared" si="12"/>
        <v/>
      </c>
      <c r="BD28" s="151">
        <f t="shared" si="13"/>
        <v>0</v>
      </c>
      <c r="BE28" s="151">
        <f t="shared" si="14"/>
        <v>0</v>
      </c>
      <c r="BF28" s="151" t="str">
        <f t="shared" si="15"/>
        <v/>
      </c>
      <c r="BG28" s="161"/>
      <c r="BH28" s="162"/>
      <c r="BI28" s="162"/>
      <c r="BJ28" s="162"/>
    </row>
    <row r="29" spans="1:62" s="57" customFormat="1" ht="15.75" customHeight="1" x14ac:dyDescent="0.15">
      <c r="A29" s="92" t="s">
        <v>90</v>
      </c>
      <c r="B29" s="130">
        <f>SUM(H29:P29)</f>
        <v>0</v>
      </c>
      <c r="C29" s="122"/>
      <c r="D29" s="138"/>
      <c r="E29" s="138"/>
      <c r="F29" s="138"/>
      <c r="G29" s="138"/>
      <c r="H29" s="107"/>
      <c r="I29" s="107"/>
      <c r="J29" s="107"/>
      <c r="K29" s="107"/>
      <c r="L29" s="107"/>
      <c r="M29" s="107"/>
      <c r="N29" s="107"/>
      <c r="O29" s="107"/>
      <c r="P29" s="107"/>
      <c r="Q29" s="138"/>
      <c r="R29" s="138"/>
      <c r="S29" s="138"/>
      <c r="T29" s="119"/>
      <c r="U29" s="118"/>
      <c r="V29" s="103"/>
      <c r="W29" s="99"/>
      <c r="X29" s="160" t="str">
        <f t="shared" si="8"/>
        <v/>
      </c>
      <c r="Y29" s="49"/>
      <c r="Z29" s="49"/>
      <c r="AA29" s="49"/>
      <c r="AG29" s="53"/>
      <c r="AH29" s="53"/>
      <c r="AZ29" s="53"/>
      <c r="BA29" s="88" t="str">
        <f t="shared" si="10"/>
        <v/>
      </c>
      <c r="BB29" s="60" t="str">
        <f t="shared" si="11"/>
        <v/>
      </c>
      <c r="BC29" s="60" t="str">
        <f t="shared" si="12"/>
        <v/>
      </c>
      <c r="BD29" s="151">
        <f t="shared" si="13"/>
        <v>0</v>
      </c>
      <c r="BE29" s="151">
        <f t="shared" si="14"/>
        <v>0</v>
      </c>
      <c r="BF29" s="151" t="str">
        <f t="shared" si="15"/>
        <v/>
      </c>
      <c r="BG29" s="161"/>
      <c r="BH29" s="162"/>
      <c r="BI29" s="162"/>
      <c r="BJ29" s="162"/>
    </row>
    <row r="30" spans="1:62" s="57" customFormat="1" ht="15.75" customHeight="1" x14ac:dyDescent="0.15">
      <c r="A30" s="92" t="s">
        <v>35</v>
      </c>
      <c r="B30" s="130">
        <f t="shared" si="9"/>
        <v>0</v>
      </c>
      <c r="C30" s="10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3"/>
      <c r="U30" s="118"/>
      <c r="V30" s="103"/>
      <c r="W30" s="99"/>
      <c r="X30" s="160" t="str">
        <f t="shared" si="8"/>
        <v/>
      </c>
      <c r="Y30" s="49"/>
      <c r="Z30" s="49"/>
      <c r="AA30" s="49"/>
      <c r="AG30" s="53"/>
      <c r="AH30" s="53"/>
      <c r="AZ30" s="53"/>
      <c r="BA30" s="88" t="str">
        <f t="shared" si="10"/>
        <v/>
      </c>
      <c r="BB30" s="60" t="str">
        <f t="shared" si="11"/>
        <v/>
      </c>
      <c r="BC30" s="60" t="str">
        <f t="shared" si="12"/>
        <v/>
      </c>
      <c r="BD30" s="151">
        <f t="shared" si="13"/>
        <v>0</v>
      </c>
      <c r="BE30" s="151">
        <f t="shared" si="14"/>
        <v>0</v>
      </c>
      <c r="BF30" s="151" t="str">
        <f t="shared" si="15"/>
        <v/>
      </c>
      <c r="BG30" s="161"/>
      <c r="BH30" s="162"/>
      <c r="BI30" s="162"/>
      <c r="BJ30" s="162"/>
    </row>
    <row r="31" spans="1:62" s="57" customFormat="1" ht="15.75" customHeight="1" x14ac:dyDescent="0.15">
      <c r="A31" s="50" t="s">
        <v>36</v>
      </c>
      <c r="B31" s="105">
        <f t="shared" si="9"/>
        <v>0</v>
      </c>
      <c r="C31" s="106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3"/>
      <c r="U31" s="106"/>
      <c r="V31" s="103"/>
      <c r="W31" s="99"/>
      <c r="X31" s="160" t="str">
        <f t="shared" si="8"/>
        <v/>
      </c>
      <c r="Y31" s="49"/>
      <c r="Z31" s="49"/>
      <c r="AA31" s="49"/>
      <c r="AG31" s="53"/>
      <c r="AH31" s="53"/>
      <c r="AZ31" s="53"/>
      <c r="BA31" s="88" t="str">
        <f t="shared" si="10"/>
        <v/>
      </c>
      <c r="BB31" s="60" t="str">
        <f t="shared" si="11"/>
        <v/>
      </c>
      <c r="BC31" s="60" t="str">
        <f t="shared" si="12"/>
        <v/>
      </c>
      <c r="BD31" s="151">
        <f t="shared" si="13"/>
        <v>0</v>
      </c>
      <c r="BE31" s="151">
        <f t="shared" si="14"/>
        <v>0</v>
      </c>
      <c r="BF31" s="151" t="str">
        <f t="shared" si="15"/>
        <v/>
      </c>
      <c r="BG31" s="161"/>
      <c r="BH31" s="162"/>
      <c r="BI31" s="162"/>
      <c r="BJ31" s="162"/>
    </row>
    <row r="32" spans="1:62" s="57" customFormat="1" ht="15.75" customHeight="1" x14ac:dyDescent="0.15">
      <c r="A32" s="50" t="s">
        <v>37</v>
      </c>
      <c r="B32" s="105">
        <f t="shared" si="9"/>
        <v>0</v>
      </c>
      <c r="C32" s="106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3"/>
      <c r="U32" s="106"/>
      <c r="V32" s="103"/>
      <c r="W32" s="99"/>
      <c r="X32" s="160" t="str">
        <f t="shared" si="8"/>
        <v/>
      </c>
      <c r="Y32" s="49"/>
      <c r="Z32" s="49"/>
      <c r="AA32" s="49"/>
      <c r="AG32" s="53"/>
      <c r="AH32" s="53"/>
      <c r="AZ32" s="53"/>
      <c r="BA32" s="88" t="str">
        <f t="shared" si="10"/>
        <v/>
      </c>
      <c r="BB32" s="60" t="str">
        <f t="shared" si="11"/>
        <v/>
      </c>
      <c r="BC32" s="60" t="str">
        <f t="shared" si="12"/>
        <v/>
      </c>
      <c r="BD32" s="151">
        <f t="shared" si="13"/>
        <v>0</v>
      </c>
      <c r="BE32" s="151">
        <f t="shared" si="14"/>
        <v>0</v>
      </c>
      <c r="BF32" s="151" t="str">
        <f t="shared" si="15"/>
        <v/>
      </c>
      <c r="BG32" s="161"/>
      <c r="BH32" s="162"/>
      <c r="BI32" s="162"/>
      <c r="BJ32" s="162"/>
    </row>
    <row r="33" spans="1:62" s="57" customFormat="1" ht="15.75" customHeight="1" x14ac:dyDescent="0.15">
      <c r="A33" s="50" t="s">
        <v>38</v>
      </c>
      <c r="B33" s="105">
        <f t="shared" si="9"/>
        <v>0</v>
      </c>
      <c r="C33" s="106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3"/>
      <c r="U33" s="106"/>
      <c r="V33" s="103"/>
      <c r="W33" s="99"/>
      <c r="X33" s="160" t="str">
        <f t="shared" si="8"/>
        <v/>
      </c>
      <c r="Y33" s="49"/>
      <c r="Z33" s="49"/>
      <c r="AA33" s="49"/>
      <c r="AG33" s="53"/>
      <c r="AH33" s="53"/>
      <c r="AZ33" s="53"/>
      <c r="BA33" s="88" t="str">
        <f t="shared" si="10"/>
        <v/>
      </c>
      <c r="BB33" s="60" t="str">
        <f t="shared" si="11"/>
        <v/>
      </c>
      <c r="BC33" s="60" t="str">
        <f t="shared" si="12"/>
        <v/>
      </c>
      <c r="BD33" s="151">
        <f t="shared" si="13"/>
        <v>0</v>
      </c>
      <c r="BE33" s="151">
        <f t="shared" si="14"/>
        <v>0</v>
      </c>
      <c r="BF33" s="151" t="str">
        <f t="shared" si="15"/>
        <v/>
      </c>
      <c r="BG33" s="161"/>
      <c r="BH33" s="162"/>
      <c r="BI33" s="162"/>
      <c r="BJ33" s="162"/>
    </row>
    <row r="34" spans="1:62" s="57" customFormat="1" ht="15.75" customHeight="1" x14ac:dyDescent="0.15">
      <c r="A34" s="50" t="s">
        <v>39</v>
      </c>
      <c r="B34" s="105">
        <f t="shared" si="9"/>
        <v>0</v>
      </c>
      <c r="C34" s="106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3"/>
      <c r="U34" s="106"/>
      <c r="V34" s="103"/>
      <c r="W34" s="99"/>
      <c r="X34" s="160" t="str">
        <f t="shared" si="8"/>
        <v/>
      </c>
      <c r="Y34" s="49"/>
      <c r="Z34" s="49"/>
      <c r="AA34" s="49"/>
      <c r="AG34" s="53"/>
      <c r="AH34" s="53"/>
      <c r="AZ34" s="53"/>
      <c r="BA34" s="88" t="str">
        <f t="shared" si="10"/>
        <v/>
      </c>
      <c r="BB34" s="60" t="str">
        <f t="shared" si="11"/>
        <v/>
      </c>
      <c r="BC34" s="60" t="str">
        <f t="shared" si="12"/>
        <v/>
      </c>
      <c r="BD34" s="151">
        <f t="shared" si="13"/>
        <v>0</v>
      </c>
      <c r="BE34" s="151">
        <f t="shared" si="14"/>
        <v>0</v>
      </c>
      <c r="BF34" s="151" t="str">
        <f t="shared" si="15"/>
        <v/>
      </c>
      <c r="BG34" s="161"/>
      <c r="BH34" s="162"/>
      <c r="BI34" s="162"/>
      <c r="BJ34" s="162"/>
    </row>
    <row r="35" spans="1:62" s="57" customFormat="1" ht="15.75" customHeight="1" x14ac:dyDescent="0.15">
      <c r="A35" s="50" t="s">
        <v>40</v>
      </c>
      <c r="B35" s="105">
        <f t="shared" si="9"/>
        <v>0</v>
      </c>
      <c r="C35" s="106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3"/>
      <c r="U35" s="106"/>
      <c r="V35" s="103"/>
      <c r="W35" s="99"/>
      <c r="X35" s="160" t="str">
        <f t="shared" si="8"/>
        <v/>
      </c>
      <c r="Y35" s="49"/>
      <c r="Z35" s="49"/>
      <c r="AA35" s="49"/>
      <c r="AG35" s="53"/>
      <c r="AH35" s="53"/>
      <c r="AZ35" s="53"/>
      <c r="BA35" s="88" t="str">
        <f t="shared" si="10"/>
        <v/>
      </c>
      <c r="BB35" s="60" t="str">
        <f t="shared" si="11"/>
        <v/>
      </c>
      <c r="BC35" s="60" t="str">
        <f t="shared" si="12"/>
        <v/>
      </c>
      <c r="BD35" s="151">
        <f t="shared" si="13"/>
        <v>0</v>
      </c>
      <c r="BE35" s="151">
        <f t="shared" si="14"/>
        <v>0</v>
      </c>
      <c r="BF35" s="151" t="str">
        <f t="shared" si="15"/>
        <v/>
      </c>
      <c r="BG35" s="161"/>
      <c r="BH35" s="162"/>
      <c r="BI35" s="162"/>
      <c r="BJ35" s="162"/>
    </row>
    <row r="36" spans="1:62" s="57" customFormat="1" ht="15.75" customHeight="1" x14ac:dyDescent="0.15">
      <c r="A36" s="50" t="s">
        <v>41</v>
      </c>
      <c r="B36" s="105">
        <f t="shared" si="9"/>
        <v>0</v>
      </c>
      <c r="C36" s="106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3"/>
      <c r="U36" s="106"/>
      <c r="V36" s="103"/>
      <c r="W36" s="99"/>
      <c r="X36" s="160" t="str">
        <f t="shared" si="8"/>
        <v/>
      </c>
      <c r="Y36" s="49"/>
      <c r="Z36" s="49"/>
      <c r="AA36" s="49"/>
      <c r="AG36" s="53"/>
      <c r="AH36" s="53"/>
      <c r="AZ36" s="53"/>
      <c r="BA36" s="88" t="str">
        <f t="shared" si="10"/>
        <v/>
      </c>
      <c r="BB36" s="60" t="str">
        <f t="shared" si="11"/>
        <v/>
      </c>
      <c r="BC36" s="60" t="str">
        <f t="shared" si="12"/>
        <v/>
      </c>
      <c r="BD36" s="151">
        <f t="shared" si="13"/>
        <v>0</v>
      </c>
      <c r="BE36" s="151">
        <f t="shared" si="14"/>
        <v>0</v>
      </c>
      <c r="BF36" s="151" t="str">
        <f t="shared" si="15"/>
        <v/>
      </c>
      <c r="BG36" s="161"/>
      <c r="BH36" s="162"/>
      <c r="BI36" s="162"/>
      <c r="BJ36" s="162"/>
    </row>
    <row r="37" spans="1:62" s="57" customFormat="1" ht="15.75" customHeight="1" x14ac:dyDescent="0.15">
      <c r="A37" s="50" t="s">
        <v>42</v>
      </c>
      <c r="B37" s="105">
        <f t="shared" si="9"/>
        <v>0</v>
      </c>
      <c r="C37" s="106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3"/>
      <c r="U37" s="106"/>
      <c r="V37" s="103"/>
      <c r="W37" s="99"/>
      <c r="X37" s="160" t="str">
        <f t="shared" si="8"/>
        <v/>
      </c>
      <c r="Y37" s="49"/>
      <c r="Z37" s="49"/>
      <c r="AA37" s="49"/>
      <c r="AG37" s="53"/>
      <c r="AH37" s="53"/>
      <c r="AZ37" s="53"/>
      <c r="BA37" s="88" t="str">
        <f t="shared" si="10"/>
        <v/>
      </c>
      <c r="BB37" s="60" t="str">
        <f t="shared" si="11"/>
        <v/>
      </c>
      <c r="BC37" s="60" t="str">
        <f t="shared" si="12"/>
        <v/>
      </c>
      <c r="BD37" s="151">
        <f t="shared" si="13"/>
        <v>0</v>
      </c>
      <c r="BE37" s="151">
        <f t="shared" si="14"/>
        <v>0</v>
      </c>
      <c r="BF37" s="151" t="str">
        <f t="shared" si="15"/>
        <v/>
      </c>
      <c r="BG37" s="161"/>
      <c r="BH37" s="162"/>
      <c r="BI37" s="162"/>
      <c r="BJ37" s="162"/>
    </row>
    <row r="38" spans="1:62" s="57" customFormat="1" ht="15.75" customHeight="1" x14ac:dyDescent="0.15">
      <c r="A38" s="50" t="s">
        <v>43</v>
      </c>
      <c r="B38" s="105">
        <f t="shared" si="9"/>
        <v>0</v>
      </c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3"/>
      <c r="U38" s="106"/>
      <c r="V38" s="103"/>
      <c r="W38" s="99"/>
      <c r="X38" s="160" t="str">
        <f t="shared" si="8"/>
        <v/>
      </c>
      <c r="Y38" s="49"/>
      <c r="Z38" s="49"/>
      <c r="AA38" s="49"/>
      <c r="AG38" s="53"/>
      <c r="AH38" s="53"/>
      <c r="AZ38" s="53"/>
      <c r="BA38" s="88" t="str">
        <f t="shared" si="10"/>
        <v/>
      </c>
      <c r="BB38" s="60" t="str">
        <f t="shared" si="11"/>
        <v/>
      </c>
      <c r="BC38" s="60" t="str">
        <f t="shared" si="12"/>
        <v/>
      </c>
      <c r="BD38" s="151">
        <f t="shared" si="13"/>
        <v>0</v>
      </c>
      <c r="BE38" s="151">
        <f t="shared" si="14"/>
        <v>0</v>
      </c>
      <c r="BF38" s="151" t="str">
        <f t="shared" si="15"/>
        <v/>
      </c>
      <c r="BG38" s="161"/>
      <c r="BH38" s="162"/>
      <c r="BI38" s="162"/>
      <c r="BJ38" s="162"/>
    </row>
    <row r="39" spans="1:62" s="57" customFormat="1" ht="15.75" customHeight="1" x14ac:dyDescent="0.15">
      <c r="A39" s="51" t="s">
        <v>44</v>
      </c>
      <c r="B39" s="109">
        <f t="shared" si="9"/>
        <v>0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3"/>
      <c r="U39" s="110"/>
      <c r="V39" s="113"/>
      <c r="W39" s="100"/>
      <c r="X39" s="160" t="str">
        <f t="shared" si="8"/>
        <v/>
      </c>
      <c r="Y39" s="49"/>
      <c r="Z39" s="49"/>
      <c r="AA39" s="49"/>
      <c r="AG39" s="53"/>
      <c r="AH39" s="53"/>
      <c r="AZ39" s="53"/>
      <c r="BA39" s="88" t="str">
        <f t="shared" si="10"/>
        <v/>
      </c>
      <c r="BB39" s="60" t="str">
        <f t="shared" si="11"/>
        <v/>
      </c>
      <c r="BC39" s="60" t="str">
        <f t="shared" si="12"/>
        <v/>
      </c>
      <c r="BD39" s="151">
        <f t="shared" si="13"/>
        <v>0</v>
      </c>
      <c r="BE39" s="151">
        <f t="shared" si="14"/>
        <v>0</v>
      </c>
      <c r="BF39" s="151" t="str">
        <f t="shared" si="15"/>
        <v/>
      </c>
      <c r="BG39" s="161"/>
      <c r="BH39" s="162"/>
      <c r="BI39" s="162"/>
      <c r="BJ39" s="162"/>
    </row>
    <row r="40" spans="1:62" s="57" customFormat="1" ht="30" customHeight="1" x14ac:dyDescent="0.2">
      <c r="A40" s="52" t="s">
        <v>45</v>
      </c>
      <c r="B40" s="52"/>
      <c r="C40" s="52"/>
      <c r="D40" s="52"/>
      <c r="E40" s="52"/>
      <c r="F40" s="52"/>
      <c r="G40" s="52"/>
      <c r="H40" s="52"/>
      <c r="I40" s="44"/>
      <c r="J40" s="44"/>
      <c r="K40" s="44"/>
      <c r="L40" s="44"/>
      <c r="M40" s="44"/>
      <c r="N40" s="42"/>
      <c r="O40" s="48"/>
      <c r="P40" s="48"/>
      <c r="Q40" s="48"/>
      <c r="R40" s="48"/>
      <c r="S40" s="48"/>
      <c r="T40" s="48"/>
      <c r="U40" s="48"/>
      <c r="V40" s="48"/>
      <c r="W40" s="48"/>
      <c r="X40" s="164"/>
      <c r="AV40" s="53"/>
      <c r="AW40" s="53"/>
      <c r="BA40" s="48"/>
      <c r="BB40" s="48"/>
      <c r="BC40" s="48"/>
      <c r="BD40" s="48"/>
      <c r="BG40" s="158"/>
      <c r="BH40" s="158"/>
      <c r="BI40" s="158"/>
      <c r="BJ40" s="158"/>
    </row>
    <row r="41" spans="1:62" s="57" customFormat="1" ht="32.25" customHeight="1" x14ac:dyDescent="0.25">
      <c r="A41" s="201" t="s">
        <v>31</v>
      </c>
      <c r="B41" s="203" t="s">
        <v>4</v>
      </c>
      <c r="C41" s="205" t="s">
        <v>46</v>
      </c>
      <c r="D41" s="206"/>
      <c r="E41" s="206"/>
      <c r="F41" s="207"/>
      <c r="G41" s="205" t="s">
        <v>47</v>
      </c>
      <c r="H41" s="206"/>
      <c r="I41" s="206"/>
      <c r="J41" s="207"/>
      <c r="K41" s="42"/>
      <c r="L41" s="208"/>
      <c r="M41" s="208"/>
      <c r="N41" s="208"/>
      <c r="O41" s="208"/>
      <c r="P41" s="208"/>
      <c r="Q41" s="208"/>
      <c r="R41" s="20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G41" s="158"/>
      <c r="BH41" s="158"/>
      <c r="BI41" s="158"/>
      <c r="BJ41" s="158"/>
    </row>
    <row r="42" spans="1:62" s="57" customFormat="1" ht="27" customHeight="1" x14ac:dyDescent="0.15">
      <c r="A42" s="202"/>
      <c r="B42" s="204"/>
      <c r="C42" s="45" t="s">
        <v>11</v>
      </c>
      <c r="D42" s="45" t="s">
        <v>12</v>
      </c>
      <c r="E42" s="73" t="s">
        <v>13</v>
      </c>
      <c r="F42" s="73" t="s">
        <v>48</v>
      </c>
      <c r="G42" s="45" t="s">
        <v>11</v>
      </c>
      <c r="H42" s="45" t="s">
        <v>12</v>
      </c>
      <c r="I42" s="73" t="s">
        <v>13</v>
      </c>
      <c r="J42" s="73" t="s">
        <v>48</v>
      </c>
      <c r="K42" s="42"/>
      <c r="L42" s="42"/>
      <c r="M42" s="42"/>
      <c r="N42" s="54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G42" s="158"/>
      <c r="BH42" s="158"/>
      <c r="BI42" s="158"/>
      <c r="BJ42" s="158"/>
    </row>
    <row r="43" spans="1:62" s="57" customFormat="1" ht="15.75" customHeight="1" x14ac:dyDescent="0.15">
      <c r="A43" s="67" t="s">
        <v>49</v>
      </c>
      <c r="B43" s="105">
        <f>SUM(C43:J43)</f>
        <v>0</v>
      </c>
      <c r="C43" s="120"/>
      <c r="D43" s="121"/>
      <c r="E43" s="125"/>
      <c r="F43" s="125"/>
      <c r="G43" s="120"/>
      <c r="H43" s="121"/>
      <c r="I43" s="121"/>
      <c r="J43" s="125"/>
      <c r="K43" s="150" t="s">
        <v>70</v>
      </c>
      <c r="L43" s="42"/>
      <c r="M43" s="42"/>
      <c r="N43" s="86"/>
      <c r="O43" s="48"/>
      <c r="P43" s="48"/>
      <c r="Q43" s="48"/>
      <c r="R43" s="48"/>
      <c r="S43" s="48"/>
      <c r="T43" s="48"/>
      <c r="U43" s="48"/>
      <c r="V43" s="48"/>
      <c r="W43" s="48"/>
      <c r="X43" s="164"/>
      <c r="AV43" s="53"/>
      <c r="AW43" s="53"/>
      <c r="BA43" s="88"/>
      <c r="BD43" s="151"/>
      <c r="BG43" s="158"/>
      <c r="BH43" s="158"/>
      <c r="BI43" s="158"/>
      <c r="BJ43" s="158"/>
    </row>
    <row r="44" spans="1:62" s="57" customFormat="1" ht="15.75" customHeight="1" x14ac:dyDescent="0.15">
      <c r="A44" s="66" t="s">
        <v>50</v>
      </c>
      <c r="B44" s="109">
        <f>SUM(C44:J44)</f>
        <v>0</v>
      </c>
      <c r="C44" s="110"/>
      <c r="D44" s="111"/>
      <c r="E44" s="113"/>
      <c r="F44" s="113"/>
      <c r="G44" s="110"/>
      <c r="H44" s="111"/>
      <c r="I44" s="111"/>
      <c r="J44" s="113"/>
      <c r="K44" s="150" t="s">
        <v>70</v>
      </c>
      <c r="L44" s="42"/>
      <c r="M44" s="42"/>
      <c r="N44" s="68"/>
      <c r="O44" s="48"/>
      <c r="P44" s="48"/>
      <c r="Q44" s="48"/>
      <c r="R44" s="48"/>
      <c r="S44" s="48"/>
      <c r="T44" s="48"/>
      <c r="U44" s="48"/>
      <c r="V44" s="48"/>
      <c r="W44" s="48"/>
      <c r="X44" s="164"/>
      <c r="AV44" s="53"/>
      <c r="AW44" s="53"/>
      <c r="BA44" s="88"/>
      <c r="BD44" s="151"/>
      <c r="BG44" s="158"/>
      <c r="BH44" s="158"/>
      <c r="BI44" s="158"/>
      <c r="BJ44" s="158"/>
    </row>
    <row r="45" spans="1:62" s="57" customFormat="1" ht="30" customHeight="1" x14ac:dyDescent="0.2">
      <c r="A45" s="95" t="s">
        <v>51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68"/>
      <c r="O45" s="48"/>
      <c r="P45" s="48"/>
      <c r="Q45" s="48"/>
      <c r="R45" s="48"/>
      <c r="S45" s="48"/>
      <c r="T45" s="48"/>
      <c r="U45" s="48"/>
      <c r="V45" s="48"/>
      <c r="W45" s="48"/>
      <c r="X45" s="164"/>
      <c r="AV45" s="53"/>
      <c r="AW45" s="53"/>
      <c r="BA45" s="48"/>
      <c r="BB45" s="48"/>
      <c r="BG45" s="158"/>
      <c r="BH45" s="158"/>
      <c r="BI45" s="158"/>
      <c r="BJ45" s="158"/>
    </row>
    <row r="46" spans="1:62" s="57" customFormat="1" ht="27" customHeight="1" x14ac:dyDescent="0.15">
      <c r="A46" s="198" t="s">
        <v>52</v>
      </c>
      <c r="B46" s="188" t="s">
        <v>18</v>
      </c>
      <c r="C46" s="190" t="s">
        <v>5</v>
      </c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2" t="s">
        <v>6</v>
      </c>
      <c r="V46" s="193"/>
      <c r="W46" s="188" t="s">
        <v>7</v>
      </c>
      <c r="X46" s="164"/>
      <c r="AT46" s="53"/>
      <c r="AU46" s="53"/>
      <c r="AZ46" s="48"/>
      <c r="BA46" s="48"/>
      <c r="BB46" s="48"/>
      <c r="BG46" s="158"/>
      <c r="BH46" s="158"/>
      <c r="BI46" s="158"/>
      <c r="BJ46" s="158"/>
    </row>
    <row r="47" spans="1:62" s="57" customFormat="1" ht="29.25" customHeight="1" x14ac:dyDescent="0.15">
      <c r="A47" s="199"/>
      <c r="B47" s="189"/>
      <c r="C47" s="58" t="s">
        <v>71</v>
      </c>
      <c r="D47" s="45" t="s">
        <v>72</v>
      </c>
      <c r="E47" s="45" t="s">
        <v>73</v>
      </c>
      <c r="F47" s="45" t="s">
        <v>74</v>
      </c>
      <c r="G47" s="45" t="s">
        <v>75</v>
      </c>
      <c r="H47" s="45" t="s">
        <v>76</v>
      </c>
      <c r="I47" s="45" t="s">
        <v>77</v>
      </c>
      <c r="J47" s="45" t="s">
        <v>78</v>
      </c>
      <c r="K47" s="45" t="s">
        <v>79</v>
      </c>
      <c r="L47" s="45" t="s">
        <v>80</v>
      </c>
      <c r="M47" s="45" t="s">
        <v>81</v>
      </c>
      <c r="N47" s="45" t="s">
        <v>82</v>
      </c>
      <c r="O47" s="45" t="s">
        <v>83</v>
      </c>
      <c r="P47" s="45" t="s">
        <v>84</v>
      </c>
      <c r="Q47" s="45" t="s">
        <v>85</v>
      </c>
      <c r="R47" s="45" t="s">
        <v>86</v>
      </c>
      <c r="S47" s="45" t="s">
        <v>87</v>
      </c>
      <c r="T47" s="159" t="s">
        <v>88</v>
      </c>
      <c r="U47" s="47" t="s">
        <v>16</v>
      </c>
      <c r="V47" s="46" t="s">
        <v>17</v>
      </c>
      <c r="W47" s="189"/>
      <c r="X47" s="164"/>
      <c r="AT47" s="53"/>
      <c r="AU47" s="53"/>
      <c r="AZ47" s="48"/>
      <c r="BA47" s="48"/>
      <c r="BB47" s="48"/>
      <c r="BG47" s="158"/>
      <c r="BH47" s="158"/>
      <c r="BI47" s="158"/>
      <c r="BJ47" s="158"/>
    </row>
    <row r="48" spans="1:62" s="57" customFormat="1" ht="15.75" customHeight="1" x14ac:dyDescent="0.15">
      <c r="A48" s="69" t="s">
        <v>53</v>
      </c>
      <c r="B48" s="115">
        <f>SUM(B49:B50)</f>
        <v>0</v>
      </c>
      <c r="C48" s="139">
        <f>SUM(C49:C50)</f>
        <v>0</v>
      </c>
      <c r="D48" s="140">
        <f t="shared" ref="D48:W48" si="16">SUM(D49:D50)</f>
        <v>0</v>
      </c>
      <c r="E48" s="140">
        <f t="shared" si="16"/>
        <v>0</v>
      </c>
      <c r="F48" s="140">
        <f t="shared" si="16"/>
        <v>0</v>
      </c>
      <c r="G48" s="140">
        <f t="shared" si="16"/>
        <v>0</v>
      </c>
      <c r="H48" s="140">
        <f t="shared" si="16"/>
        <v>0</v>
      </c>
      <c r="I48" s="140">
        <f t="shared" si="16"/>
        <v>0</v>
      </c>
      <c r="J48" s="140">
        <f t="shared" si="16"/>
        <v>0</v>
      </c>
      <c r="K48" s="140">
        <f t="shared" si="16"/>
        <v>0</v>
      </c>
      <c r="L48" s="140">
        <f t="shared" si="16"/>
        <v>0</v>
      </c>
      <c r="M48" s="140">
        <f t="shared" si="16"/>
        <v>0</v>
      </c>
      <c r="N48" s="140">
        <f t="shared" si="16"/>
        <v>0</v>
      </c>
      <c r="O48" s="140">
        <f t="shared" si="16"/>
        <v>0</v>
      </c>
      <c r="P48" s="140">
        <f t="shared" si="16"/>
        <v>0</v>
      </c>
      <c r="Q48" s="140">
        <f t="shared" si="16"/>
        <v>0</v>
      </c>
      <c r="R48" s="140">
        <f t="shared" si="16"/>
        <v>0</v>
      </c>
      <c r="S48" s="140">
        <f t="shared" si="16"/>
        <v>0</v>
      </c>
      <c r="T48" s="147">
        <f t="shared" si="16"/>
        <v>0</v>
      </c>
      <c r="U48" s="139">
        <f t="shared" si="16"/>
        <v>0</v>
      </c>
      <c r="V48" s="165">
        <f t="shared" si="16"/>
        <v>0</v>
      </c>
      <c r="W48" s="165">
        <f t="shared" si="16"/>
        <v>0</v>
      </c>
      <c r="X48" s="160" t="str">
        <f t="shared" ref="X48:X53" si="17">+BA48&amp;""&amp;BB48&amp;""&amp;BC48</f>
        <v/>
      </c>
      <c r="AT48" s="53"/>
      <c r="AU48" s="53"/>
      <c r="AZ48" s="88" t="s">
        <v>70</v>
      </c>
      <c r="BA48" s="88" t="str">
        <f t="shared" ref="BA48:BA53" si="18">IF($B48&lt;&gt;($U48+$V48)," El número consultas según sexo NO puede ser diferente al Total.","")</f>
        <v/>
      </c>
      <c r="BB48" s="60" t="str">
        <f t="shared" ref="BB48:BB53" si="19">IF($B48=0,"",IF($W48="",IF($B48="",""," No olvide escribir la columna Beneficiarios."),""))</f>
        <v/>
      </c>
      <c r="BC48" s="60" t="str">
        <f t="shared" ref="BC48:BC53" si="20">IF($B48&lt;$W48," El número de Beneficiarios NO puede ser mayor que el Total.","")</f>
        <v/>
      </c>
      <c r="BD48" s="151">
        <f t="shared" ref="BD48:BD53" si="21">IF($B48&lt;&gt;($U48+$V48),1,0)</f>
        <v>0</v>
      </c>
      <c r="BE48" s="151">
        <f t="shared" ref="BE48:BE53" si="22">IF($B48&lt;$W48,1,0)</f>
        <v>0</v>
      </c>
      <c r="BF48" s="151"/>
      <c r="BG48" s="158"/>
      <c r="BH48" s="158"/>
      <c r="BI48" s="158"/>
      <c r="BJ48" s="158"/>
    </row>
    <row r="49" spans="1:62" s="57" customFormat="1" ht="15.75" customHeight="1" x14ac:dyDescent="0.15">
      <c r="A49" s="70" t="s">
        <v>49</v>
      </c>
      <c r="B49" s="116">
        <f>SUM(C49:T49)</f>
        <v>0</v>
      </c>
      <c r="C49" s="106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106"/>
      <c r="V49" s="103"/>
      <c r="W49" s="101"/>
      <c r="X49" s="160" t="str">
        <f t="shared" si="17"/>
        <v/>
      </c>
      <c r="Y49" s="49"/>
      <c r="Z49" s="49"/>
      <c r="AA49" s="49"/>
      <c r="AG49" s="53"/>
      <c r="AH49" s="53"/>
      <c r="AZ49" s="53"/>
      <c r="BA49" s="88" t="str">
        <f t="shared" si="18"/>
        <v/>
      </c>
      <c r="BB49" s="60" t="str">
        <f t="shared" si="19"/>
        <v/>
      </c>
      <c r="BC49" s="60" t="str">
        <f t="shared" si="20"/>
        <v/>
      </c>
      <c r="BD49" s="151">
        <f t="shared" si="21"/>
        <v>0</v>
      </c>
      <c r="BE49" s="151">
        <f t="shared" si="22"/>
        <v>0</v>
      </c>
      <c r="BF49" s="151" t="str">
        <f>IF($B49=0,"",IF($W49="",IF($B49="","",1),0))</f>
        <v/>
      </c>
      <c r="BG49" s="161"/>
      <c r="BH49" s="162"/>
      <c r="BI49" s="162"/>
      <c r="BJ49" s="162"/>
    </row>
    <row r="50" spans="1:62" s="57" customFormat="1" ht="15.75" customHeight="1" x14ac:dyDescent="0.15">
      <c r="A50" s="71" t="s">
        <v>54</v>
      </c>
      <c r="B50" s="117">
        <f>SUM(C50:T50)</f>
        <v>0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2"/>
      <c r="U50" s="110"/>
      <c r="V50" s="113"/>
      <c r="W50" s="102"/>
      <c r="X50" s="160" t="str">
        <f t="shared" si="17"/>
        <v/>
      </c>
      <c r="Y50" s="49"/>
      <c r="Z50" s="49"/>
      <c r="AA50" s="49"/>
      <c r="AG50" s="53"/>
      <c r="AH50" s="53"/>
      <c r="AZ50" s="53"/>
      <c r="BA50" s="88" t="str">
        <f t="shared" si="18"/>
        <v/>
      </c>
      <c r="BB50" s="60" t="str">
        <f t="shared" si="19"/>
        <v/>
      </c>
      <c r="BC50" s="60" t="str">
        <f t="shared" si="20"/>
        <v/>
      </c>
      <c r="BD50" s="151">
        <f t="shared" si="21"/>
        <v>0</v>
      </c>
      <c r="BE50" s="151">
        <f t="shared" si="22"/>
        <v>0</v>
      </c>
      <c r="BF50" s="151" t="str">
        <f>IF($B50=0,"",IF($W50="",IF($B50="","",1),0))</f>
        <v/>
      </c>
      <c r="BG50" s="161"/>
      <c r="BH50" s="162"/>
      <c r="BI50" s="162"/>
      <c r="BJ50" s="162"/>
    </row>
    <row r="51" spans="1:62" s="57" customFormat="1" ht="15.75" customHeight="1" x14ac:dyDescent="0.15">
      <c r="A51" s="166" t="s">
        <v>55</v>
      </c>
      <c r="B51" s="167">
        <f t="shared" ref="B51:W51" si="23">SUM(B52:B53)</f>
        <v>0</v>
      </c>
      <c r="C51" s="168">
        <f t="shared" si="23"/>
        <v>0</v>
      </c>
      <c r="D51" s="169">
        <f t="shared" si="23"/>
        <v>0</v>
      </c>
      <c r="E51" s="169">
        <f t="shared" si="23"/>
        <v>0</v>
      </c>
      <c r="F51" s="169">
        <f t="shared" si="23"/>
        <v>0</v>
      </c>
      <c r="G51" s="169">
        <f t="shared" si="23"/>
        <v>0</v>
      </c>
      <c r="H51" s="169">
        <f t="shared" si="23"/>
        <v>0</v>
      </c>
      <c r="I51" s="169">
        <f t="shared" si="23"/>
        <v>0</v>
      </c>
      <c r="J51" s="169">
        <f t="shared" si="23"/>
        <v>0</v>
      </c>
      <c r="K51" s="169">
        <f t="shared" si="23"/>
        <v>0</v>
      </c>
      <c r="L51" s="169">
        <f t="shared" si="23"/>
        <v>0</v>
      </c>
      <c r="M51" s="169">
        <f t="shared" si="23"/>
        <v>0</v>
      </c>
      <c r="N51" s="169">
        <f t="shared" si="23"/>
        <v>0</v>
      </c>
      <c r="O51" s="169">
        <f t="shared" si="23"/>
        <v>0</v>
      </c>
      <c r="P51" s="169">
        <f t="shared" si="23"/>
        <v>0</v>
      </c>
      <c r="Q51" s="169">
        <f t="shared" si="23"/>
        <v>0</v>
      </c>
      <c r="R51" s="169">
        <f t="shared" si="23"/>
        <v>0</v>
      </c>
      <c r="S51" s="169">
        <f t="shared" si="23"/>
        <v>0</v>
      </c>
      <c r="T51" s="170">
        <f t="shared" si="23"/>
        <v>0</v>
      </c>
      <c r="U51" s="168">
        <f t="shared" si="23"/>
        <v>0</v>
      </c>
      <c r="V51" s="171">
        <f t="shared" si="23"/>
        <v>0</v>
      </c>
      <c r="W51" s="165">
        <f t="shared" si="23"/>
        <v>0</v>
      </c>
      <c r="X51" s="160" t="str">
        <f t="shared" si="17"/>
        <v/>
      </c>
      <c r="Y51" s="49"/>
      <c r="Z51" s="49"/>
      <c r="AA51" s="49"/>
      <c r="AG51" s="53"/>
      <c r="AH51" s="53"/>
      <c r="AZ51" s="53"/>
      <c r="BA51" s="88" t="str">
        <f t="shared" si="18"/>
        <v/>
      </c>
      <c r="BB51" s="60" t="str">
        <f t="shared" si="19"/>
        <v/>
      </c>
      <c r="BC51" s="60" t="str">
        <f t="shared" si="20"/>
        <v/>
      </c>
      <c r="BD51" s="151">
        <f t="shared" si="21"/>
        <v>0</v>
      </c>
      <c r="BE51" s="151">
        <f t="shared" si="22"/>
        <v>0</v>
      </c>
      <c r="BF51" s="151" t="str">
        <f>IF($B51=0,"",IF($W51="",IF($B51="","",1),0))</f>
        <v/>
      </c>
      <c r="BG51" s="161"/>
      <c r="BH51" s="162"/>
      <c r="BI51" s="162"/>
      <c r="BJ51" s="162"/>
    </row>
    <row r="52" spans="1:62" s="57" customFormat="1" ht="15.75" customHeight="1" x14ac:dyDescent="0.15">
      <c r="A52" s="70" t="s">
        <v>49</v>
      </c>
      <c r="B52" s="116">
        <f>SUM(C52:T52)</f>
        <v>0</v>
      </c>
      <c r="C52" s="106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6"/>
      <c r="V52" s="103"/>
      <c r="W52" s="101"/>
      <c r="X52" s="160" t="str">
        <f t="shared" si="17"/>
        <v/>
      </c>
      <c r="Y52" s="49"/>
      <c r="Z52" s="49"/>
      <c r="AA52" s="49"/>
      <c r="AG52" s="53"/>
      <c r="AH52" s="53"/>
      <c r="AZ52" s="53"/>
      <c r="BA52" s="88" t="str">
        <f t="shared" si="18"/>
        <v/>
      </c>
      <c r="BB52" s="60" t="str">
        <f t="shared" si="19"/>
        <v/>
      </c>
      <c r="BC52" s="60" t="str">
        <f t="shared" si="20"/>
        <v/>
      </c>
      <c r="BD52" s="151">
        <f t="shared" si="21"/>
        <v>0</v>
      </c>
      <c r="BE52" s="151">
        <f t="shared" si="22"/>
        <v>0</v>
      </c>
      <c r="BF52" s="151" t="str">
        <f>IF($B52=0,"",IF($W52="",IF($B52="","",1),0))</f>
        <v/>
      </c>
      <c r="BG52" s="161"/>
      <c r="BH52" s="162"/>
      <c r="BI52" s="162"/>
      <c r="BJ52" s="162"/>
    </row>
    <row r="53" spans="1:62" s="57" customFormat="1" ht="15.75" customHeight="1" x14ac:dyDescent="0.15">
      <c r="A53" s="71" t="s">
        <v>54</v>
      </c>
      <c r="B53" s="117">
        <f>SUM(C53:T53)</f>
        <v>0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10"/>
      <c r="V53" s="113"/>
      <c r="W53" s="102"/>
      <c r="X53" s="160" t="str">
        <f t="shared" si="17"/>
        <v/>
      </c>
      <c r="Y53" s="49"/>
      <c r="Z53" s="49"/>
      <c r="AA53" s="49"/>
      <c r="AG53" s="53"/>
      <c r="AH53" s="53"/>
      <c r="AZ53" s="53"/>
      <c r="BA53" s="88" t="str">
        <f t="shared" si="18"/>
        <v/>
      </c>
      <c r="BB53" s="60" t="str">
        <f t="shared" si="19"/>
        <v/>
      </c>
      <c r="BC53" s="60" t="str">
        <f t="shared" si="20"/>
        <v/>
      </c>
      <c r="BD53" s="151">
        <f t="shared" si="21"/>
        <v>0</v>
      </c>
      <c r="BE53" s="151">
        <f t="shared" si="22"/>
        <v>0</v>
      </c>
      <c r="BF53" s="151" t="str">
        <f>IF($B53=0,"",IF($W53="",IF($B53="","",1),0))</f>
        <v/>
      </c>
      <c r="BG53" s="161"/>
      <c r="BH53" s="162"/>
      <c r="BI53" s="162"/>
      <c r="BJ53" s="162"/>
    </row>
    <row r="54" spans="1:62" s="57" customFormat="1" ht="30" customHeight="1" x14ac:dyDescent="0.2">
      <c r="A54" s="96" t="s">
        <v>56</v>
      </c>
      <c r="B54" s="96"/>
      <c r="C54" s="96"/>
      <c r="D54" s="96"/>
      <c r="E54" s="96"/>
      <c r="F54" s="96"/>
      <c r="G54" s="96"/>
      <c r="H54" s="96"/>
      <c r="I54" s="96"/>
      <c r="J54" s="96"/>
      <c r="K54" s="93"/>
      <c r="L54" s="93"/>
      <c r="M54" s="93"/>
      <c r="N54" s="42"/>
      <c r="O54" s="48"/>
      <c r="P54" s="48"/>
      <c r="Q54" s="48"/>
      <c r="R54" s="48"/>
      <c r="S54" s="48"/>
      <c r="T54" s="48"/>
      <c r="U54" s="48"/>
      <c r="V54" s="48"/>
      <c r="W54" s="48"/>
      <c r="X54" s="164"/>
      <c r="AV54" s="53"/>
      <c r="AW54" s="53"/>
      <c r="BA54" s="48"/>
      <c r="BB54" s="48"/>
      <c r="BG54" s="158"/>
      <c r="BH54" s="158"/>
      <c r="BI54" s="158"/>
      <c r="BJ54" s="158"/>
    </row>
    <row r="55" spans="1:62" s="57" customFormat="1" ht="24" customHeight="1" x14ac:dyDescent="0.15">
      <c r="A55" s="188" t="s">
        <v>52</v>
      </c>
      <c r="B55" s="194" t="s">
        <v>57</v>
      </c>
      <c r="C55" s="195"/>
      <c r="D55" s="194" t="s">
        <v>58</v>
      </c>
      <c r="E55" s="195"/>
      <c r="F55" s="196" t="s">
        <v>91</v>
      </c>
      <c r="G55" s="197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X55" s="164"/>
      <c r="AU55" s="53"/>
      <c r="AV55" s="53"/>
      <c r="AX55" s="48"/>
      <c r="AY55" s="48"/>
      <c r="BA55" s="48"/>
      <c r="BB55" s="48"/>
      <c r="BG55" s="158"/>
      <c r="BH55" s="158"/>
      <c r="BI55" s="158"/>
      <c r="BJ55" s="158"/>
    </row>
    <row r="56" spans="1:62" s="57" customFormat="1" ht="31.5" x14ac:dyDescent="0.15">
      <c r="A56" s="189"/>
      <c r="B56" s="72" t="s">
        <v>59</v>
      </c>
      <c r="C56" s="73" t="s">
        <v>60</v>
      </c>
      <c r="D56" s="72" t="s">
        <v>59</v>
      </c>
      <c r="E56" s="73" t="s">
        <v>60</v>
      </c>
      <c r="F56" s="72" t="s">
        <v>59</v>
      </c>
      <c r="G56" s="73" t="s">
        <v>60</v>
      </c>
      <c r="H56" s="48"/>
      <c r="I56" s="48"/>
      <c r="J56" s="48"/>
      <c r="K56" s="48"/>
      <c r="L56" s="48"/>
      <c r="M56" s="48"/>
      <c r="N56" s="48"/>
      <c r="O56" s="48"/>
      <c r="P56" s="48"/>
      <c r="X56" s="164"/>
      <c r="AQ56" s="53"/>
      <c r="AR56" s="53"/>
      <c r="AT56" s="48"/>
      <c r="AU56" s="48"/>
      <c r="BA56" s="48"/>
      <c r="BB56" s="48"/>
      <c r="BG56" s="158"/>
      <c r="BH56" s="158"/>
      <c r="BI56" s="158"/>
      <c r="BJ56" s="158"/>
    </row>
    <row r="57" spans="1:62" s="57" customFormat="1" ht="21" customHeight="1" x14ac:dyDescent="0.15">
      <c r="A57" s="74" t="s">
        <v>92</v>
      </c>
      <c r="B57" s="120"/>
      <c r="C57" s="125"/>
      <c r="D57" s="120"/>
      <c r="E57" s="125"/>
      <c r="F57" s="120"/>
      <c r="G57" s="172"/>
      <c r="H57" s="149" t="str">
        <f>+BA57&amp;""&amp;BB57&amp;""&amp;BC57</f>
        <v/>
      </c>
      <c r="I57" s="49"/>
      <c r="J57" s="48"/>
      <c r="K57" s="48"/>
      <c r="L57" s="48"/>
      <c r="M57" s="48"/>
      <c r="N57" s="48"/>
      <c r="O57" s="48"/>
      <c r="P57" s="48"/>
      <c r="X57" s="164"/>
      <c r="AQ57" s="53"/>
      <c r="AR57" s="53"/>
      <c r="AT57" s="48"/>
      <c r="AU57" s="48"/>
      <c r="AW57" s="53">
        <v>0</v>
      </c>
      <c r="AX57" s="53">
        <v>0</v>
      </c>
      <c r="BA57" s="75" t="str">
        <f>IF($B57&lt;$C57,"El nº de rechazos menores 5 años NO puede ser mayor que el Total de atención solicitada.","")</f>
        <v/>
      </c>
      <c r="BB57" s="75" t="str">
        <f>IF($D57&lt;$E57,"El nº de rechazos 65 y más años NO puede ser mayor que el Total de atención solicitada.","")</f>
        <v/>
      </c>
      <c r="BC57" s="75" t="str">
        <f>IF($F57&lt;$G57,"El nº de rechazos EMBARAZADAS y más años NO puede ser mayor que el Total de atención solicitada.","")</f>
        <v/>
      </c>
      <c r="BD57" s="151">
        <f>IF($B57&lt;$C57,1,0)</f>
        <v>0</v>
      </c>
      <c r="BE57" s="151">
        <f>IF($D57&lt;$E57,1,0)</f>
        <v>0</v>
      </c>
      <c r="BF57" s="151">
        <f>IF($F57&lt;$G57,1,0)</f>
        <v>0</v>
      </c>
      <c r="BG57" s="158"/>
      <c r="BH57" s="158"/>
      <c r="BI57" s="158"/>
      <c r="BJ57" s="158"/>
    </row>
    <row r="58" spans="1:62" s="57" customFormat="1" ht="26.25" customHeight="1" x14ac:dyDescent="0.15">
      <c r="A58" s="173" t="s">
        <v>93</v>
      </c>
      <c r="B58" s="174"/>
      <c r="C58" s="175"/>
      <c r="D58" s="174"/>
      <c r="E58" s="175"/>
      <c r="F58" s="174"/>
      <c r="G58" s="176"/>
      <c r="H58" s="149" t="str">
        <f>+BA58&amp;""&amp;BB58&amp;""&amp;BC58</f>
        <v/>
      </c>
      <c r="I58" s="48"/>
      <c r="J58" s="48"/>
      <c r="K58" s="48"/>
      <c r="L58" s="48"/>
      <c r="M58" s="48"/>
      <c r="N58" s="48"/>
      <c r="O58" s="48"/>
      <c r="P58" s="48"/>
      <c r="X58" s="164"/>
      <c r="AQ58" s="53"/>
      <c r="AR58" s="53"/>
      <c r="AT58" s="48"/>
      <c r="AU58" s="48"/>
      <c r="AW58" s="53"/>
      <c r="AX58" s="53"/>
      <c r="BA58" s="75" t="str">
        <f>IF($B58&lt;$C58,"El nº de rechazos menores 5 años NO puede ser mayor que el Total de atención solicitada.","")</f>
        <v/>
      </c>
      <c r="BB58" s="75" t="str">
        <f>IF($D58&lt;$E58,"El nº de rechazos 65 y más años NO puede ser mayor que el Total de atención solicitada.","")</f>
        <v/>
      </c>
      <c r="BC58" s="75" t="str">
        <f>IF($F58&lt;$G58,"El nº de rechazos EMBARAZADAS y más años NO puede ser mayor que el Total de atención solicitada.","")</f>
        <v/>
      </c>
      <c r="BD58" s="151">
        <f>IF($B58&lt;$C58,1,0)</f>
        <v>0</v>
      </c>
      <c r="BE58" s="151">
        <f>IF($D58&lt;$E58,1,0)</f>
        <v>0</v>
      </c>
      <c r="BF58" s="151">
        <f>IF($F58&lt;$G58,1,0)</f>
        <v>0</v>
      </c>
      <c r="BG58" s="158"/>
      <c r="BH58" s="158"/>
      <c r="BI58" s="158"/>
      <c r="BJ58" s="158"/>
    </row>
    <row r="59" spans="1:62" s="57" customFormat="1" ht="30" customHeight="1" x14ac:dyDescent="0.2">
      <c r="A59" s="95" t="s">
        <v>94</v>
      </c>
      <c r="B59" s="97"/>
      <c r="C59" s="97"/>
      <c r="D59" s="97"/>
      <c r="E59" s="76"/>
      <c r="F59" s="76"/>
      <c r="G59" s="76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164"/>
      <c r="AV59" s="53"/>
      <c r="AW59" s="53"/>
      <c r="BA59" s="48"/>
      <c r="BB59" s="48"/>
      <c r="BG59" s="158"/>
      <c r="BH59" s="158"/>
      <c r="BI59" s="158"/>
      <c r="BJ59" s="158"/>
    </row>
    <row r="60" spans="1:62" s="57" customFormat="1" ht="21" customHeight="1" x14ac:dyDescent="0.15">
      <c r="A60" s="77" t="s">
        <v>31</v>
      </c>
      <c r="B60" s="77" t="s">
        <v>18</v>
      </c>
      <c r="C60" s="78"/>
      <c r="D60" s="79"/>
      <c r="E60" s="79"/>
      <c r="F60" s="79"/>
      <c r="G60" s="79"/>
      <c r="H60" s="48"/>
      <c r="I60" s="48"/>
      <c r="J60" s="48"/>
      <c r="K60" s="48"/>
      <c r="L60" s="80"/>
      <c r="M60" s="80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164"/>
      <c r="AV60" s="53"/>
      <c r="AW60" s="53"/>
      <c r="BA60" s="48"/>
      <c r="BB60" s="48"/>
      <c r="BG60" s="158"/>
      <c r="BH60" s="158"/>
      <c r="BI60" s="158"/>
      <c r="BJ60" s="158"/>
    </row>
    <row r="61" spans="1:62" s="57" customFormat="1" ht="21.95" customHeight="1" x14ac:dyDescent="0.15">
      <c r="A61" s="177" t="s">
        <v>49</v>
      </c>
      <c r="B61" s="135">
        <v>7</v>
      </c>
      <c r="C61" s="78"/>
      <c r="D61" s="79"/>
      <c r="E61" s="79"/>
      <c r="F61" s="79"/>
      <c r="G61" s="79"/>
      <c r="H61" s="48"/>
      <c r="J61" s="48"/>
      <c r="K61" s="48"/>
      <c r="L61" s="55"/>
      <c r="M61" s="55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164"/>
      <c r="BA61" s="48"/>
      <c r="BB61" s="48"/>
      <c r="BG61" s="158"/>
      <c r="BH61" s="158"/>
      <c r="BI61" s="158"/>
      <c r="BJ61" s="158"/>
    </row>
    <row r="62" spans="1:62" s="57" customFormat="1" ht="17.25" customHeight="1" x14ac:dyDescent="0.2">
      <c r="A62" s="66" t="s">
        <v>95</v>
      </c>
      <c r="B62" s="100"/>
      <c r="C62" s="98"/>
      <c r="D62" s="98"/>
      <c r="E62" s="98"/>
      <c r="F62" s="98"/>
      <c r="G62" s="9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164"/>
      <c r="BA62" s="48"/>
      <c r="BB62" s="48"/>
      <c r="BG62" s="158"/>
      <c r="BH62" s="158"/>
      <c r="BI62" s="158"/>
      <c r="BJ62" s="158"/>
    </row>
    <row r="63" spans="1:62" s="57" customFormat="1" ht="21" customHeight="1" x14ac:dyDescent="0.2">
      <c r="A63" s="98" t="s">
        <v>61</v>
      </c>
      <c r="B63" s="9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164"/>
      <c r="BA63" s="48"/>
      <c r="BB63" s="48"/>
      <c r="BC63" s="48"/>
      <c r="BD63" s="48"/>
      <c r="BE63" s="48"/>
      <c r="BF63" s="48"/>
      <c r="BG63" s="158"/>
      <c r="BH63" s="158"/>
      <c r="BI63" s="158"/>
      <c r="BJ63" s="158"/>
    </row>
    <row r="64" spans="1:62" s="57" customFormat="1" ht="31.5" x14ac:dyDescent="0.15">
      <c r="A64" s="186" t="s">
        <v>62</v>
      </c>
      <c r="B64" s="188" t="s">
        <v>18</v>
      </c>
      <c r="C64" s="178" t="s">
        <v>63</v>
      </c>
      <c r="D64" s="179" t="s">
        <v>64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164"/>
      <c r="BA64" s="48"/>
      <c r="BB64" s="48"/>
      <c r="BC64" s="48"/>
      <c r="BD64" s="48"/>
      <c r="BE64" s="48"/>
      <c r="BF64" s="48"/>
      <c r="BG64" s="158"/>
      <c r="BH64" s="158"/>
      <c r="BI64" s="158"/>
      <c r="BJ64" s="158"/>
    </row>
    <row r="65" spans="1:62" s="57" customFormat="1" ht="15.75" customHeight="1" x14ac:dyDescent="0.15">
      <c r="A65" s="187"/>
      <c r="B65" s="189"/>
      <c r="C65" s="180"/>
      <c r="D65" s="181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164"/>
      <c r="BA65" s="84"/>
      <c r="BB65" s="84"/>
      <c r="BC65" s="84"/>
      <c r="BD65" s="84"/>
      <c r="BE65" s="84"/>
      <c r="BF65" s="84"/>
      <c r="BG65" s="158"/>
      <c r="BH65" s="158"/>
      <c r="BI65" s="158"/>
      <c r="BJ65" s="158"/>
    </row>
    <row r="66" spans="1:62" s="48" customFormat="1" ht="21" customHeight="1" x14ac:dyDescent="0.15">
      <c r="A66" s="94" t="s">
        <v>65</v>
      </c>
      <c r="B66" s="117">
        <f>SUM(C66:D66)</f>
        <v>0</v>
      </c>
      <c r="C66" s="136"/>
      <c r="D66" s="137"/>
      <c r="X66" s="156"/>
      <c r="BA66" s="84"/>
      <c r="BB66" s="84"/>
      <c r="BC66" s="84"/>
      <c r="BD66" s="84"/>
      <c r="BE66" s="84"/>
      <c r="BF66" s="84"/>
      <c r="BG66" s="157"/>
      <c r="BH66" s="157"/>
      <c r="BI66" s="157"/>
      <c r="BJ66" s="157"/>
    </row>
    <row r="67" spans="1:62" s="48" customFormat="1" x14ac:dyDescent="0.15">
      <c r="A67" s="81"/>
      <c r="X67" s="156"/>
      <c r="BA67" s="84"/>
      <c r="BB67" s="84"/>
      <c r="BC67" s="84"/>
      <c r="BD67" s="84"/>
      <c r="BE67" s="84"/>
      <c r="BF67" s="84"/>
      <c r="BG67" s="157"/>
      <c r="BH67" s="157"/>
      <c r="BI67" s="157"/>
      <c r="BJ67" s="157"/>
    </row>
    <row r="68" spans="1:62" x14ac:dyDescent="0.15">
      <c r="A68" s="81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</row>
    <row r="69" spans="1:62" x14ac:dyDescent="0.15">
      <c r="A69" s="81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</row>
    <row r="70" spans="1:62" x14ac:dyDescent="0.15">
      <c r="A70" s="81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</row>
    <row r="71" spans="1:62" x14ac:dyDescent="0.15">
      <c r="A71" s="81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</row>
    <row r="72" spans="1:62" x14ac:dyDescent="0.15">
      <c r="A72" s="81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</row>
    <row r="73" spans="1:62" x14ac:dyDescent="0.15">
      <c r="A73" s="81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</row>
    <row r="74" spans="1:62" x14ac:dyDescent="0.15">
      <c r="A74" s="81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</row>
    <row r="75" spans="1:62" x14ac:dyDescent="0.15">
      <c r="A75" s="81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</row>
    <row r="76" spans="1:62" x14ac:dyDescent="0.15">
      <c r="A76" s="81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7" spans="1:62" x14ac:dyDescent="0.15">
      <c r="A77" s="81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</row>
    <row r="78" spans="1:62" x14ac:dyDescent="0.15">
      <c r="A78" s="81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</row>
    <row r="79" spans="1:62" x14ac:dyDescent="0.15">
      <c r="A79" s="81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</row>
    <row r="80" spans="1:62" x14ac:dyDescent="0.15">
      <c r="A80" s="81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</row>
    <row r="81" spans="1:13" x14ac:dyDescent="0.15">
      <c r="A81" s="81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</row>
    <row r="82" spans="1:13" x14ac:dyDescent="0.15">
      <c r="A82" s="81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</row>
    <row r="83" spans="1:13" x14ac:dyDescent="0.15">
      <c r="A83" s="81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</row>
    <row r="84" spans="1:13" x14ac:dyDescent="0.15">
      <c r="A84" s="81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</row>
    <row r="85" spans="1:13" x14ac:dyDescent="0.15">
      <c r="A85" s="81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</row>
    <row r="86" spans="1:13" x14ac:dyDescent="0.15">
      <c r="A86" s="81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</row>
    <row r="87" spans="1:13" x14ac:dyDescent="0.15">
      <c r="A87" s="81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</row>
    <row r="88" spans="1:13" x14ac:dyDescent="0.15">
      <c r="A88" s="81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</row>
    <row r="89" spans="1:13" x14ac:dyDescent="0.15">
      <c r="A89" s="81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</row>
    <row r="90" spans="1:13" x14ac:dyDescent="0.15">
      <c r="A90" s="81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</row>
    <row r="91" spans="1:13" x14ac:dyDescent="0.15">
      <c r="A91" s="81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</row>
    <row r="92" spans="1:13" x14ac:dyDescent="0.15">
      <c r="A92" s="81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</row>
    <row r="93" spans="1:13" x14ac:dyDescent="0.15">
      <c r="A93" s="81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</row>
    <row r="94" spans="1:13" x14ac:dyDescent="0.15">
      <c r="A94" s="81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</row>
    <row r="95" spans="1:13" ht="15" x14ac:dyDescent="0.25">
      <c r="A95" s="81"/>
      <c r="B95" s="48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</row>
    <row r="197" spans="1:62" x14ac:dyDescent="0.15">
      <c r="BA197" s="57"/>
      <c r="BB197" s="57"/>
      <c r="BC197" s="57"/>
      <c r="BD197" s="57"/>
      <c r="BE197" s="57"/>
      <c r="BF197" s="57"/>
    </row>
    <row r="198" spans="1:62" x14ac:dyDescent="0.15">
      <c r="BA198" s="57"/>
      <c r="BB198" s="57"/>
      <c r="BC198" s="57"/>
      <c r="BD198" s="57"/>
      <c r="BE198" s="57"/>
      <c r="BF198" s="57"/>
    </row>
    <row r="199" spans="1:62" ht="15.75" hidden="1" customHeight="1" x14ac:dyDescent="0.15"/>
    <row r="200" spans="1:62" s="57" customFormat="1" ht="15.75" hidden="1" customHeight="1" x14ac:dyDescent="0.15">
      <c r="A200" s="152">
        <f>SUM(A7:W66)</f>
        <v>2959</v>
      </c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156"/>
      <c r="Y200" s="48"/>
      <c r="BD200" s="153">
        <f>SUM(BD10:BJ197)</f>
        <v>0</v>
      </c>
      <c r="BG200" s="158"/>
      <c r="BH200" s="158"/>
      <c r="BI200" s="158"/>
      <c r="BJ200" s="158"/>
    </row>
    <row r="201" spans="1:62" s="57" customFormat="1" ht="15.75" hidden="1" customHeight="1" x14ac:dyDescent="0.15">
      <c r="A201" s="82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156"/>
      <c r="Y201" s="48"/>
      <c r="BG201" s="158"/>
      <c r="BH201" s="158"/>
      <c r="BI201" s="158"/>
      <c r="BJ201" s="158"/>
    </row>
    <row r="202" spans="1:62" ht="14.25" customHeight="1" x14ac:dyDescent="0.15">
      <c r="BA202" s="57"/>
      <c r="BB202" s="57"/>
      <c r="BC202" s="57"/>
      <c r="BD202" s="57"/>
      <c r="BE202" s="57"/>
      <c r="BF202" s="57"/>
    </row>
    <row r="203" spans="1:62" s="57" customFormat="1" ht="14.25" customHeight="1" x14ac:dyDescent="0.15">
      <c r="A203" s="82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156"/>
      <c r="Y203" s="48"/>
      <c r="BG203" s="158"/>
      <c r="BH203" s="158"/>
      <c r="BI203" s="158"/>
      <c r="BJ203" s="158"/>
    </row>
    <row r="204" spans="1:62" s="57" customFormat="1" ht="14.25" customHeight="1" x14ac:dyDescent="0.15">
      <c r="A204" s="82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156"/>
      <c r="Y204" s="48"/>
      <c r="BG204" s="158"/>
      <c r="BH204" s="158"/>
      <c r="BI204" s="158"/>
      <c r="BJ204" s="158"/>
    </row>
    <row r="205" spans="1:62" s="57" customFormat="1" x14ac:dyDescent="0.15">
      <c r="A205" s="82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156"/>
      <c r="Y205" s="48"/>
      <c r="BG205" s="158"/>
      <c r="BH205" s="158"/>
      <c r="BI205" s="158"/>
      <c r="BJ205" s="158"/>
    </row>
    <row r="206" spans="1:62" s="57" customFormat="1" x14ac:dyDescent="0.15">
      <c r="A206" s="82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156"/>
      <c r="Y206" s="48"/>
      <c r="BG206" s="158"/>
      <c r="BH206" s="158"/>
      <c r="BI206" s="158"/>
      <c r="BJ206" s="158"/>
    </row>
    <row r="207" spans="1:62" s="57" customFormat="1" x14ac:dyDescent="0.15">
      <c r="A207" s="82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156"/>
      <c r="Y207" s="48"/>
      <c r="BG207" s="158"/>
      <c r="BH207" s="158"/>
      <c r="BI207" s="158"/>
      <c r="BJ207" s="158"/>
    </row>
    <row r="208" spans="1:62" s="57" customFormat="1" x14ac:dyDescent="0.15">
      <c r="A208" s="82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156"/>
      <c r="Y208" s="48"/>
      <c r="BG208" s="158"/>
      <c r="BH208" s="158"/>
      <c r="BI208" s="158"/>
      <c r="BJ208" s="158"/>
    </row>
    <row r="209" spans="1:62" s="57" customFormat="1" x14ac:dyDescent="0.15">
      <c r="A209" s="82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156"/>
      <c r="Y209" s="48"/>
      <c r="BG209" s="158"/>
      <c r="BH209" s="158"/>
      <c r="BI209" s="158"/>
      <c r="BJ209" s="158"/>
    </row>
    <row r="210" spans="1:62" s="57" customFormat="1" x14ac:dyDescent="0.15">
      <c r="A210" s="82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156"/>
      <c r="Y210" s="48"/>
      <c r="BG210" s="158"/>
      <c r="BH210" s="158"/>
      <c r="BI210" s="158"/>
      <c r="BJ210" s="158"/>
    </row>
    <row r="211" spans="1:62" s="57" customFormat="1" x14ac:dyDescent="0.15">
      <c r="A211" s="82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156"/>
      <c r="Y211" s="48"/>
      <c r="AA211" s="151"/>
      <c r="BG211" s="158"/>
      <c r="BH211" s="158"/>
      <c r="BI211" s="158"/>
      <c r="BJ211" s="158"/>
    </row>
    <row r="212" spans="1:62" s="57" customFormat="1" x14ac:dyDescent="0.15">
      <c r="A212" s="82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156"/>
      <c r="Y212" s="48"/>
      <c r="BA212" s="84"/>
      <c r="BB212" s="84"/>
      <c r="BC212" s="84"/>
      <c r="BD212" s="84"/>
      <c r="BE212" s="84"/>
      <c r="BF212" s="84"/>
      <c r="BG212" s="158"/>
      <c r="BH212" s="158"/>
      <c r="BI212" s="158"/>
      <c r="BJ212" s="158"/>
    </row>
    <row r="213" spans="1:62" s="57" customFormat="1" x14ac:dyDescent="0.15">
      <c r="A213" s="82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156"/>
      <c r="Y213" s="48"/>
      <c r="BA213" s="84"/>
      <c r="BB213" s="84"/>
      <c r="BC213" s="84"/>
      <c r="BD213" s="84"/>
      <c r="BE213" s="84"/>
      <c r="BF213" s="84"/>
      <c r="BG213" s="158"/>
      <c r="BH213" s="158"/>
      <c r="BI213" s="158"/>
      <c r="BJ213" s="158"/>
    </row>
    <row r="214" spans="1:62" s="57" customFormat="1" x14ac:dyDescent="0.15">
      <c r="A214" s="82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156"/>
      <c r="Y214" s="48"/>
      <c r="BA214" s="84"/>
      <c r="BB214" s="84"/>
      <c r="BC214" s="84"/>
      <c r="BD214" s="84"/>
      <c r="BE214" s="84"/>
      <c r="BF214" s="84"/>
      <c r="BG214" s="158"/>
      <c r="BH214" s="158"/>
      <c r="BI214" s="158"/>
      <c r="BJ214" s="158"/>
    </row>
    <row r="215" spans="1:62" ht="15" x14ac:dyDescent="0.25">
      <c r="A215" s="184"/>
      <c r="B215" s="1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5"/>
      <c r="O215" s="85"/>
      <c r="P215" s="85"/>
      <c r="Q215" s="184"/>
      <c r="R215" s="184"/>
      <c r="S215" s="184"/>
      <c r="T215" s="184"/>
      <c r="U215" s="184"/>
      <c r="V215" s="184"/>
      <c r="W215" s="184"/>
      <c r="X215" s="185"/>
      <c r="Y215" s="184"/>
      <c r="Z215" s="184"/>
      <c r="AA215" s="184"/>
    </row>
    <row r="216" spans="1:62" ht="15" x14ac:dyDescent="0.25">
      <c r="A216" s="83"/>
      <c r="B216" s="84"/>
      <c r="C216" s="184"/>
      <c r="D216" s="184"/>
      <c r="E216" s="184"/>
      <c r="F216" s="184"/>
      <c r="G216" s="184"/>
      <c r="H216" s="184"/>
      <c r="I216" s="184"/>
      <c r="J216" s="184"/>
      <c r="K216" s="184"/>
      <c r="L216" s="184"/>
      <c r="M216" s="184"/>
      <c r="N216" s="184"/>
      <c r="O216" s="184"/>
      <c r="P216" s="184"/>
      <c r="Q216" s="184"/>
      <c r="R216" s="184"/>
      <c r="S216" s="184"/>
      <c r="T216" s="184"/>
      <c r="U216" s="184"/>
      <c r="V216" s="184"/>
      <c r="W216" s="184"/>
      <c r="X216" s="185"/>
      <c r="Y216" s="184"/>
      <c r="Z216" s="184"/>
      <c r="AA216" s="184"/>
    </row>
  </sheetData>
  <mergeCells count="27">
    <mergeCell ref="A6:W6"/>
    <mergeCell ref="A46:A47"/>
    <mergeCell ref="B46:B47"/>
    <mergeCell ref="C46:T46"/>
    <mergeCell ref="C8:T8"/>
    <mergeCell ref="U8:V8"/>
    <mergeCell ref="W8:W9"/>
    <mergeCell ref="A24:A25"/>
    <mergeCell ref="B24:B25"/>
    <mergeCell ref="C24:T24"/>
    <mergeCell ref="U24:V24"/>
    <mergeCell ref="W24:W25"/>
    <mergeCell ref="A8:A9"/>
    <mergeCell ref="B8:B9"/>
    <mergeCell ref="A41:A42"/>
    <mergeCell ref="B41:B42"/>
    <mergeCell ref="C41:F41"/>
    <mergeCell ref="G41:J41"/>
    <mergeCell ref="L41:R41"/>
    <mergeCell ref="A64:A65"/>
    <mergeCell ref="B64:B65"/>
    <mergeCell ref="U46:V46"/>
    <mergeCell ref="W46:W47"/>
    <mergeCell ref="A55:A56"/>
    <mergeCell ref="B55:C55"/>
    <mergeCell ref="D55:E55"/>
    <mergeCell ref="F55:G5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16"/>
  <sheetViews>
    <sheetView workbookViewId="0">
      <selection activeCell="B26" sqref="B26"/>
    </sheetView>
  </sheetViews>
  <sheetFormatPr baseColWidth="10" defaultColWidth="10.28515625" defaultRowHeight="10.5" x14ac:dyDescent="0.15"/>
  <cols>
    <col min="1" max="1" width="48.42578125" style="82" customWidth="1"/>
    <col min="2" max="2" width="13.140625" style="57" customWidth="1"/>
    <col min="3" max="3" width="12.42578125" style="57" customWidth="1"/>
    <col min="4" max="4" width="12.28515625" style="57" customWidth="1"/>
    <col min="5" max="5" width="11.5703125" style="57" customWidth="1"/>
    <col min="6" max="6" width="12.5703125" style="57" customWidth="1"/>
    <col min="7" max="8" width="10.42578125" style="57" customWidth="1"/>
    <col min="9" max="9" width="10.28515625" style="57" customWidth="1"/>
    <col min="10" max="10" width="10.7109375" style="57" customWidth="1"/>
    <col min="11" max="11" width="9.85546875" style="57" customWidth="1"/>
    <col min="12" max="12" width="10.5703125" style="57" customWidth="1"/>
    <col min="13" max="13" width="10.140625" style="57" customWidth="1"/>
    <col min="14" max="14" width="10.28515625" style="48" customWidth="1"/>
    <col min="15" max="15" width="9.85546875" style="48" customWidth="1"/>
    <col min="16" max="16" width="9.7109375" style="48" customWidth="1"/>
    <col min="17" max="17" width="9.42578125" style="85" customWidth="1"/>
    <col min="18" max="18" width="9.85546875" style="85" customWidth="1"/>
    <col min="19" max="19" width="9.140625" style="85" customWidth="1"/>
    <col min="20" max="20" width="9.5703125" style="85" customWidth="1"/>
    <col min="21" max="21" width="9" style="85" customWidth="1"/>
    <col min="22" max="23" width="10.85546875" style="85" customWidth="1"/>
    <col min="24" max="24" width="96.5703125" style="182" customWidth="1"/>
    <col min="25" max="25" width="10.85546875" style="85" customWidth="1"/>
    <col min="26" max="32" width="10.85546875" style="84" customWidth="1"/>
    <col min="33" max="33" width="24.42578125" style="84" customWidth="1"/>
    <col min="34" max="45" width="10.85546875" style="84" customWidth="1"/>
    <col min="46" max="48" width="13.7109375" style="84" customWidth="1"/>
    <col min="49" max="58" width="13.7109375" style="84" hidden="1" customWidth="1"/>
    <col min="59" max="62" width="13.7109375" style="183" hidden="1" customWidth="1"/>
    <col min="63" max="82" width="13.7109375" style="84" hidden="1" customWidth="1"/>
    <col min="83" max="89" width="12.140625" style="84" hidden="1" customWidth="1"/>
    <col min="90" max="91" width="10.85546875" style="84" hidden="1" customWidth="1"/>
    <col min="92" max="102" width="0" style="84" hidden="1" customWidth="1"/>
    <col min="103" max="256" width="10.28515625" style="84"/>
    <col min="257" max="257" width="48.42578125" style="84" customWidth="1"/>
    <col min="258" max="258" width="13.140625" style="84" customWidth="1"/>
    <col min="259" max="259" width="12.42578125" style="84" customWidth="1"/>
    <col min="260" max="260" width="12.28515625" style="84" customWidth="1"/>
    <col min="261" max="261" width="11.5703125" style="84" customWidth="1"/>
    <col min="262" max="262" width="12.5703125" style="84" customWidth="1"/>
    <col min="263" max="264" width="10.42578125" style="84" customWidth="1"/>
    <col min="265" max="265" width="10.28515625" style="84" customWidth="1"/>
    <col min="266" max="266" width="10.7109375" style="84" customWidth="1"/>
    <col min="267" max="267" width="9.85546875" style="84" customWidth="1"/>
    <col min="268" max="268" width="10.5703125" style="84" customWidth="1"/>
    <col min="269" max="269" width="10.140625" style="84" customWidth="1"/>
    <col min="270" max="270" width="10.28515625" style="84" customWidth="1"/>
    <col min="271" max="271" width="9.85546875" style="84" customWidth="1"/>
    <col min="272" max="272" width="9.7109375" style="84" customWidth="1"/>
    <col min="273" max="273" width="9.42578125" style="84" customWidth="1"/>
    <col min="274" max="274" width="9.85546875" style="84" customWidth="1"/>
    <col min="275" max="275" width="9.140625" style="84" customWidth="1"/>
    <col min="276" max="276" width="9.5703125" style="84" customWidth="1"/>
    <col min="277" max="277" width="9" style="84" customWidth="1"/>
    <col min="278" max="279" width="10.85546875" style="84" customWidth="1"/>
    <col min="280" max="280" width="96.5703125" style="84" customWidth="1"/>
    <col min="281" max="288" width="10.85546875" style="84" customWidth="1"/>
    <col min="289" max="289" width="24.42578125" style="84" customWidth="1"/>
    <col min="290" max="301" width="10.85546875" style="84" customWidth="1"/>
    <col min="302" max="304" width="13.7109375" style="84" customWidth="1"/>
    <col min="305" max="358" width="0" style="84" hidden="1" customWidth="1"/>
    <col min="359" max="512" width="10.28515625" style="84"/>
    <col min="513" max="513" width="48.42578125" style="84" customWidth="1"/>
    <col min="514" max="514" width="13.140625" style="84" customWidth="1"/>
    <col min="515" max="515" width="12.42578125" style="84" customWidth="1"/>
    <col min="516" max="516" width="12.28515625" style="84" customWidth="1"/>
    <col min="517" max="517" width="11.5703125" style="84" customWidth="1"/>
    <col min="518" max="518" width="12.5703125" style="84" customWidth="1"/>
    <col min="519" max="520" width="10.42578125" style="84" customWidth="1"/>
    <col min="521" max="521" width="10.28515625" style="84" customWidth="1"/>
    <col min="522" max="522" width="10.7109375" style="84" customWidth="1"/>
    <col min="523" max="523" width="9.85546875" style="84" customWidth="1"/>
    <col min="524" max="524" width="10.5703125" style="84" customWidth="1"/>
    <col min="525" max="525" width="10.140625" style="84" customWidth="1"/>
    <col min="526" max="526" width="10.28515625" style="84" customWidth="1"/>
    <col min="527" max="527" width="9.85546875" style="84" customWidth="1"/>
    <col min="528" max="528" width="9.7109375" style="84" customWidth="1"/>
    <col min="529" max="529" width="9.42578125" style="84" customWidth="1"/>
    <col min="530" max="530" width="9.85546875" style="84" customWidth="1"/>
    <col min="531" max="531" width="9.140625" style="84" customWidth="1"/>
    <col min="532" max="532" width="9.5703125" style="84" customWidth="1"/>
    <col min="533" max="533" width="9" style="84" customWidth="1"/>
    <col min="534" max="535" width="10.85546875" style="84" customWidth="1"/>
    <col min="536" max="536" width="96.5703125" style="84" customWidth="1"/>
    <col min="537" max="544" width="10.85546875" style="84" customWidth="1"/>
    <col min="545" max="545" width="24.42578125" style="84" customWidth="1"/>
    <col min="546" max="557" width="10.85546875" style="84" customWidth="1"/>
    <col min="558" max="560" width="13.7109375" style="84" customWidth="1"/>
    <col min="561" max="614" width="0" style="84" hidden="1" customWidth="1"/>
    <col min="615" max="768" width="10.28515625" style="84"/>
    <col min="769" max="769" width="48.42578125" style="84" customWidth="1"/>
    <col min="770" max="770" width="13.140625" style="84" customWidth="1"/>
    <col min="771" max="771" width="12.42578125" style="84" customWidth="1"/>
    <col min="772" max="772" width="12.28515625" style="84" customWidth="1"/>
    <col min="773" max="773" width="11.5703125" style="84" customWidth="1"/>
    <col min="774" max="774" width="12.5703125" style="84" customWidth="1"/>
    <col min="775" max="776" width="10.42578125" style="84" customWidth="1"/>
    <col min="777" max="777" width="10.28515625" style="84" customWidth="1"/>
    <col min="778" max="778" width="10.7109375" style="84" customWidth="1"/>
    <col min="779" max="779" width="9.85546875" style="84" customWidth="1"/>
    <col min="780" max="780" width="10.5703125" style="84" customWidth="1"/>
    <col min="781" max="781" width="10.140625" style="84" customWidth="1"/>
    <col min="782" max="782" width="10.28515625" style="84" customWidth="1"/>
    <col min="783" max="783" width="9.85546875" style="84" customWidth="1"/>
    <col min="784" max="784" width="9.7109375" style="84" customWidth="1"/>
    <col min="785" max="785" width="9.42578125" style="84" customWidth="1"/>
    <col min="786" max="786" width="9.85546875" style="84" customWidth="1"/>
    <col min="787" max="787" width="9.140625" style="84" customWidth="1"/>
    <col min="788" max="788" width="9.5703125" style="84" customWidth="1"/>
    <col min="789" max="789" width="9" style="84" customWidth="1"/>
    <col min="790" max="791" width="10.85546875" style="84" customWidth="1"/>
    <col min="792" max="792" width="96.5703125" style="84" customWidth="1"/>
    <col min="793" max="800" width="10.85546875" style="84" customWidth="1"/>
    <col min="801" max="801" width="24.42578125" style="84" customWidth="1"/>
    <col min="802" max="813" width="10.85546875" style="84" customWidth="1"/>
    <col min="814" max="816" width="13.7109375" style="84" customWidth="1"/>
    <col min="817" max="870" width="0" style="84" hidden="1" customWidth="1"/>
    <col min="871" max="1024" width="10.28515625" style="84"/>
    <col min="1025" max="1025" width="48.42578125" style="84" customWidth="1"/>
    <col min="1026" max="1026" width="13.140625" style="84" customWidth="1"/>
    <col min="1027" max="1027" width="12.42578125" style="84" customWidth="1"/>
    <col min="1028" max="1028" width="12.28515625" style="84" customWidth="1"/>
    <col min="1029" max="1029" width="11.5703125" style="84" customWidth="1"/>
    <col min="1030" max="1030" width="12.5703125" style="84" customWidth="1"/>
    <col min="1031" max="1032" width="10.42578125" style="84" customWidth="1"/>
    <col min="1033" max="1033" width="10.28515625" style="84" customWidth="1"/>
    <col min="1034" max="1034" width="10.7109375" style="84" customWidth="1"/>
    <col min="1035" max="1035" width="9.85546875" style="84" customWidth="1"/>
    <col min="1036" max="1036" width="10.5703125" style="84" customWidth="1"/>
    <col min="1037" max="1037" width="10.140625" style="84" customWidth="1"/>
    <col min="1038" max="1038" width="10.28515625" style="84" customWidth="1"/>
    <col min="1039" max="1039" width="9.85546875" style="84" customWidth="1"/>
    <col min="1040" max="1040" width="9.7109375" style="84" customWidth="1"/>
    <col min="1041" max="1041" width="9.42578125" style="84" customWidth="1"/>
    <col min="1042" max="1042" width="9.85546875" style="84" customWidth="1"/>
    <col min="1043" max="1043" width="9.140625" style="84" customWidth="1"/>
    <col min="1044" max="1044" width="9.5703125" style="84" customWidth="1"/>
    <col min="1045" max="1045" width="9" style="84" customWidth="1"/>
    <col min="1046" max="1047" width="10.85546875" style="84" customWidth="1"/>
    <col min="1048" max="1048" width="96.5703125" style="84" customWidth="1"/>
    <col min="1049" max="1056" width="10.85546875" style="84" customWidth="1"/>
    <col min="1057" max="1057" width="24.42578125" style="84" customWidth="1"/>
    <col min="1058" max="1069" width="10.85546875" style="84" customWidth="1"/>
    <col min="1070" max="1072" width="13.7109375" style="84" customWidth="1"/>
    <col min="1073" max="1126" width="0" style="84" hidden="1" customWidth="1"/>
    <col min="1127" max="1280" width="10.28515625" style="84"/>
    <col min="1281" max="1281" width="48.42578125" style="84" customWidth="1"/>
    <col min="1282" max="1282" width="13.140625" style="84" customWidth="1"/>
    <col min="1283" max="1283" width="12.42578125" style="84" customWidth="1"/>
    <col min="1284" max="1284" width="12.28515625" style="84" customWidth="1"/>
    <col min="1285" max="1285" width="11.5703125" style="84" customWidth="1"/>
    <col min="1286" max="1286" width="12.5703125" style="84" customWidth="1"/>
    <col min="1287" max="1288" width="10.42578125" style="84" customWidth="1"/>
    <col min="1289" max="1289" width="10.28515625" style="84" customWidth="1"/>
    <col min="1290" max="1290" width="10.7109375" style="84" customWidth="1"/>
    <col min="1291" max="1291" width="9.85546875" style="84" customWidth="1"/>
    <col min="1292" max="1292" width="10.5703125" style="84" customWidth="1"/>
    <col min="1293" max="1293" width="10.140625" style="84" customWidth="1"/>
    <col min="1294" max="1294" width="10.28515625" style="84" customWidth="1"/>
    <col min="1295" max="1295" width="9.85546875" style="84" customWidth="1"/>
    <col min="1296" max="1296" width="9.7109375" style="84" customWidth="1"/>
    <col min="1297" max="1297" width="9.42578125" style="84" customWidth="1"/>
    <col min="1298" max="1298" width="9.85546875" style="84" customWidth="1"/>
    <col min="1299" max="1299" width="9.140625" style="84" customWidth="1"/>
    <col min="1300" max="1300" width="9.5703125" style="84" customWidth="1"/>
    <col min="1301" max="1301" width="9" style="84" customWidth="1"/>
    <col min="1302" max="1303" width="10.85546875" style="84" customWidth="1"/>
    <col min="1304" max="1304" width="96.5703125" style="84" customWidth="1"/>
    <col min="1305" max="1312" width="10.85546875" style="84" customWidth="1"/>
    <col min="1313" max="1313" width="24.42578125" style="84" customWidth="1"/>
    <col min="1314" max="1325" width="10.85546875" style="84" customWidth="1"/>
    <col min="1326" max="1328" width="13.7109375" style="84" customWidth="1"/>
    <col min="1329" max="1382" width="0" style="84" hidden="1" customWidth="1"/>
    <col min="1383" max="1536" width="10.28515625" style="84"/>
    <col min="1537" max="1537" width="48.42578125" style="84" customWidth="1"/>
    <col min="1538" max="1538" width="13.140625" style="84" customWidth="1"/>
    <col min="1539" max="1539" width="12.42578125" style="84" customWidth="1"/>
    <col min="1540" max="1540" width="12.28515625" style="84" customWidth="1"/>
    <col min="1541" max="1541" width="11.5703125" style="84" customWidth="1"/>
    <col min="1542" max="1542" width="12.5703125" style="84" customWidth="1"/>
    <col min="1543" max="1544" width="10.42578125" style="84" customWidth="1"/>
    <col min="1545" max="1545" width="10.28515625" style="84" customWidth="1"/>
    <col min="1546" max="1546" width="10.7109375" style="84" customWidth="1"/>
    <col min="1547" max="1547" width="9.85546875" style="84" customWidth="1"/>
    <col min="1548" max="1548" width="10.5703125" style="84" customWidth="1"/>
    <col min="1549" max="1549" width="10.140625" style="84" customWidth="1"/>
    <col min="1550" max="1550" width="10.28515625" style="84" customWidth="1"/>
    <col min="1551" max="1551" width="9.85546875" style="84" customWidth="1"/>
    <col min="1552" max="1552" width="9.7109375" style="84" customWidth="1"/>
    <col min="1553" max="1553" width="9.42578125" style="84" customWidth="1"/>
    <col min="1554" max="1554" width="9.85546875" style="84" customWidth="1"/>
    <col min="1555" max="1555" width="9.140625" style="84" customWidth="1"/>
    <col min="1556" max="1556" width="9.5703125" style="84" customWidth="1"/>
    <col min="1557" max="1557" width="9" style="84" customWidth="1"/>
    <col min="1558" max="1559" width="10.85546875" style="84" customWidth="1"/>
    <col min="1560" max="1560" width="96.5703125" style="84" customWidth="1"/>
    <col min="1561" max="1568" width="10.85546875" style="84" customWidth="1"/>
    <col min="1569" max="1569" width="24.42578125" style="84" customWidth="1"/>
    <col min="1570" max="1581" width="10.85546875" style="84" customWidth="1"/>
    <col min="1582" max="1584" width="13.7109375" style="84" customWidth="1"/>
    <col min="1585" max="1638" width="0" style="84" hidden="1" customWidth="1"/>
    <col min="1639" max="1792" width="10.28515625" style="84"/>
    <col min="1793" max="1793" width="48.42578125" style="84" customWidth="1"/>
    <col min="1794" max="1794" width="13.140625" style="84" customWidth="1"/>
    <col min="1795" max="1795" width="12.42578125" style="84" customWidth="1"/>
    <col min="1796" max="1796" width="12.28515625" style="84" customWidth="1"/>
    <col min="1797" max="1797" width="11.5703125" style="84" customWidth="1"/>
    <col min="1798" max="1798" width="12.5703125" style="84" customWidth="1"/>
    <col min="1799" max="1800" width="10.42578125" style="84" customWidth="1"/>
    <col min="1801" max="1801" width="10.28515625" style="84" customWidth="1"/>
    <col min="1802" max="1802" width="10.7109375" style="84" customWidth="1"/>
    <col min="1803" max="1803" width="9.85546875" style="84" customWidth="1"/>
    <col min="1804" max="1804" width="10.5703125" style="84" customWidth="1"/>
    <col min="1805" max="1805" width="10.140625" style="84" customWidth="1"/>
    <col min="1806" max="1806" width="10.28515625" style="84" customWidth="1"/>
    <col min="1807" max="1807" width="9.85546875" style="84" customWidth="1"/>
    <col min="1808" max="1808" width="9.7109375" style="84" customWidth="1"/>
    <col min="1809" max="1809" width="9.42578125" style="84" customWidth="1"/>
    <col min="1810" max="1810" width="9.85546875" style="84" customWidth="1"/>
    <col min="1811" max="1811" width="9.140625" style="84" customWidth="1"/>
    <col min="1812" max="1812" width="9.5703125" style="84" customWidth="1"/>
    <col min="1813" max="1813" width="9" style="84" customWidth="1"/>
    <col min="1814" max="1815" width="10.85546875" style="84" customWidth="1"/>
    <col min="1816" max="1816" width="96.5703125" style="84" customWidth="1"/>
    <col min="1817" max="1824" width="10.85546875" style="84" customWidth="1"/>
    <col min="1825" max="1825" width="24.42578125" style="84" customWidth="1"/>
    <col min="1826" max="1837" width="10.85546875" style="84" customWidth="1"/>
    <col min="1838" max="1840" width="13.7109375" style="84" customWidth="1"/>
    <col min="1841" max="1894" width="0" style="84" hidden="1" customWidth="1"/>
    <col min="1895" max="2048" width="10.28515625" style="84"/>
    <col min="2049" max="2049" width="48.42578125" style="84" customWidth="1"/>
    <col min="2050" max="2050" width="13.140625" style="84" customWidth="1"/>
    <col min="2051" max="2051" width="12.42578125" style="84" customWidth="1"/>
    <col min="2052" max="2052" width="12.28515625" style="84" customWidth="1"/>
    <col min="2053" max="2053" width="11.5703125" style="84" customWidth="1"/>
    <col min="2054" max="2054" width="12.5703125" style="84" customWidth="1"/>
    <col min="2055" max="2056" width="10.42578125" style="84" customWidth="1"/>
    <col min="2057" max="2057" width="10.28515625" style="84" customWidth="1"/>
    <col min="2058" max="2058" width="10.7109375" style="84" customWidth="1"/>
    <col min="2059" max="2059" width="9.85546875" style="84" customWidth="1"/>
    <col min="2060" max="2060" width="10.5703125" style="84" customWidth="1"/>
    <col min="2061" max="2061" width="10.140625" style="84" customWidth="1"/>
    <col min="2062" max="2062" width="10.28515625" style="84" customWidth="1"/>
    <col min="2063" max="2063" width="9.85546875" style="84" customWidth="1"/>
    <col min="2064" max="2064" width="9.7109375" style="84" customWidth="1"/>
    <col min="2065" max="2065" width="9.42578125" style="84" customWidth="1"/>
    <col min="2066" max="2066" width="9.85546875" style="84" customWidth="1"/>
    <col min="2067" max="2067" width="9.140625" style="84" customWidth="1"/>
    <col min="2068" max="2068" width="9.5703125" style="84" customWidth="1"/>
    <col min="2069" max="2069" width="9" style="84" customWidth="1"/>
    <col min="2070" max="2071" width="10.85546875" style="84" customWidth="1"/>
    <col min="2072" max="2072" width="96.5703125" style="84" customWidth="1"/>
    <col min="2073" max="2080" width="10.85546875" style="84" customWidth="1"/>
    <col min="2081" max="2081" width="24.42578125" style="84" customWidth="1"/>
    <col min="2082" max="2093" width="10.85546875" style="84" customWidth="1"/>
    <col min="2094" max="2096" width="13.7109375" style="84" customWidth="1"/>
    <col min="2097" max="2150" width="0" style="84" hidden="1" customWidth="1"/>
    <col min="2151" max="2304" width="10.28515625" style="84"/>
    <col min="2305" max="2305" width="48.42578125" style="84" customWidth="1"/>
    <col min="2306" max="2306" width="13.140625" style="84" customWidth="1"/>
    <col min="2307" max="2307" width="12.42578125" style="84" customWidth="1"/>
    <col min="2308" max="2308" width="12.28515625" style="84" customWidth="1"/>
    <col min="2309" max="2309" width="11.5703125" style="84" customWidth="1"/>
    <col min="2310" max="2310" width="12.5703125" style="84" customWidth="1"/>
    <col min="2311" max="2312" width="10.42578125" style="84" customWidth="1"/>
    <col min="2313" max="2313" width="10.28515625" style="84" customWidth="1"/>
    <col min="2314" max="2314" width="10.7109375" style="84" customWidth="1"/>
    <col min="2315" max="2315" width="9.85546875" style="84" customWidth="1"/>
    <col min="2316" max="2316" width="10.5703125" style="84" customWidth="1"/>
    <col min="2317" max="2317" width="10.140625" style="84" customWidth="1"/>
    <col min="2318" max="2318" width="10.28515625" style="84" customWidth="1"/>
    <col min="2319" max="2319" width="9.85546875" style="84" customWidth="1"/>
    <col min="2320" max="2320" width="9.7109375" style="84" customWidth="1"/>
    <col min="2321" max="2321" width="9.42578125" style="84" customWidth="1"/>
    <col min="2322" max="2322" width="9.85546875" style="84" customWidth="1"/>
    <col min="2323" max="2323" width="9.140625" style="84" customWidth="1"/>
    <col min="2324" max="2324" width="9.5703125" style="84" customWidth="1"/>
    <col min="2325" max="2325" width="9" style="84" customWidth="1"/>
    <col min="2326" max="2327" width="10.85546875" style="84" customWidth="1"/>
    <col min="2328" max="2328" width="96.5703125" style="84" customWidth="1"/>
    <col min="2329" max="2336" width="10.85546875" style="84" customWidth="1"/>
    <col min="2337" max="2337" width="24.42578125" style="84" customWidth="1"/>
    <col min="2338" max="2349" width="10.85546875" style="84" customWidth="1"/>
    <col min="2350" max="2352" width="13.7109375" style="84" customWidth="1"/>
    <col min="2353" max="2406" width="0" style="84" hidden="1" customWidth="1"/>
    <col min="2407" max="2560" width="10.28515625" style="84"/>
    <col min="2561" max="2561" width="48.42578125" style="84" customWidth="1"/>
    <col min="2562" max="2562" width="13.140625" style="84" customWidth="1"/>
    <col min="2563" max="2563" width="12.42578125" style="84" customWidth="1"/>
    <col min="2564" max="2564" width="12.28515625" style="84" customWidth="1"/>
    <col min="2565" max="2565" width="11.5703125" style="84" customWidth="1"/>
    <col min="2566" max="2566" width="12.5703125" style="84" customWidth="1"/>
    <col min="2567" max="2568" width="10.42578125" style="84" customWidth="1"/>
    <col min="2569" max="2569" width="10.28515625" style="84" customWidth="1"/>
    <col min="2570" max="2570" width="10.7109375" style="84" customWidth="1"/>
    <col min="2571" max="2571" width="9.85546875" style="84" customWidth="1"/>
    <col min="2572" max="2572" width="10.5703125" style="84" customWidth="1"/>
    <col min="2573" max="2573" width="10.140625" style="84" customWidth="1"/>
    <col min="2574" max="2574" width="10.28515625" style="84" customWidth="1"/>
    <col min="2575" max="2575" width="9.85546875" style="84" customWidth="1"/>
    <col min="2576" max="2576" width="9.7109375" style="84" customWidth="1"/>
    <col min="2577" max="2577" width="9.42578125" style="84" customWidth="1"/>
    <col min="2578" max="2578" width="9.85546875" style="84" customWidth="1"/>
    <col min="2579" max="2579" width="9.140625" style="84" customWidth="1"/>
    <col min="2580" max="2580" width="9.5703125" style="84" customWidth="1"/>
    <col min="2581" max="2581" width="9" style="84" customWidth="1"/>
    <col min="2582" max="2583" width="10.85546875" style="84" customWidth="1"/>
    <col min="2584" max="2584" width="96.5703125" style="84" customWidth="1"/>
    <col min="2585" max="2592" width="10.85546875" style="84" customWidth="1"/>
    <col min="2593" max="2593" width="24.42578125" style="84" customWidth="1"/>
    <col min="2594" max="2605" width="10.85546875" style="84" customWidth="1"/>
    <col min="2606" max="2608" width="13.7109375" style="84" customWidth="1"/>
    <col min="2609" max="2662" width="0" style="84" hidden="1" customWidth="1"/>
    <col min="2663" max="2816" width="10.28515625" style="84"/>
    <col min="2817" max="2817" width="48.42578125" style="84" customWidth="1"/>
    <col min="2818" max="2818" width="13.140625" style="84" customWidth="1"/>
    <col min="2819" max="2819" width="12.42578125" style="84" customWidth="1"/>
    <col min="2820" max="2820" width="12.28515625" style="84" customWidth="1"/>
    <col min="2821" max="2821" width="11.5703125" style="84" customWidth="1"/>
    <col min="2822" max="2822" width="12.5703125" style="84" customWidth="1"/>
    <col min="2823" max="2824" width="10.42578125" style="84" customWidth="1"/>
    <col min="2825" max="2825" width="10.28515625" style="84" customWidth="1"/>
    <col min="2826" max="2826" width="10.7109375" style="84" customWidth="1"/>
    <col min="2827" max="2827" width="9.85546875" style="84" customWidth="1"/>
    <col min="2828" max="2828" width="10.5703125" style="84" customWidth="1"/>
    <col min="2829" max="2829" width="10.140625" style="84" customWidth="1"/>
    <col min="2830" max="2830" width="10.28515625" style="84" customWidth="1"/>
    <col min="2831" max="2831" width="9.85546875" style="84" customWidth="1"/>
    <col min="2832" max="2832" width="9.7109375" style="84" customWidth="1"/>
    <col min="2833" max="2833" width="9.42578125" style="84" customWidth="1"/>
    <col min="2834" max="2834" width="9.85546875" style="84" customWidth="1"/>
    <col min="2835" max="2835" width="9.140625" style="84" customWidth="1"/>
    <col min="2836" max="2836" width="9.5703125" style="84" customWidth="1"/>
    <col min="2837" max="2837" width="9" style="84" customWidth="1"/>
    <col min="2838" max="2839" width="10.85546875" style="84" customWidth="1"/>
    <col min="2840" max="2840" width="96.5703125" style="84" customWidth="1"/>
    <col min="2841" max="2848" width="10.85546875" style="84" customWidth="1"/>
    <col min="2849" max="2849" width="24.42578125" style="84" customWidth="1"/>
    <col min="2850" max="2861" width="10.85546875" style="84" customWidth="1"/>
    <col min="2862" max="2864" width="13.7109375" style="84" customWidth="1"/>
    <col min="2865" max="2918" width="0" style="84" hidden="1" customWidth="1"/>
    <col min="2919" max="3072" width="10.28515625" style="84"/>
    <col min="3073" max="3073" width="48.42578125" style="84" customWidth="1"/>
    <col min="3074" max="3074" width="13.140625" style="84" customWidth="1"/>
    <col min="3075" max="3075" width="12.42578125" style="84" customWidth="1"/>
    <col min="3076" max="3076" width="12.28515625" style="84" customWidth="1"/>
    <col min="3077" max="3077" width="11.5703125" style="84" customWidth="1"/>
    <col min="3078" max="3078" width="12.5703125" style="84" customWidth="1"/>
    <col min="3079" max="3080" width="10.42578125" style="84" customWidth="1"/>
    <col min="3081" max="3081" width="10.28515625" style="84" customWidth="1"/>
    <col min="3082" max="3082" width="10.7109375" style="84" customWidth="1"/>
    <col min="3083" max="3083" width="9.85546875" style="84" customWidth="1"/>
    <col min="3084" max="3084" width="10.5703125" style="84" customWidth="1"/>
    <col min="3085" max="3085" width="10.140625" style="84" customWidth="1"/>
    <col min="3086" max="3086" width="10.28515625" style="84" customWidth="1"/>
    <col min="3087" max="3087" width="9.85546875" style="84" customWidth="1"/>
    <col min="3088" max="3088" width="9.7109375" style="84" customWidth="1"/>
    <col min="3089" max="3089" width="9.42578125" style="84" customWidth="1"/>
    <col min="3090" max="3090" width="9.85546875" style="84" customWidth="1"/>
    <col min="3091" max="3091" width="9.140625" style="84" customWidth="1"/>
    <col min="3092" max="3092" width="9.5703125" style="84" customWidth="1"/>
    <col min="3093" max="3093" width="9" style="84" customWidth="1"/>
    <col min="3094" max="3095" width="10.85546875" style="84" customWidth="1"/>
    <col min="3096" max="3096" width="96.5703125" style="84" customWidth="1"/>
    <col min="3097" max="3104" width="10.85546875" style="84" customWidth="1"/>
    <col min="3105" max="3105" width="24.42578125" style="84" customWidth="1"/>
    <col min="3106" max="3117" width="10.85546875" style="84" customWidth="1"/>
    <col min="3118" max="3120" width="13.7109375" style="84" customWidth="1"/>
    <col min="3121" max="3174" width="0" style="84" hidden="1" customWidth="1"/>
    <col min="3175" max="3328" width="10.28515625" style="84"/>
    <col min="3329" max="3329" width="48.42578125" style="84" customWidth="1"/>
    <col min="3330" max="3330" width="13.140625" style="84" customWidth="1"/>
    <col min="3331" max="3331" width="12.42578125" style="84" customWidth="1"/>
    <col min="3332" max="3332" width="12.28515625" style="84" customWidth="1"/>
    <col min="3333" max="3333" width="11.5703125" style="84" customWidth="1"/>
    <col min="3334" max="3334" width="12.5703125" style="84" customWidth="1"/>
    <col min="3335" max="3336" width="10.42578125" style="84" customWidth="1"/>
    <col min="3337" max="3337" width="10.28515625" style="84" customWidth="1"/>
    <col min="3338" max="3338" width="10.7109375" style="84" customWidth="1"/>
    <col min="3339" max="3339" width="9.85546875" style="84" customWidth="1"/>
    <col min="3340" max="3340" width="10.5703125" style="84" customWidth="1"/>
    <col min="3341" max="3341" width="10.140625" style="84" customWidth="1"/>
    <col min="3342" max="3342" width="10.28515625" style="84" customWidth="1"/>
    <col min="3343" max="3343" width="9.85546875" style="84" customWidth="1"/>
    <col min="3344" max="3344" width="9.7109375" style="84" customWidth="1"/>
    <col min="3345" max="3345" width="9.42578125" style="84" customWidth="1"/>
    <col min="3346" max="3346" width="9.85546875" style="84" customWidth="1"/>
    <col min="3347" max="3347" width="9.140625" style="84" customWidth="1"/>
    <col min="3348" max="3348" width="9.5703125" style="84" customWidth="1"/>
    <col min="3349" max="3349" width="9" style="84" customWidth="1"/>
    <col min="3350" max="3351" width="10.85546875" style="84" customWidth="1"/>
    <col min="3352" max="3352" width="96.5703125" style="84" customWidth="1"/>
    <col min="3353" max="3360" width="10.85546875" style="84" customWidth="1"/>
    <col min="3361" max="3361" width="24.42578125" style="84" customWidth="1"/>
    <col min="3362" max="3373" width="10.85546875" style="84" customWidth="1"/>
    <col min="3374" max="3376" width="13.7109375" style="84" customWidth="1"/>
    <col min="3377" max="3430" width="0" style="84" hidden="1" customWidth="1"/>
    <col min="3431" max="3584" width="10.28515625" style="84"/>
    <col min="3585" max="3585" width="48.42578125" style="84" customWidth="1"/>
    <col min="3586" max="3586" width="13.140625" style="84" customWidth="1"/>
    <col min="3587" max="3587" width="12.42578125" style="84" customWidth="1"/>
    <col min="3588" max="3588" width="12.28515625" style="84" customWidth="1"/>
    <col min="3589" max="3589" width="11.5703125" style="84" customWidth="1"/>
    <col min="3590" max="3590" width="12.5703125" style="84" customWidth="1"/>
    <col min="3591" max="3592" width="10.42578125" style="84" customWidth="1"/>
    <col min="3593" max="3593" width="10.28515625" style="84" customWidth="1"/>
    <col min="3594" max="3594" width="10.7109375" style="84" customWidth="1"/>
    <col min="3595" max="3595" width="9.85546875" style="84" customWidth="1"/>
    <col min="3596" max="3596" width="10.5703125" style="84" customWidth="1"/>
    <col min="3597" max="3597" width="10.140625" style="84" customWidth="1"/>
    <col min="3598" max="3598" width="10.28515625" style="84" customWidth="1"/>
    <col min="3599" max="3599" width="9.85546875" style="84" customWidth="1"/>
    <col min="3600" max="3600" width="9.7109375" style="84" customWidth="1"/>
    <col min="3601" max="3601" width="9.42578125" style="84" customWidth="1"/>
    <col min="3602" max="3602" width="9.85546875" style="84" customWidth="1"/>
    <col min="3603" max="3603" width="9.140625" style="84" customWidth="1"/>
    <col min="3604" max="3604" width="9.5703125" style="84" customWidth="1"/>
    <col min="3605" max="3605" width="9" style="84" customWidth="1"/>
    <col min="3606" max="3607" width="10.85546875" style="84" customWidth="1"/>
    <col min="3608" max="3608" width="96.5703125" style="84" customWidth="1"/>
    <col min="3609" max="3616" width="10.85546875" style="84" customWidth="1"/>
    <col min="3617" max="3617" width="24.42578125" style="84" customWidth="1"/>
    <col min="3618" max="3629" width="10.85546875" style="84" customWidth="1"/>
    <col min="3630" max="3632" width="13.7109375" style="84" customWidth="1"/>
    <col min="3633" max="3686" width="0" style="84" hidden="1" customWidth="1"/>
    <col min="3687" max="3840" width="10.28515625" style="84"/>
    <col min="3841" max="3841" width="48.42578125" style="84" customWidth="1"/>
    <col min="3842" max="3842" width="13.140625" style="84" customWidth="1"/>
    <col min="3843" max="3843" width="12.42578125" style="84" customWidth="1"/>
    <col min="3844" max="3844" width="12.28515625" style="84" customWidth="1"/>
    <col min="3845" max="3845" width="11.5703125" style="84" customWidth="1"/>
    <col min="3846" max="3846" width="12.5703125" style="84" customWidth="1"/>
    <col min="3847" max="3848" width="10.42578125" style="84" customWidth="1"/>
    <col min="3849" max="3849" width="10.28515625" style="84" customWidth="1"/>
    <col min="3850" max="3850" width="10.7109375" style="84" customWidth="1"/>
    <col min="3851" max="3851" width="9.85546875" style="84" customWidth="1"/>
    <col min="3852" max="3852" width="10.5703125" style="84" customWidth="1"/>
    <col min="3853" max="3853" width="10.140625" style="84" customWidth="1"/>
    <col min="3854" max="3854" width="10.28515625" style="84" customWidth="1"/>
    <col min="3855" max="3855" width="9.85546875" style="84" customWidth="1"/>
    <col min="3856" max="3856" width="9.7109375" style="84" customWidth="1"/>
    <col min="3857" max="3857" width="9.42578125" style="84" customWidth="1"/>
    <col min="3858" max="3858" width="9.85546875" style="84" customWidth="1"/>
    <col min="3859" max="3859" width="9.140625" style="84" customWidth="1"/>
    <col min="3860" max="3860" width="9.5703125" style="84" customWidth="1"/>
    <col min="3861" max="3861" width="9" style="84" customWidth="1"/>
    <col min="3862" max="3863" width="10.85546875" style="84" customWidth="1"/>
    <col min="3864" max="3864" width="96.5703125" style="84" customWidth="1"/>
    <col min="3865" max="3872" width="10.85546875" style="84" customWidth="1"/>
    <col min="3873" max="3873" width="24.42578125" style="84" customWidth="1"/>
    <col min="3874" max="3885" width="10.85546875" style="84" customWidth="1"/>
    <col min="3886" max="3888" width="13.7109375" style="84" customWidth="1"/>
    <col min="3889" max="3942" width="0" style="84" hidden="1" customWidth="1"/>
    <col min="3943" max="4096" width="10.28515625" style="84"/>
    <col min="4097" max="4097" width="48.42578125" style="84" customWidth="1"/>
    <col min="4098" max="4098" width="13.140625" style="84" customWidth="1"/>
    <col min="4099" max="4099" width="12.42578125" style="84" customWidth="1"/>
    <col min="4100" max="4100" width="12.28515625" style="84" customWidth="1"/>
    <col min="4101" max="4101" width="11.5703125" style="84" customWidth="1"/>
    <col min="4102" max="4102" width="12.5703125" style="84" customWidth="1"/>
    <col min="4103" max="4104" width="10.42578125" style="84" customWidth="1"/>
    <col min="4105" max="4105" width="10.28515625" style="84" customWidth="1"/>
    <col min="4106" max="4106" width="10.7109375" style="84" customWidth="1"/>
    <col min="4107" max="4107" width="9.85546875" style="84" customWidth="1"/>
    <col min="4108" max="4108" width="10.5703125" style="84" customWidth="1"/>
    <col min="4109" max="4109" width="10.140625" style="84" customWidth="1"/>
    <col min="4110" max="4110" width="10.28515625" style="84" customWidth="1"/>
    <col min="4111" max="4111" width="9.85546875" style="84" customWidth="1"/>
    <col min="4112" max="4112" width="9.7109375" style="84" customWidth="1"/>
    <col min="4113" max="4113" width="9.42578125" style="84" customWidth="1"/>
    <col min="4114" max="4114" width="9.85546875" style="84" customWidth="1"/>
    <col min="4115" max="4115" width="9.140625" style="84" customWidth="1"/>
    <col min="4116" max="4116" width="9.5703125" style="84" customWidth="1"/>
    <col min="4117" max="4117" width="9" style="84" customWidth="1"/>
    <col min="4118" max="4119" width="10.85546875" style="84" customWidth="1"/>
    <col min="4120" max="4120" width="96.5703125" style="84" customWidth="1"/>
    <col min="4121" max="4128" width="10.85546875" style="84" customWidth="1"/>
    <col min="4129" max="4129" width="24.42578125" style="84" customWidth="1"/>
    <col min="4130" max="4141" width="10.85546875" style="84" customWidth="1"/>
    <col min="4142" max="4144" width="13.7109375" style="84" customWidth="1"/>
    <col min="4145" max="4198" width="0" style="84" hidden="1" customWidth="1"/>
    <col min="4199" max="4352" width="10.28515625" style="84"/>
    <col min="4353" max="4353" width="48.42578125" style="84" customWidth="1"/>
    <col min="4354" max="4354" width="13.140625" style="84" customWidth="1"/>
    <col min="4355" max="4355" width="12.42578125" style="84" customWidth="1"/>
    <col min="4356" max="4356" width="12.28515625" style="84" customWidth="1"/>
    <col min="4357" max="4357" width="11.5703125" style="84" customWidth="1"/>
    <col min="4358" max="4358" width="12.5703125" style="84" customWidth="1"/>
    <col min="4359" max="4360" width="10.42578125" style="84" customWidth="1"/>
    <col min="4361" max="4361" width="10.28515625" style="84" customWidth="1"/>
    <col min="4362" max="4362" width="10.7109375" style="84" customWidth="1"/>
    <col min="4363" max="4363" width="9.85546875" style="84" customWidth="1"/>
    <col min="4364" max="4364" width="10.5703125" style="84" customWidth="1"/>
    <col min="4365" max="4365" width="10.140625" style="84" customWidth="1"/>
    <col min="4366" max="4366" width="10.28515625" style="84" customWidth="1"/>
    <col min="4367" max="4367" width="9.85546875" style="84" customWidth="1"/>
    <col min="4368" max="4368" width="9.7109375" style="84" customWidth="1"/>
    <col min="4369" max="4369" width="9.42578125" style="84" customWidth="1"/>
    <col min="4370" max="4370" width="9.85546875" style="84" customWidth="1"/>
    <col min="4371" max="4371" width="9.140625" style="84" customWidth="1"/>
    <col min="4372" max="4372" width="9.5703125" style="84" customWidth="1"/>
    <col min="4373" max="4373" width="9" style="84" customWidth="1"/>
    <col min="4374" max="4375" width="10.85546875" style="84" customWidth="1"/>
    <col min="4376" max="4376" width="96.5703125" style="84" customWidth="1"/>
    <col min="4377" max="4384" width="10.85546875" style="84" customWidth="1"/>
    <col min="4385" max="4385" width="24.42578125" style="84" customWidth="1"/>
    <col min="4386" max="4397" width="10.85546875" style="84" customWidth="1"/>
    <col min="4398" max="4400" width="13.7109375" style="84" customWidth="1"/>
    <col min="4401" max="4454" width="0" style="84" hidden="1" customWidth="1"/>
    <col min="4455" max="4608" width="10.28515625" style="84"/>
    <col min="4609" max="4609" width="48.42578125" style="84" customWidth="1"/>
    <col min="4610" max="4610" width="13.140625" style="84" customWidth="1"/>
    <col min="4611" max="4611" width="12.42578125" style="84" customWidth="1"/>
    <col min="4612" max="4612" width="12.28515625" style="84" customWidth="1"/>
    <col min="4613" max="4613" width="11.5703125" style="84" customWidth="1"/>
    <col min="4614" max="4614" width="12.5703125" style="84" customWidth="1"/>
    <col min="4615" max="4616" width="10.42578125" style="84" customWidth="1"/>
    <col min="4617" max="4617" width="10.28515625" style="84" customWidth="1"/>
    <col min="4618" max="4618" width="10.7109375" style="84" customWidth="1"/>
    <col min="4619" max="4619" width="9.85546875" style="84" customWidth="1"/>
    <col min="4620" max="4620" width="10.5703125" style="84" customWidth="1"/>
    <col min="4621" max="4621" width="10.140625" style="84" customWidth="1"/>
    <col min="4622" max="4622" width="10.28515625" style="84" customWidth="1"/>
    <col min="4623" max="4623" width="9.85546875" style="84" customWidth="1"/>
    <col min="4624" max="4624" width="9.7109375" style="84" customWidth="1"/>
    <col min="4625" max="4625" width="9.42578125" style="84" customWidth="1"/>
    <col min="4626" max="4626" width="9.85546875" style="84" customWidth="1"/>
    <col min="4627" max="4627" width="9.140625" style="84" customWidth="1"/>
    <col min="4628" max="4628" width="9.5703125" style="84" customWidth="1"/>
    <col min="4629" max="4629" width="9" style="84" customWidth="1"/>
    <col min="4630" max="4631" width="10.85546875" style="84" customWidth="1"/>
    <col min="4632" max="4632" width="96.5703125" style="84" customWidth="1"/>
    <col min="4633" max="4640" width="10.85546875" style="84" customWidth="1"/>
    <col min="4641" max="4641" width="24.42578125" style="84" customWidth="1"/>
    <col min="4642" max="4653" width="10.85546875" style="84" customWidth="1"/>
    <col min="4654" max="4656" width="13.7109375" style="84" customWidth="1"/>
    <col min="4657" max="4710" width="0" style="84" hidden="1" customWidth="1"/>
    <col min="4711" max="4864" width="10.28515625" style="84"/>
    <col min="4865" max="4865" width="48.42578125" style="84" customWidth="1"/>
    <col min="4866" max="4866" width="13.140625" style="84" customWidth="1"/>
    <col min="4867" max="4867" width="12.42578125" style="84" customWidth="1"/>
    <col min="4868" max="4868" width="12.28515625" style="84" customWidth="1"/>
    <col min="4869" max="4869" width="11.5703125" style="84" customWidth="1"/>
    <col min="4870" max="4870" width="12.5703125" style="84" customWidth="1"/>
    <col min="4871" max="4872" width="10.42578125" style="84" customWidth="1"/>
    <col min="4873" max="4873" width="10.28515625" style="84" customWidth="1"/>
    <col min="4874" max="4874" width="10.7109375" style="84" customWidth="1"/>
    <col min="4875" max="4875" width="9.85546875" style="84" customWidth="1"/>
    <col min="4876" max="4876" width="10.5703125" style="84" customWidth="1"/>
    <col min="4877" max="4877" width="10.140625" style="84" customWidth="1"/>
    <col min="4878" max="4878" width="10.28515625" style="84" customWidth="1"/>
    <col min="4879" max="4879" width="9.85546875" style="84" customWidth="1"/>
    <col min="4880" max="4880" width="9.7109375" style="84" customWidth="1"/>
    <col min="4881" max="4881" width="9.42578125" style="84" customWidth="1"/>
    <col min="4882" max="4882" width="9.85546875" style="84" customWidth="1"/>
    <col min="4883" max="4883" width="9.140625" style="84" customWidth="1"/>
    <col min="4884" max="4884" width="9.5703125" style="84" customWidth="1"/>
    <col min="4885" max="4885" width="9" style="84" customWidth="1"/>
    <col min="4886" max="4887" width="10.85546875" style="84" customWidth="1"/>
    <col min="4888" max="4888" width="96.5703125" style="84" customWidth="1"/>
    <col min="4889" max="4896" width="10.85546875" style="84" customWidth="1"/>
    <col min="4897" max="4897" width="24.42578125" style="84" customWidth="1"/>
    <col min="4898" max="4909" width="10.85546875" style="84" customWidth="1"/>
    <col min="4910" max="4912" width="13.7109375" style="84" customWidth="1"/>
    <col min="4913" max="4966" width="0" style="84" hidden="1" customWidth="1"/>
    <col min="4967" max="5120" width="10.28515625" style="84"/>
    <col min="5121" max="5121" width="48.42578125" style="84" customWidth="1"/>
    <col min="5122" max="5122" width="13.140625" style="84" customWidth="1"/>
    <col min="5123" max="5123" width="12.42578125" style="84" customWidth="1"/>
    <col min="5124" max="5124" width="12.28515625" style="84" customWidth="1"/>
    <col min="5125" max="5125" width="11.5703125" style="84" customWidth="1"/>
    <col min="5126" max="5126" width="12.5703125" style="84" customWidth="1"/>
    <col min="5127" max="5128" width="10.42578125" style="84" customWidth="1"/>
    <col min="5129" max="5129" width="10.28515625" style="84" customWidth="1"/>
    <col min="5130" max="5130" width="10.7109375" style="84" customWidth="1"/>
    <col min="5131" max="5131" width="9.85546875" style="84" customWidth="1"/>
    <col min="5132" max="5132" width="10.5703125" style="84" customWidth="1"/>
    <col min="5133" max="5133" width="10.140625" style="84" customWidth="1"/>
    <col min="5134" max="5134" width="10.28515625" style="84" customWidth="1"/>
    <col min="5135" max="5135" width="9.85546875" style="84" customWidth="1"/>
    <col min="5136" max="5136" width="9.7109375" style="84" customWidth="1"/>
    <col min="5137" max="5137" width="9.42578125" style="84" customWidth="1"/>
    <col min="5138" max="5138" width="9.85546875" style="84" customWidth="1"/>
    <col min="5139" max="5139" width="9.140625" style="84" customWidth="1"/>
    <col min="5140" max="5140" width="9.5703125" style="84" customWidth="1"/>
    <col min="5141" max="5141" width="9" style="84" customWidth="1"/>
    <col min="5142" max="5143" width="10.85546875" style="84" customWidth="1"/>
    <col min="5144" max="5144" width="96.5703125" style="84" customWidth="1"/>
    <col min="5145" max="5152" width="10.85546875" style="84" customWidth="1"/>
    <col min="5153" max="5153" width="24.42578125" style="84" customWidth="1"/>
    <col min="5154" max="5165" width="10.85546875" style="84" customWidth="1"/>
    <col min="5166" max="5168" width="13.7109375" style="84" customWidth="1"/>
    <col min="5169" max="5222" width="0" style="84" hidden="1" customWidth="1"/>
    <col min="5223" max="5376" width="10.28515625" style="84"/>
    <col min="5377" max="5377" width="48.42578125" style="84" customWidth="1"/>
    <col min="5378" max="5378" width="13.140625" style="84" customWidth="1"/>
    <col min="5379" max="5379" width="12.42578125" style="84" customWidth="1"/>
    <col min="5380" max="5380" width="12.28515625" style="84" customWidth="1"/>
    <col min="5381" max="5381" width="11.5703125" style="84" customWidth="1"/>
    <col min="5382" max="5382" width="12.5703125" style="84" customWidth="1"/>
    <col min="5383" max="5384" width="10.42578125" style="84" customWidth="1"/>
    <col min="5385" max="5385" width="10.28515625" style="84" customWidth="1"/>
    <col min="5386" max="5386" width="10.7109375" style="84" customWidth="1"/>
    <col min="5387" max="5387" width="9.85546875" style="84" customWidth="1"/>
    <col min="5388" max="5388" width="10.5703125" style="84" customWidth="1"/>
    <col min="5389" max="5389" width="10.140625" style="84" customWidth="1"/>
    <col min="5390" max="5390" width="10.28515625" style="84" customWidth="1"/>
    <col min="5391" max="5391" width="9.85546875" style="84" customWidth="1"/>
    <col min="5392" max="5392" width="9.7109375" style="84" customWidth="1"/>
    <col min="5393" max="5393" width="9.42578125" style="84" customWidth="1"/>
    <col min="5394" max="5394" width="9.85546875" style="84" customWidth="1"/>
    <col min="5395" max="5395" width="9.140625" style="84" customWidth="1"/>
    <col min="5396" max="5396" width="9.5703125" style="84" customWidth="1"/>
    <col min="5397" max="5397" width="9" style="84" customWidth="1"/>
    <col min="5398" max="5399" width="10.85546875" style="84" customWidth="1"/>
    <col min="5400" max="5400" width="96.5703125" style="84" customWidth="1"/>
    <col min="5401" max="5408" width="10.85546875" style="84" customWidth="1"/>
    <col min="5409" max="5409" width="24.42578125" style="84" customWidth="1"/>
    <col min="5410" max="5421" width="10.85546875" style="84" customWidth="1"/>
    <col min="5422" max="5424" width="13.7109375" style="84" customWidth="1"/>
    <col min="5425" max="5478" width="0" style="84" hidden="1" customWidth="1"/>
    <col min="5479" max="5632" width="10.28515625" style="84"/>
    <col min="5633" max="5633" width="48.42578125" style="84" customWidth="1"/>
    <col min="5634" max="5634" width="13.140625" style="84" customWidth="1"/>
    <col min="5635" max="5635" width="12.42578125" style="84" customWidth="1"/>
    <col min="5636" max="5636" width="12.28515625" style="84" customWidth="1"/>
    <col min="5637" max="5637" width="11.5703125" style="84" customWidth="1"/>
    <col min="5638" max="5638" width="12.5703125" style="84" customWidth="1"/>
    <col min="5639" max="5640" width="10.42578125" style="84" customWidth="1"/>
    <col min="5641" max="5641" width="10.28515625" style="84" customWidth="1"/>
    <col min="5642" max="5642" width="10.7109375" style="84" customWidth="1"/>
    <col min="5643" max="5643" width="9.85546875" style="84" customWidth="1"/>
    <col min="5644" max="5644" width="10.5703125" style="84" customWidth="1"/>
    <col min="5645" max="5645" width="10.140625" style="84" customWidth="1"/>
    <col min="5646" max="5646" width="10.28515625" style="84" customWidth="1"/>
    <col min="5647" max="5647" width="9.85546875" style="84" customWidth="1"/>
    <col min="5648" max="5648" width="9.7109375" style="84" customWidth="1"/>
    <col min="5649" max="5649" width="9.42578125" style="84" customWidth="1"/>
    <col min="5650" max="5650" width="9.85546875" style="84" customWidth="1"/>
    <col min="5651" max="5651" width="9.140625" style="84" customWidth="1"/>
    <col min="5652" max="5652" width="9.5703125" style="84" customWidth="1"/>
    <col min="5653" max="5653" width="9" style="84" customWidth="1"/>
    <col min="5654" max="5655" width="10.85546875" style="84" customWidth="1"/>
    <col min="5656" max="5656" width="96.5703125" style="84" customWidth="1"/>
    <col min="5657" max="5664" width="10.85546875" style="84" customWidth="1"/>
    <col min="5665" max="5665" width="24.42578125" style="84" customWidth="1"/>
    <col min="5666" max="5677" width="10.85546875" style="84" customWidth="1"/>
    <col min="5678" max="5680" width="13.7109375" style="84" customWidth="1"/>
    <col min="5681" max="5734" width="0" style="84" hidden="1" customWidth="1"/>
    <col min="5735" max="5888" width="10.28515625" style="84"/>
    <col min="5889" max="5889" width="48.42578125" style="84" customWidth="1"/>
    <col min="5890" max="5890" width="13.140625" style="84" customWidth="1"/>
    <col min="5891" max="5891" width="12.42578125" style="84" customWidth="1"/>
    <col min="5892" max="5892" width="12.28515625" style="84" customWidth="1"/>
    <col min="5893" max="5893" width="11.5703125" style="84" customWidth="1"/>
    <col min="5894" max="5894" width="12.5703125" style="84" customWidth="1"/>
    <col min="5895" max="5896" width="10.42578125" style="84" customWidth="1"/>
    <col min="5897" max="5897" width="10.28515625" style="84" customWidth="1"/>
    <col min="5898" max="5898" width="10.7109375" style="84" customWidth="1"/>
    <col min="5899" max="5899" width="9.85546875" style="84" customWidth="1"/>
    <col min="5900" max="5900" width="10.5703125" style="84" customWidth="1"/>
    <col min="5901" max="5901" width="10.140625" style="84" customWidth="1"/>
    <col min="5902" max="5902" width="10.28515625" style="84" customWidth="1"/>
    <col min="5903" max="5903" width="9.85546875" style="84" customWidth="1"/>
    <col min="5904" max="5904" width="9.7109375" style="84" customWidth="1"/>
    <col min="5905" max="5905" width="9.42578125" style="84" customWidth="1"/>
    <col min="5906" max="5906" width="9.85546875" style="84" customWidth="1"/>
    <col min="5907" max="5907" width="9.140625" style="84" customWidth="1"/>
    <col min="5908" max="5908" width="9.5703125" style="84" customWidth="1"/>
    <col min="5909" max="5909" width="9" style="84" customWidth="1"/>
    <col min="5910" max="5911" width="10.85546875" style="84" customWidth="1"/>
    <col min="5912" max="5912" width="96.5703125" style="84" customWidth="1"/>
    <col min="5913" max="5920" width="10.85546875" style="84" customWidth="1"/>
    <col min="5921" max="5921" width="24.42578125" style="84" customWidth="1"/>
    <col min="5922" max="5933" width="10.85546875" style="84" customWidth="1"/>
    <col min="5934" max="5936" width="13.7109375" style="84" customWidth="1"/>
    <col min="5937" max="5990" width="0" style="84" hidden="1" customWidth="1"/>
    <col min="5991" max="6144" width="10.28515625" style="84"/>
    <col min="6145" max="6145" width="48.42578125" style="84" customWidth="1"/>
    <col min="6146" max="6146" width="13.140625" style="84" customWidth="1"/>
    <col min="6147" max="6147" width="12.42578125" style="84" customWidth="1"/>
    <col min="6148" max="6148" width="12.28515625" style="84" customWidth="1"/>
    <col min="6149" max="6149" width="11.5703125" style="84" customWidth="1"/>
    <col min="6150" max="6150" width="12.5703125" style="84" customWidth="1"/>
    <col min="6151" max="6152" width="10.42578125" style="84" customWidth="1"/>
    <col min="6153" max="6153" width="10.28515625" style="84" customWidth="1"/>
    <col min="6154" max="6154" width="10.7109375" style="84" customWidth="1"/>
    <col min="6155" max="6155" width="9.85546875" style="84" customWidth="1"/>
    <col min="6156" max="6156" width="10.5703125" style="84" customWidth="1"/>
    <col min="6157" max="6157" width="10.140625" style="84" customWidth="1"/>
    <col min="6158" max="6158" width="10.28515625" style="84" customWidth="1"/>
    <col min="6159" max="6159" width="9.85546875" style="84" customWidth="1"/>
    <col min="6160" max="6160" width="9.7109375" style="84" customWidth="1"/>
    <col min="6161" max="6161" width="9.42578125" style="84" customWidth="1"/>
    <col min="6162" max="6162" width="9.85546875" style="84" customWidth="1"/>
    <col min="6163" max="6163" width="9.140625" style="84" customWidth="1"/>
    <col min="6164" max="6164" width="9.5703125" style="84" customWidth="1"/>
    <col min="6165" max="6165" width="9" style="84" customWidth="1"/>
    <col min="6166" max="6167" width="10.85546875" style="84" customWidth="1"/>
    <col min="6168" max="6168" width="96.5703125" style="84" customWidth="1"/>
    <col min="6169" max="6176" width="10.85546875" style="84" customWidth="1"/>
    <col min="6177" max="6177" width="24.42578125" style="84" customWidth="1"/>
    <col min="6178" max="6189" width="10.85546875" style="84" customWidth="1"/>
    <col min="6190" max="6192" width="13.7109375" style="84" customWidth="1"/>
    <col min="6193" max="6246" width="0" style="84" hidden="1" customWidth="1"/>
    <col min="6247" max="6400" width="10.28515625" style="84"/>
    <col min="6401" max="6401" width="48.42578125" style="84" customWidth="1"/>
    <col min="6402" max="6402" width="13.140625" style="84" customWidth="1"/>
    <col min="6403" max="6403" width="12.42578125" style="84" customWidth="1"/>
    <col min="6404" max="6404" width="12.28515625" style="84" customWidth="1"/>
    <col min="6405" max="6405" width="11.5703125" style="84" customWidth="1"/>
    <col min="6406" max="6406" width="12.5703125" style="84" customWidth="1"/>
    <col min="6407" max="6408" width="10.42578125" style="84" customWidth="1"/>
    <col min="6409" max="6409" width="10.28515625" style="84" customWidth="1"/>
    <col min="6410" max="6410" width="10.7109375" style="84" customWidth="1"/>
    <col min="6411" max="6411" width="9.85546875" style="84" customWidth="1"/>
    <col min="6412" max="6412" width="10.5703125" style="84" customWidth="1"/>
    <col min="6413" max="6413" width="10.140625" style="84" customWidth="1"/>
    <col min="6414" max="6414" width="10.28515625" style="84" customWidth="1"/>
    <col min="6415" max="6415" width="9.85546875" style="84" customWidth="1"/>
    <col min="6416" max="6416" width="9.7109375" style="84" customWidth="1"/>
    <col min="6417" max="6417" width="9.42578125" style="84" customWidth="1"/>
    <col min="6418" max="6418" width="9.85546875" style="84" customWidth="1"/>
    <col min="6419" max="6419" width="9.140625" style="84" customWidth="1"/>
    <col min="6420" max="6420" width="9.5703125" style="84" customWidth="1"/>
    <col min="6421" max="6421" width="9" style="84" customWidth="1"/>
    <col min="6422" max="6423" width="10.85546875" style="84" customWidth="1"/>
    <col min="6424" max="6424" width="96.5703125" style="84" customWidth="1"/>
    <col min="6425" max="6432" width="10.85546875" style="84" customWidth="1"/>
    <col min="6433" max="6433" width="24.42578125" style="84" customWidth="1"/>
    <col min="6434" max="6445" width="10.85546875" style="84" customWidth="1"/>
    <col min="6446" max="6448" width="13.7109375" style="84" customWidth="1"/>
    <col min="6449" max="6502" width="0" style="84" hidden="1" customWidth="1"/>
    <col min="6503" max="6656" width="10.28515625" style="84"/>
    <col min="6657" max="6657" width="48.42578125" style="84" customWidth="1"/>
    <col min="6658" max="6658" width="13.140625" style="84" customWidth="1"/>
    <col min="6659" max="6659" width="12.42578125" style="84" customWidth="1"/>
    <col min="6660" max="6660" width="12.28515625" style="84" customWidth="1"/>
    <col min="6661" max="6661" width="11.5703125" style="84" customWidth="1"/>
    <col min="6662" max="6662" width="12.5703125" style="84" customWidth="1"/>
    <col min="6663" max="6664" width="10.42578125" style="84" customWidth="1"/>
    <col min="6665" max="6665" width="10.28515625" style="84" customWidth="1"/>
    <col min="6666" max="6666" width="10.7109375" style="84" customWidth="1"/>
    <col min="6667" max="6667" width="9.85546875" style="84" customWidth="1"/>
    <col min="6668" max="6668" width="10.5703125" style="84" customWidth="1"/>
    <col min="6669" max="6669" width="10.140625" style="84" customWidth="1"/>
    <col min="6670" max="6670" width="10.28515625" style="84" customWidth="1"/>
    <col min="6671" max="6671" width="9.85546875" style="84" customWidth="1"/>
    <col min="6672" max="6672" width="9.7109375" style="84" customWidth="1"/>
    <col min="6673" max="6673" width="9.42578125" style="84" customWidth="1"/>
    <col min="6674" max="6674" width="9.85546875" style="84" customWidth="1"/>
    <col min="6675" max="6675" width="9.140625" style="84" customWidth="1"/>
    <col min="6676" max="6676" width="9.5703125" style="84" customWidth="1"/>
    <col min="6677" max="6677" width="9" style="84" customWidth="1"/>
    <col min="6678" max="6679" width="10.85546875" style="84" customWidth="1"/>
    <col min="6680" max="6680" width="96.5703125" style="84" customWidth="1"/>
    <col min="6681" max="6688" width="10.85546875" style="84" customWidth="1"/>
    <col min="6689" max="6689" width="24.42578125" style="84" customWidth="1"/>
    <col min="6690" max="6701" width="10.85546875" style="84" customWidth="1"/>
    <col min="6702" max="6704" width="13.7109375" style="84" customWidth="1"/>
    <col min="6705" max="6758" width="0" style="84" hidden="1" customWidth="1"/>
    <col min="6759" max="6912" width="10.28515625" style="84"/>
    <col min="6913" max="6913" width="48.42578125" style="84" customWidth="1"/>
    <col min="6914" max="6914" width="13.140625" style="84" customWidth="1"/>
    <col min="6915" max="6915" width="12.42578125" style="84" customWidth="1"/>
    <col min="6916" max="6916" width="12.28515625" style="84" customWidth="1"/>
    <col min="6917" max="6917" width="11.5703125" style="84" customWidth="1"/>
    <col min="6918" max="6918" width="12.5703125" style="84" customWidth="1"/>
    <col min="6919" max="6920" width="10.42578125" style="84" customWidth="1"/>
    <col min="6921" max="6921" width="10.28515625" style="84" customWidth="1"/>
    <col min="6922" max="6922" width="10.7109375" style="84" customWidth="1"/>
    <col min="6923" max="6923" width="9.85546875" style="84" customWidth="1"/>
    <col min="6924" max="6924" width="10.5703125" style="84" customWidth="1"/>
    <col min="6925" max="6925" width="10.140625" style="84" customWidth="1"/>
    <col min="6926" max="6926" width="10.28515625" style="84" customWidth="1"/>
    <col min="6927" max="6927" width="9.85546875" style="84" customWidth="1"/>
    <col min="6928" max="6928" width="9.7109375" style="84" customWidth="1"/>
    <col min="6929" max="6929" width="9.42578125" style="84" customWidth="1"/>
    <col min="6930" max="6930" width="9.85546875" style="84" customWidth="1"/>
    <col min="6931" max="6931" width="9.140625" style="84" customWidth="1"/>
    <col min="6932" max="6932" width="9.5703125" style="84" customWidth="1"/>
    <col min="6933" max="6933" width="9" style="84" customWidth="1"/>
    <col min="6934" max="6935" width="10.85546875" style="84" customWidth="1"/>
    <col min="6936" max="6936" width="96.5703125" style="84" customWidth="1"/>
    <col min="6937" max="6944" width="10.85546875" style="84" customWidth="1"/>
    <col min="6945" max="6945" width="24.42578125" style="84" customWidth="1"/>
    <col min="6946" max="6957" width="10.85546875" style="84" customWidth="1"/>
    <col min="6958" max="6960" width="13.7109375" style="84" customWidth="1"/>
    <col min="6961" max="7014" width="0" style="84" hidden="1" customWidth="1"/>
    <col min="7015" max="7168" width="10.28515625" style="84"/>
    <col min="7169" max="7169" width="48.42578125" style="84" customWidth="1"/>
    <col min="7170" max="7170" width="13.140625" style="84" customWidth="1"/>
    <col min="7171" max="7171" width="12.42578125" style="84" customWidth="1"/>
    <col min="7172" max="7172" width="12.28515625" style="84" customWidth="1"/>
    <col min="7173" max="7173" width="11.5703125" style="84" customWidth="1"/>
    <col min="7174" max="7174" width="12.5703125" style="84" customWidth="1"/>
    <col min="7175" max="7176" width="10.42578125" style="84" customWidth="1"/>
    <col min="7177" max="7177" width="10.28515625" style="84" customWidth="1"/>
    <col min="7178" max="7178" width="10.7109375" style="84" customWidth="1"/>
    <col min="7179" max="7179" width="9.85546875" style="84" customWidth="1"/>
    <col min="7180" max="7180" width="10.5703125" style="84" customWidth="1"/>
    <col min="7181" max="7181" width="10.140625" style="84" customWidth="1"/>
    <col min="7182" max="7182" width="10.28515625" style="84" customWidth="1"/>
    <col min="7183" max="7183" width="9.85546875" style="84" customWidth="1"/>
    <col min="7184" max="7184" width="9.7109375" style="84" customWidth="1"/>
    <col min="7185" max="7185" width="9.42578125" style="84" customWidth="1"/>
    <col min="7186" max="7186" width="9.85546875" style="84" customWidth="1"/>
    <col min="7187" max="7187" width="9.140625" style="84" customWidth="1"/>
    <col min="7188" max="7188" width="9.5703125" style="84" customWidth="1"/>
    <col min="7189" max="7189" width="9" style="84" customWidth="1"/>
    <col min="7190" max="7191" width="10.85546875" style="84" customWidth="1"/>
    <col min="7192" max="7192" width="96.5703125" style="84" customWidth="1"/>
    <col min="7193" max="7200" width="10.85546875" style="84" customWidth="1"/>
    <col min="7201" max="7201" width="24.42578125" style="84" customWidth="1"/>
    <col min="7202" max="7213" width="10.85546875" style="84" customWidth="1"/>
    <col min="7214" max="7216" width="13.7109375" style="84" customWidth="1"/>
    <col min="7217" max="7270" width="0" style="84" hidden="1" customWidth="1"/>
    <col min="7271" max="7424" width="10.28515625" style="84"/>
    <col min="7425" max="7425" width="48.42578125" style="84" customWidth="1"/>
    <col min="7426" max="7426" width="13.140625" style="84" customWidth="1"/>
    <col min="7427" max="7427" width="12.42578125" style="84" customWidth="1"/>
    <col min="7428" max="7428" width="12.28515625" style="84" customWidth="1"/>
    <col min="7429" max="7429" width="11.5703125" style="84" customWidth="1"/>
    <col min="7430" max="7430" width="12.5703125" style="84" customWidth="1"/>
    <col min="7431" max="7432" width="10.42578125" style="84" customWidth="1"/>
    <col min="7433" max="7433" width="10.28515625" style="84" customWidth="1"/>
    <col min="7434" max="7434" width="10.7109375" style="84" customWidth="1"/>
    <col min="7435" max="7435" width="9.85546875" style="84" customWidth="1"/>
    <col min="7436" max="7436" width="10.5703125" style="84" customWidth="1"/>
    <col min="7437" max="7437" width="10.140625" style="84" customWidth="1"/>
    <col min="7438" max="7438" width="10.28515625" style="84" customWidth="1"/>
    <col min="7439" max="7439" width="9.85546875" style="84" customWidth="1"/>
    <col min="7440" max="7440" width="9.7109375" style="84" customWidth="1"/>
    <col min="7441" max="7441" width="9.42578125" style="84" customWidth="1"/>
    <col min="7442" max="7442" width="9.85546875" style="84" customWidth="1"/>
    <col min="7443" max="7443" width="9.140625" style="84" customWidth="1"/>
    <col min="7444" max="7444" width="9.5703125" style="84" customWidth="1"/>
    <col min="7445" max="7445" width="9" style="84" customWidth="1"/>
    <col min="7446" max="7447" width="10.85546875" style="84" customWidth="1"/>
    <col min="7448" max="7448" width="96.5703125" style="84" customWidth="1"/>
    <col min="7449" max="7456" width="10.85546875" style="84" customWidth="1"/>
    <col min="7457" max="7457" width="24.42578125" style="84" customWidth="1"/>
    <col min="7458" max="7469" width="10.85546875" style="84" customWidth="1"/>
    <col min="7470" max="7472" width="13.7109375" style="84" customWidth="1"/>
    <col min="7473" max="7526" width="0" style="84" hidden="1" customWidth="1"/>
    <col min="7527" max="7680" width="10.28515625" style="84"/>
    <col min="7681" max="7681" width="48.42578125" style="84" customWidth="1"/>
    <col min="7682" max="7682" width="13.140625" style="84" customWidth="1"/>
    <col min="7683" max="7683" width="12.42578125" style="84" customWidth="1"/>
    <col min="7684" max="7684" width="12.28515625" style="84" customWidth="1"/>
    <col min="7685" max="7685" width="11.5703125" style="84" customWidth="1"/>
    <col min="7686" max="7686" width="12.5703125" style="84" customWidth="1"/>
    <col min="7687" max="7688" width="10.42578125" style="84" customWidth="1"/>
    <col min="7689" max="7689" width="10.28515625" style="84" customWidth="1"/>
    <col min="7690" max="7690" width="10.7109375" style="84" customWidth="1"/>
    <col min="7691" max="7691" width="9.85546875" style="84" customWidth="1"/>
    <col min="7692" max="7692" width="10.5703125" style="84" customWidth="1"/>
    <col min="7693" max="7693" width="10.140625" style="84" customWidth="1"/>
    <col min="7694" max="7694" width="10.28515625" style="84" customWidth="1"/>
    <col min="7695" max="7695" width="9.85546875" style="84" customWidth="1"/>
    <col min="7696" max="7696" width="9.7109375" style="84" customWidth="1"/>
    <col min="7697" max="7697" width="9.42578125" style="84" customWidth="1"/>
    <col min="7698" max="7698" width="9.85546875" style="84" customWidth="1"/>
    <col min="7699" max="7699" width="9.140625" style="84" customWidth="1"/>
    <col min="7700" max="7700" width="9.5703125" style="84" customWidth="1"/>
    <col min="7701" max="7701" width="9" style="84" customWidth="1"/>
    <col min="7702" max="7703" width="10.85546875" style="84" customWidth="1"/>
    <col min="7704" max="7704" width="96.5703125" style="84" customWidth="1"/>
    <col min="7705" max="7712" width="10.85546875" style="84" customWidth="1"/>
    <col min="7713" max="7713" width="24.42578125" style="84" customWidth="1"/>
    <col min="7714" max="7725" width="10.85546875" style="84" customWidth="1"/>
    <col min="7726" max="7728" width="13.7109375" style="84" customWidth="1"/>
    <col min="7729" max="7782" width="0" style="84" hidden="1" customWidth="1"/>
    <col min="7783" max="7936" width="10.28515625" style="84"/>
    <col min="7937" max="7937" width="48.42578125" style="84" customWidth="1"/>
    <col min="7938" max="7938" width="13.140625" style="84" customWidth="1"/>
    <col min="7939" max="7939" width="12.42578125" style="84" customWidth="1"/>
    <col min="7940" max="7940" width="12.28515625" style="84" customWidth="1"/>
    <col min="7941" max="7941" width="11.5703125" style="84" customWidth="1"/>
    <col min="7942" max="7942" width="12.5703125" style="84" customWidth="1"/>
    <col min="7943" max="7944" width="10.42578125" style="84" customWidth="1"/>
    <col min="7945" max="7945" width="10.28515625" style="84" customWidth="1"/>
    <col min="7946" max="7946" width="10.7109375" style="84" customWidth="1"/>
    <col min="7947" max="7947" width="9.85546875" style="84" customWidth="1"/>
    <col min="7948" max="7948" width="10.5703125" style="84" customWidth="1"/>
    <col min="7949" max="7949" width="10.140625" style="84" customWidth="1"/>
    <col min="7950" max="7950" width="10.28515625" style="84" customWidth="1"/>
    <col min="7951" max="7951" width="9.85546875" style="84" customWidth="1"/>
    <col min="7952" max="7952" width="9.7109375" style="84" customWidth="1"/>
    <col min="7953" max="7953" width="9.42578125" style="84" customWidth="1"/>
    <col min="7954" max="7954" width="9.85546875" style="84" customWidth="1"/>
    <col min="7955" max="7955" width="9.140625" style="84" customWidth="1"/>
    <col min="7956" max="7956" width="9.5703125" style="84" customWidth="1"/>
    <col min="7957" max="7957" width="9" style="84" customWidth="1"/>
    <col min="7958" max="7959" width="10.85546875" style="84" customWidth="1"/>
    <col min="7960" max="7960" width="96.5703125" style="84" customWidth="1"/>
    <col min="7961" max="7968" width="10.85546875" style="84" customWidth="1"/>
    <col min="7969" max="7969" width="24.42578125" style="84" customWidth="1"/>
    <col min="7970" max="7981" width="10.85546875" style="84" customWidth="1"/>
    <col min="7982" max="7984" width="13.7109375" style="84" customWidth="1"/>
    <col min="7985" max="8038" width="0" style="84" hidden="1" customWidth="1"/>
    <col min="8039" max="8192" width="10.28515625" style="84"/>
    <col min="8193" max="8193" width="48.42578125" style="84" customWidth="1"/>
    <col min="8194" max="8194" width="13.140625" style="84" customWidth="1"/>
    <col min="8195" max="8195" width="12.42578125" style="84" customWidth="1"/>
    <col min="8196" max="8196" width="12.28515625" style="84" customWidth="1"/>
    <col min="8197" max="8197" width="11.5703125" style="84" customWidth="1"/>
    <col min="8198" max="8198" width="12.5703125" style="84" customWidth="1"/>
    <col min="8199" max="8200" width="10.42578125" style="84" customWidth="1"/>
    <col min="8201" max="8201" width="10.28515625" style="84" customWidth="1"/>
    <col min="8202" max="8202" width="10.7109375" style="84" customWidth="1"/>
    <col min="8203" max="8203" width="9.85546875" style="84" customWidth="1"/>
    <col min="8204" max="8204" width="10.5703125" style="84" customWidth="1"/>
    <col min="8205" max="8205" width="10.140625" style="84" customWidth="1"/>
    <col min="8206" max="8206" width="10.28515625" style="84" customWidth="1"/>
    <col min="8207" max="8207" width="9.85546875" style="84" customWidth="1"/>
    <col min="8208" max="8208" width="9.7109375" style="84" customWidth="1"/>
    <col min="8209" max="8209" width="9.42578125" style="84" customWidth="1"/>
    <col min="8210" max="8210" width="9.85546875" style="84" customWidth="1"/>
    <col min="8211" max="8211" width="9.140625" style="84" customWidth="1"/>
    <col min="8212" max="8212" width="9.5703125" style="84" customWidth="1"/>
    <col min="8213" max="8213" width="9" style="84" customWidth="1"/>
    <col min="8214" max="8215" width="10.85546875" style="84" customWidth="1"/>
    <col min="8216" max="8216" width="96.5703125" style="84" customWidth="1"/>
    <col min="8217" max="8224" width="10.85546875" style="84" customWidth="1"/>
    <col min="8225" max="8225" width="24.42578125" style="84" customWidth="1"/>
    <col min="8226" max="8237" width="10.85546875" style="84" customWidth="1"/>
    <col min="8238" max="8240" width="13.7109375" style="84" customWidth="1"/>
    <col min="8241" max="8294" width="0" style="84" hidden="1" customWidth="1"/>
    <col min="8295" max="8448" width="10.28515625" style="84"/>
    <col min="8449" max="8449" width="48.42578125" style="84" customWidth="1"/>
    <col min="8450" max="8450" width="13.140625" style="84" customWidth="1"/>
    <col min="8451" max="8451" width="12.42578125" style="84" customWidth="1"/>
    <col min="8452" max="8452" width="12.28515625" style="84" customWidth="1"/>
    <col min="8453" max="8453" width="11.5703125" style="84" customWidth="1"/>
    <col min="8454" max="8454" width="12.5703125" style="84" customWidth="1"/>
    <col min="8455" max="8456" width="10.42578125" style="84" customWidth="1"/>
    <col min="8457" max="8457" width="10.28515625" style="84" customWidth="1"/>
    <col min="8458" max="8458" width="10.7109375" style="84" customWidth="1"/>
    <col min="8459" max="8459" width="9.85546875" style="84" customWidth="1"/>
    <col min="8460" max="8460" width="10.5703125" style="84" customWidth="1"/>
    <col min="8461" max="8461" width="10.140625" style="84" customWidth="1"/>
    <col min="8462" max="8462" width="10.28515625" style="84" customWidth="1"/>
    <col min="8463" max="8463" width="9.85546875" style="84" customWidth="1"/>
    <col min="8464" max="8464" width="9.7109375" style="84" customWidth="1"/>
    <col min="8465" max="8465" width="9.42578125" style="84" customWidth="1"/>
    <col min="8466" max="8466" width="9.85546875" style="84" customWidth="1"/>
    <col min="8467" max="8467" width="9.140625" style="84" customWidth="1"/>
    <col min="8468" max="8468" width="9.5703125" style="84" customWidth="1"/>
    <col min="8469" max="8469" width="9" style="84" customWidth="1"/>
    <col min="8470" max="8471" width="10.85546875" style="84" customWidth="1"/>
    <col min="8472" max="8472" width="96.5703125" style="84" customWidth="1"/>
    <col min="8473" max="8480" width="10.85546875" style="84" customWidth="1"/>
    <col min="8481" max="8481" width="24.42578125" style="84" customWidth="1"/>
    <col min="8482" max="8493" width="10.85546875" style="84" customWidth="1"/>
    <col min="8494" max="8496" width="13.7109375" style="84" customWidth="1"/>
    <col min="8497" max="8550" width="0" style="84" hidden="1" customWidth="1"/>
    <col min="8551" max="8704" width="10.28515625" style="84"/>
    <col min="8705" max="8705" width="48.42578125" style="84" customWidth="1"/>
    <col min="8706" max="8706" width="13.140625" style="84" customWidth="1"/>
    <col min="8707" max="8707" width="12.42578125" style="84" customWidth="1"/>
    <col min="8708" max="8708" width="12.28515625" style="84" customWidth="1"/>
    <col min="8709" max="8709" width="11.5703125" style="84" customWidth="1"/>
    <col min="8710" max="8710" width="12.5703125" style="84" customWidth="1"/>
    <col min="8711" max="8712" width="10.42578125" style="84" customWidth="1"/>
    <col min="8713" max="8713" width="10.28515625" style="84" customWidth="1"/>
    <col min="8714" max="8714" width="10.7109375" style="84" customWidth="1"/>
    <col min="8715" max="8715" width="9.85546875" style="84" customWidth="1"/>
    <col min="8716" max="8716" width="10.5703125" style="84" customWidth="1"/>
    <col min="8717" max="8717" width="10.140625" style="84" customWidth="1"/>
    <col min="8718" max="8718" width="10.28515625" style="84" customWidth="1"/>
    <col min="8719" max="8719" width="9.85546875" style="84" customWidth="1"/>
    <col min="8720" max="8720" width="9.7109375" style="84" customWidth="1"/>
    <col min="8721" max="8721" width="9.42578125" style="84" customWidth="1"/>
    <col min="8722" max="8722" width="9.85546875" style="84" customWidth="1"/>
    <col min="8723" max="8723" width="9.140625" style="84" customWidth="1"/>
    <col min="8724" max="8724" width="9.5703125" style="84" customWidth="1"/>
    <col min="8725" max="8725" width="9" style="84" customWidth="1"/>
    <col min="8726" max="8727" width="10.85546875" style="84" customWidth="1"/>
    <col min="8728" max="8728" width="96.5703125" style="84" customWidth="1"/>
    <col min="8729" max="8736" width="10.85546875" style="84" customWidth="1"/>
    <col min="8737" max="8737" width="24.42578125" style="84" customWidth="1"/>
    <col min="8738" max="8749" width="10.85546875" style="84" customWidth="1"/>
    <col min="8750" max="8752" width="13.7109375" style="84" customWidth="1"/>
    <col min="8753" max="8806" width="0" style="84" hidden="1" customWidth="1"/>
    <col min="8807" max="8960" width="10.28515625" style="84"/>
    <col min="8961" max="8961" width="48.42578125" style="84" customWidth="1"/>
    <col min="8962" max="8962" width="13.140625" style="84" customWidth="1"/>
    <col min="8963" max="8963" width="12.42578125" style="84" customWidth="1"/>
    <col min="8964" max="8964" width="12.28515625" style="84" customWidth="1"/>
    <col min="8965" max="8965" width="11.5703125" style="84" customWidth="1"/>
    <col min="8966" max="8966" width="12.5703125" style="84" customWidth="1"/>
    <col min="8967" max="8968" width="10.42578125" style="84" customWidth="1"/>
    <col min="8969" max="8969" width="10.28515625" style="84" customWidth="1"/>
    <col min="8970" max="8970" width="10.7109375" style="84" customWidth="1"/>
    <col min="8971" max="8971" width="9.85546875" style="84" customWidth="1"/>
    <col min="8972" max="8972" width="10.5703125" style="84" customWidth="1"/>
    <col min="8973" max="8973" width="10.140625" style="84" customWidth="1"/>
    <col min="8974" max="8974" width="10.28515625" style="84" customWidth="1"/>
    <col min="8975" max="8975" width="9.85546875" style="84" customWidth="1"/>
    <col min="8976" max="8976" width="9.7109375" style="84" customWidth="1"/>
    <col min="8977" max="8977" width="9.42578125" style="84" customWidth="1"/>
    <col min="8978" max="8978" width="9.85546875" style="84" customWidth="1"/>
    <col min="8979" max="8979" width="9.140625" style="84" customWidth="1"/>
    <col min="8980" max="8980" width="9.5703125" style="84" customWidth="1"/>
    <col min="8981" max="8981" width="9" style="84" customWidth="1"/>
    <col min="8982" max="8983" width="10.85546875" style="84" customWidth="1"/>
    <col min="8984" max="8984" width="96.5703125" style="84" customWidth="1"/>
    <col min="8985" max="8992" width="10.85546875" style="84" customWidth="1"/>
    <col min="8993" max="8993" width="24.42578125" style="84" customWidth="1"/>
    <col min="8994" max="9005" width="10.85546875" style="84" customWidth="1"/>
    <col min="9006" max="9008" width="13.7109375" style="84" customWidth="1"/>
    <col min="9009" max="9062" width="0" style="84" hidden="1" customWidth="1"/>
    <col min="9063" max="9216" width="10.28515625" style="84"/>
    <col min="9217" max="9217" width="48.42578125" style="84" customWidth="1"/>
    <col min="9218" max="9218" width="13.140625" style="84" customWidth="1"/>
    <col min="9219" max="9219" width="12.42578125" style="84" customWidth="1"/>
    <col min="9220" max="9220" width="12.28515625" style="84" customWidth="1"/>
    <col min="9221" max="9221" width="11.5703125" style="84" customWidth="1"/>
    <col min="9222" max="9222" width="12.5703125" style="84" customWidth="1"/>
    <col min="9223" max="9224" width="10.42578125" style="84" customWidth="1"/>
    <col min="9225" max="9225" width="10.28515625" style="84" customWidth="1"/>
    <col min="9226" max="9226" width="10.7109375" style="84" customWidth="1"/>
    <col min="9227" max="9227" width="9.85546875" style="84" customWidth="1"/>
    <col min="9228" max="9228" width="10.5703125" style="84" customWidth="1"/>
    <col min="9229" max="9229" width="10.140625" style="84" customWidth="1"/>
    <col min="9230" max="9230" width="10.28515625" style="84" customWidth="1"/>
    <col min="9231" max="9231" width="9.85546875" style="84" customWidth="1"/>
    <col min="9232" max="9232" width="9.7109375" style="84" customWidth="1"/>
    <col min="9233" max="9233" width="9.42578125" style="84" customWidth="1"/>
    <col min="9234" max="9234" width="9.85546875" style="84" customWidth="1"/>
    <col min="9235" max="9235" width="9.140625" style="84" customWidth="1"/>
    <col min="9236" max="9236" width="9.5703125" style="84" customWidth="1"/>
    <col min="9237" max="9237" width="9" style="84" customWidth="1"/>
    <col min="9238" max="9239" width="10.85546875" style="84" customWidth="1"/>
    <col min="9240" max="9240" width="96.5703125" style="84" customWidth="1"/>
    <col min="9241" max="9248" width="10.85546875" style="84" customWidth="1"/>
    <col min="9249" max="9249" width="24.42578125" style="84" customWidth="1"/>
    <col min="9250" max="9261" width="10.85546875" style="84" customWidth="1"/>
    <col min="9262" max="9264" width="13.7109375" style="84" customWidth="1"/>
    <col min="9265" max="9318" width="0" style="84" hidden="1" customWidth="1"/>
    <col min="9319" max="9472" width="10.28515625" style="84"/>
    <col min="9473" max="9473" width="48.42578125" style="84" customWidth="1"/>
    <col min="9474" max="9474" width="13.140625" style="84" customWidth="1"/>
    <col min="9475" max="9475" width="12.42578125" style="84" customWidth="1"/>
    <col min="9476" max="9476" width="12.28515625" style="84" customWidth="1"/>
    <col min="9477" max="9477" width="11.5703125" style="84" customWidth="1"/>
    <col min="9478" max="9478" width="12.5703125" style="84" customWidth="1"/>
    <col min="9479" max="9480" width="10.42578125" style="84" customWidth="1"/>
    <col min="9481" max="9481" width="10.28515625" style="84" customWidth="1"/>
    <col min="9482" max="9482" width="10.7109375" style="84" customWidth="1"/>
    <col min="9483" max="9483" width="9.85546875" style="84" customWidth="1"/>
    <col min="9484" max="9484" width="10.5703125" style="84" customWidth="1"/>
    <col min="9485" max="9485" width="10.140625" style="84" customWidth="1"/>
    <col min="9486" max="9486" width="10.28515625" style="84" customWidth="1"/>
    <col min="9487" max="9487" width="9.85546875" style="84" customWidth="1"/>
    <col min="9488" max="9488" width="9.7109375" style="84" customWidth="1"/>
    <col min="9489" max="9489" width="9.42578125" style="84" customWidth="1"/>
    <col min="9490" max="9490" width="9.85546875" style="84" customWidth="1"/>
    <col min="9491" max="9491" width="9.140625" style="84" customWidth="1"/>
    <col min="9492" max="9492" width="9.5703125" style="84" customWidth="1"/>
    <col min="9493" max="9493" width="9" style="84" customWidth="1"/>
    <col min="9494" max="9495" width="10.85546875" style="84" customWidth="1"/>
    <col min="9496" max="9496" width="96.5703125" style="84" customWidth="1"/>
    <col min="9497" max="9504" width="10.85546875" style="84" customWidth="1"/>
    <col min="9505" max="9505" width="24.42578125" style="84" customWidth="1"/>
    <col min="9506" max="9517" width="10.85546875" style="84" customWidth="1"/>
    <col min="9518" max="9520" width="13.7109375" style="84" customWidth="1"/>
    <col min="9521" max="9574" width="0" style="84" hidden="1" customWidth="1"/>
    <col min="9575" max="9728" width="10.28515625" style="84"/>
    <col min="9729" max="9729" width="48.42578125" style="84" customWidth="1"/>
    <col min="9730" max="9730" width="13.140625" style="84" customWidth="1"/>
    <col min="9731" max="9731" width="12.42578125" style="84" customWidth="1"/>
    <col min="9732" max="9732" width="12.28515625" style="84" customWidth="1"/>
    <col min="9733" max="9733" width="11.5703125" style="84" customWidth="1"/>
    <col min="9734" max="9734" width="12.5703125" style="84" customWidth="1"/>
    <col min="9735" max="9736" width="10.42578125" style="84" customWidth="1"/>
    <col min="9737" max="9737" width="10.28515625" style="84" customWidth="1"/>
    <col min="9738" max="9738" width="10.7109375" style="84" customWidth="1"/>
    <col min="9739" max="9739" width="9.85546875" style="84" customWidth="1"/>
    <col min="9740" max="9740" width="10.5703125" style="84" customWidth="1"/>
    <col min="9741" max="9741" width="10.140625" style="84" customWidth="1"/>
    <col min="9742" max="9742" width="10.28515625" style="84" customWidth="1"/>
    <col min="9743" max="9743" width="9.85546875" style="84" customWidth="1"/>
    <col min="9744" max="9744" width="9.7109375" style="84" customWidth="1"/>
    <col min="9745" max="9745" width="9.42578125" style="84" customWidth="1"/>
    <col min="9746" max="9746" width="9.85546875" style="84" customWidth="1"/>
    <col min="9747" max="9747" width="9.140625" style="84" customWidth="1"/>
    <col min="9748" max="9748" width="9.5703125" style="84" customWidth="1"/>
    <col min="9749" max="9749" width="9" style="84" customWidth="1"/>
    <col min="9750" max="9751" width="10.85546875" style="84" customWidth="1"/>
    <col min="9752" max="9752" width="96.5703125" style="84" customWidth="1"/>
    <col min="9753" max="9760" width="10.85546875" style="84" customWidth="1"/>
    <col min="9761" max="9761" width="24.42578125" style="84" customWidth="1"/>
    <col min="9762" max="9773" width="10.85546875" style="84" customWidth="1"/>
    <col min="9774" max="9776" width="13.7109375" style="84" customWidth="1"/>
    <col min="9777" max="9830" width="0" style="84" hidden="1" customWidth="1"/>
    <col min="9831" max="9984" width="10.28515625" style="84"/>
    <col min="9985" max="9985" width="48.42578125" style="84" customWidth="1"/>
    <col min="9986" max="9986" width="13.140625" style="84" customWidth="1"/>
    <col min="9987" max="9987" width="12.42578125" style="84" customWidth="1"/>
    <col min="9988" max="9988" width="12.28515625" style="84" customWidth="1"/>
    <col min="9989" max="9989" width="11.5703125" style="84" customWidth="1"/>
    <col min="9990" max="9990" width="12.5703125" style="84" customWidth="1"/>
    <col min="9991" max="9992" width="10.42578125" style="84" customWidth="1"/>
    <col min="9993" max="9993" width="10.28515625" style="84" customWidth="1"/>
    <col min="9994" max="9994" width="10.7109375" style="84" customWidth="1"/>
    <col min="9995" max="9995" width="9.85546875" style="84" customWidth="1"/>
    <col min="9996" max="9996" width="10.5703125" style="84" customWidth="1"/>
    <col min="9997" max="9997" width="10.140625" style="84" customWidth="1"/>
    <col min="9998" max="9998" width="10.28515625" style="84" customWidth="1"/>
    <col min="9999" max="9999" width="9.85546875" style="84" customWidth="1"/>
    <col min="10000" max="10000" width="9.7109375" style="84" customWidth="1"/>
    <col min="10001" max="10001" width="9.42578125" style="84" customWidth="1"/>
    <col min="10002" max="10002" width="9.85546875" style="84" customWidth="1"/>
    <col min="10003" max="10003" width="9.140625" style="84" customWidth="1"/>
    <col min="10004" max="10004" width="9.5703125" style="84" customWidth="1"/>
    <col min="10005" max="10005" width="9" style="84" customWidth="1"/>
    <col min="10006" max="10007" width="10.85546875" style="84" customWidth="1"/>
    <col min="10008" max="10008" width="96.5703125" style="84" customWidth="1"/>
    <col min="10009" max="10016" width="10.85546875" style="84" customWidth="1"/>
    <col min="10017" max="10017" width="24.42578125" style="84" customWidth="1"/>
    <col min="10018" max="10029" width="10.85546875" style="84" customWidth="1"/>
    <col min="10030" max="10032" width="13.7109375" style="84" customWidth="1"/>
    <col min="10033" max="10086" width="0" style="84" hidden="1" customWidth="1"/>
    <col min="10087" max="10240" width="10.28515625" style="84"/>
    <col min="10241" max="10241" width="48.42578125" style="84" customWidth="1"/>
    <col min="10242" max="10242" width="13.140625" style="84" customWidth="1"/>
    <col min="10243" max="10243" width="12.42578125" style="84" customWidth="1"/>
    <col min="10244" max="10244" width="12.28515625" style="84" customWidth="1"/>
    <col min="10245" max="10245" width="11.5703125" style="84" customWidth="1"/>
    <col min="10246" max="10246" width="12.5703125" style="84" customWidth="1"/>
    <col min="10247" max="10248" width="10.42578125" style="84" customWidth="1"/>
    <col min="10249" max="10249" width="10.28515625" style="84" customWidth="1"/>
    <col min="10250" max="10250" width="10.7109375" style="84" customWidth="1"/>
    <col min="10251" max="10251" width="9.85546875" style="84" customWidth="1"/>
    <col min="10252" max="10252" width="10.5703125" style="84" customWidth="1"/>
    <col min="10253" max="10253" width="10.140625" style="84" customWidth="1"/>
    <col min="10254" max="10254" width="10.28515625" style="84" customWidth="1"/>
    <col min="10255" max="10255" width="9.85546875" style="84" customWidth="1"/>
    <col min="10256" max="10256" width="9.7109375" style="84" customWidth="1"/>
    <col min="10257" max="10257" width="9.42578125" style="84" customWidth="1"/>
    <col min="10258" max="10258" width="9.85546875" style="84" customWidth="1"/>
    <col min="10259" max="10259" width="9.140625" style="84" customWidth="1"/>
    <col min="10260" max="10260" width="9.5703125" style="84" customWidth="1"/>
    <col min="10261" max="10261" width="9" style="84" customWidth="1"/>
    <col min="10262" max="10263" width="10.85546875" style="84" customWidth="1"/>
    <col min="10264" max="10264" width="96.5703125" style="84" customWidth="1"/>
    <col min="10265" max="10272" width="10.85546875" style="84" customWidth="1"/>
    <col min="10273" max="10273" width="24.42578125" style="84" customWidth="1"/>
    <col min="10274" max="10285" width="10.85546875" style="84" customWidth="1"/>
    <col min="10286" max="10288" width="13.7109375" style="84" customWidth="1"/>
    <col min="10289" max="10342" width="0" style="84" hidden="1" customWidth="1"/>
    <col min="10343" max="10496" width="10.28515625" style="84"/>
    <col min="10497" max="10497" width="48.42578125" style="84" customWidth="1"/>
    <col min="10498" max="10498" width="13.140625" style="84" customWidth="1"/>
    <col min="10499" max="10499" width="12.42578125" style="84" customWidth="1"/>
    <col min="10500" max="10500" width="12.28515625" style="84" customWidth="1"/>
    <col min="10501" max="10501" width="11.5703125" style="84" customWidth="1"/>
    <col min="10502" max="10502" width="12.5703125" style="84" customWidth="1"/>
    <col min="10503" max="10504" width="10.42578125" style="84" customWidth="1"/>
    <col min="10505" max="10505" width="10.28515625" style="84" customWidth="1"/>
    <col min="10506" max="10506" width="10.7109375" style="84" customWidth="1"/>
    <col min="10507" max="10507" width="9.85546875" style="84" customWidth="1"/>
    <col min="10508" max="10508" width="10.5703125" style="84" customWidth="1"/>
    <col min="10509" max="10509" width="10.140625" style="84" customWidth="1"/>
    <col min="10510" max="10510" width="10.28515625" style="84" customWidth="1"/>
    <col min="10511" max="10511" width="9.85546875" style="84" customWidth="1"/>
    <col min="10512" max="10512" width="9.7109375" style="84" customWidth="1"/>
    <col min="10513" max="10513" width="9.42578125" style="84" customWidth="1"/>
    <col min="10514" max="10514" width="9.85546875" style="84" customWidth="1"/>
    <col min="10515" max="10515" width="9.140625" style="84" customWidth="1"/>
    <col min="10516" max="10516" width="9.5703125" style="84" customWidth="1"/>
    <col min="10517" max="10517" width="9" style="84" customWidth="1"/>
    <col min="10518" max="10519" width="10.85546875" style="84" customWidth="1"/>
    <col min="10520" max="10520" width="96.5703125" style="84" customWidth="1"/>
    <col min="10521" max="10528" width="10.85546875" style="84" customWidth="1"/>
    <col min="10529" max="10529" width="24.42578125" style="84" customWidth="1"/>
    <col min="10530" max="10541" width="10.85546875" style="84" customWidth="1"/>
    <col min="10542" max="10544" width="13.7109375" style="84" customWidth="1"/>
    <col min="10545" max="10598" width="0" style="84" hidden="1" customWidth="1"/>
    <col min="10599" max="10752" width="10.28515625" style="84"/>
    <col min="10753" max="10753" width="48.42578125" style="84" customWidth="1"/>
    <col min="10754" max="10754" width="13.140625" style="84" customWidth="1"/>
    <col min="10755" max="10755" width="12.42578125" style="84" customWidth="1"/>
    <col min="10756" max="10756" width="12.28515625" style="84" customWidth="1"/>
    <col min="10757" max="10757" width="11.5703125" style="84" customWidth="1"/>
    <col min="10758" max="10758" width="12.5703125" style="84" customWidth="1"/>
    <col min="10759" max="10760" width="10.42578125" style="84" customWidth="1"/>
    <col min="10761" max="10761" width="10.28515625" style="84" customWidth="1"/>
    <col min="10762" max="10762" width="10.7109375" style="84" customWidth="1"/>
    <col min="10763" max="10763" width="9.85546875" style="84" customWidth="1"/>
    <col min="10764" max="10764" width="10.5703125" style="84" customWidth="1"/>
    <col min="10765" max="10765" width="10.140625" style="84" customWidth="1"/>
    <col min="10766" max="10766" width="10.28515625" style="84" customWidth="1"/>
    <col min="10767" max="10767" width="9.85546875" style="84" customWidth="1"/>
    <col min="10768" max="10768" width="9.7109375" style="84" customWidth="1"/>
    <col min="10769" max="10769" width="9.42578125" style="84" customWidth="1"/>
    <col min="10770" max="10770" width="9.85546875" style="84" customWidth="1"/>
    <col min="10771" max="10771" width="9.140625" style="84" customWidth="1"/>
    <col min="10772" max="10772" width="9.5703125" style="84" customWidth="1"/>
    <col min="10773" max="10773" width="9" style="84" customWidth="1"/>
    <col min="10774" max="10775" width="10.85546875" style="84" customWidth="1"/>
    <col min="10776" max="10776" width="96.5703125" style="84" customWidth="1"/>
    <col min="10777" max="10784" width="10.85546875" style="84" customWidth="1"/>
    <col min="10785" max="10785" width="24.42578125" style="84" customWidth="1"/>
    <col min="10786" max="10797" width="10.85546875" style="84" customWidth="1"/>
    <col min="10798" max="10800" width="13.7109375" style="84" customWidth="1"/>
    <col min="10801" max="10854" width="0" style="84" hidden="1" customWidth="1"/>
    <col min="10855" max="11008" width="10.28515625" style="84"/>
    <col min="11009" max="11009" width="48.42578125" style="84" customWidth="1"/>
    <col min="11010" max="11010" width="13.140625" style="84" customWidth="1"/>
    <col min="11011" max="11011" width="12.42578125" style="84" customWidth="1"/>
    <col min="11012" max="11012" width="12.28515625" style="84" customWidth="1"/>
    <col min="11013" max="11013" width="11.5703125" style="84" customWidth="1"/>
    <col min="11014" max="11014" width="12.5703125" style="84" customWidth="1"/>
    <col min="11015" max="11016" width="10.42578125" style="84" customWidth="1"/>
    <col min="11017" max="11017" width="10.28515625" style="84" customWidth="1"/>
    <col min="11018" max="11018" width="10.7109375" style="84" customWidth="1"/>
    <col min="11019" max="11019" width="9.85546875" style="84" customWidth="1"/>
    <col min="11020" max="11020" width="10.5703125" style="84" customWidth="1"/>
    <col min="11021" max="11021" width="10.140625" style="84" customWidth="1"/>
    <col min="11022" max="11022" width="10.28515625" style="84" customWidth="1"/>
    <col min="11023" max="11023" width="9.85546875" style="84" customWidth="1"/>
    <col min="11024" max="11024" width="9.7109375" style="84" customWidth="1"/>
    <col min="11025" max="11025" width="9.42578125" style="84" customWidth="1"/>
    <col min="11026" max="11026" width="9.85546875" style="84" customWidth="1"/>
    <col min="11027" max="11027" width="9.140625" style="84" customWidth="1"/>
    <col min="11028" max="11028" width="9.5703125" style="84" customWidth="1"/>
    <col min="11029" max="11029" width="9" style="84" customWidth="1"/>
    <col min="11030" max="11031" width="10.85546875" style="84" customWidth="1"/>
    <col min="11032" max="11032" width="96.5703125" style="84" customWidth="1"/>
    <col min="11033" max="11040" width="10.85546875" style="84" customWidth="1"/>
    <col min="11041" max="11041" width="24.42578125" style="84" customWidth="1"/>
    <col min="11042" max="11053" width="10.85546875" style="84" customWidth="1"/>
    <col min="11054" max="11056" width="13.7109375" style="84" customWidth="1"/>
    <col min="11057" max="11110" width="0" style="84" hidden="1" customWidth="1"/>
    <col min="11111" max="11264" width="10.28515625" style="84"/>
    <col min="11265" max="11265" width="48.42578125" style="84" customWidth="1"/>
    <col min="11266" max="11266" width="13.140625" style="84" customWidth="1"/>
    <col min="11267" max="11267" width="12.42578125" style="84" customWidth="1"/>
    <col min="11268" max="11268" width="12.28515625" style="84" customWidth="1"/>
    <col min="11269" max="11269" width="11.5703125" style="84" customWidth="1"/>
    <col min="11270" max="11270" width="12.5703125" style="84" customWidth="1"/>
    <col min="11271" max="11272" width="10.42578125" style="84" customWidth="1"/>
    <col min="11273" max="11273" width="10.28515625" style="84" customWidth="1"/>
    <col min="11274" max="11274" width="10.7109375" style="84" customWidth="1"/>
    <col min="11275" max="11275" width="9.85546875" style="84" customWidth="1"/>
    <col min="11276" max="11276" width="10.5703125" style="84" customWidth="1"/>
    <col min="11277" max="11277" width="10.140625" style="84" customWidth="1"/>
    <col min="11278" max="11278" width="10.28515625" style="84" customWidth="1"/>
    <col min="11279" max="11279" width="9.85546875" style="84" customWidth="1"/>
    <col min="11280" max="11280" width="9.7109375" style="84" customWidth="1"/>
    <col min="11281" max="11281" width="9.42578125" style="84" customWidth="1"/>
    <col min="11282" max="11282" width="9.85546875" style="84" customWidth="1"/>
    <col min="11283" max="11283" width="9.140625" style="84" customWidth="1"/>
    <col min="11284" max="11284" width="9.5703125" style="84" customWidth="1"/>
    <col min="11285" max="11285" width="9" style="84" customWidth="1"/>
    <col min="11286" max="11287" width="10.85546875" style="84" customWidth="1"/>
    <col min="11288" max="11288" width="96.5703125" style="84" customWidth="1"/>
    <col min="11289" max="11296" width="10.85546875" style="84" customWidth="1"/>
    <col min="11297" max="11297" width="24.42578125" style="84" customWidth="1"/>
    <col min="11298" max="11309" width="10.85546875" style="84" customWidth="1"/>
    <col min="11310" max="11312" width="13.7109375" style="84" customWidth="1"/>
    <col min="11313" max="11366" width="0" style="84" hidden="1" customWidth="1"/>
    <col min="11367" max="11520" width="10.28515625" style="84"/>
    <col min="11521" max="11521" width="48.42578125" style="84" customWidth="1"/>
    <col min="11522" max="11522" width="13.140625" style="84" customWidth="1"/>
    <col min="11523" max="11523" width="12.42578125" style="84" customWidth="1"/>
    <col min="11524" max="11524" width="12.28515625" style="84" customWidth="1"/>
    <col min="11525" max="11525" width="11.5703125" style="84" customWidth="1"/>
    <col min="11526" max="11526" width="12.5703125" style="84" customWidth="1"/>
    <col min="11527" max="11528" width="10.42578125" style="84" customWidth="1"/>
    <col min="11529" max="11529" width="10.28515625" style="84" customWidth="1"/>
    <col min="11530" max="11530" width="10.7109375" style="84" customWidth="1"/>
    <col min="11531" max="11531" width="9.85546875" style="84" customWidth="1"/>
    <col min="11532" max="11532" width="10.5703125" style="84" customWidth="1"/>
    <col min="11533" max="11533" width="10.140625" style="84" customWidth="1"/>
    <col min="11534" max="11534" width="10.28515625" style="84" customWidth="1"/>
    <col min="11535" max="11535" width="9.85546875" style="84" customWidth="1"/>
    <col min="11536" max="11536" width="9.7109375" style="84" customWidth="1"/>
    <col min="11537" max="11537" width="9.42578125" style="84" customWidth="1"/>
    <col min="11538" max="11538" width="9.85546875" style="84" customWidth="1"/>
    <col min="11539" max="11539" width="9.140625" style="84" customWidth="1"/>
    <col min="11540" max="11540" width="9.5703125" style="84" customWidth="1"/>
    <col min="11541" max="11541" width="9" style="84" customWidth="1"/>
    <col min="11542" max="11543" width="10.85546875" style="84" customWidth="1"/>
    <col min="11544" max="11544" width="96.5703125" style="84" customWidth="1"/>
    <col min="11545" max="11552" width="10.85546875" style="84" customWidth="1"/>
    <col min="11553" max="11553" width="24.42578125" style="84" customWidth="1"/>
    <col min="11554" max="11565" width="10.85546875" style="84" customWidth="1"/>
    <col min="11566" max="11568" width="13.7109375" style="84" customWidth="1"/>
    <col min="11569" max="11622" width="0" style="84" hidden="1" customWidth="1"/>
    <col min="11623" max="11776" width="10.28515625" style="84"/>
    <col min="11777" max="11777" width="48.42578125" style="84" customWidth="1"/>
    <col min="11778" max="11778" width="13.140625" style="84" customWidth="1"/>
    <col min="11779" max="11779" width="12.42578125" style="84" customWidth="1"/>
    <col min="11780" max="11780" width="12.28515625" style="84" customWidth="1"/>
    <col min="11781" max="11781" width="11.5703125" style="84" customWidth="1"/>
    <col min="11782" max="11782" width="12.5703125" style="84" customWidth="1"/>
    <col min="11783" max="11784" width="10.42578125" style="84" customWidth="1"/>
    <col min="11785" max="11785" width="10.28515625" style="84" customWidth="1"/>
    <col min="11786" max="11786" width="10.7109375" style="84" customWidth="1"/>
    <col min="11787" max="11787" width="9.85546875" style="84" customWidth="1"/>
    <col min="11788" max="11788" width="10.5703125" style="84" customWidth="1"/>
    <col min="11789" max="11789" width="10.140625" style="84" customWidth="1"/>
    <col min="11790" max="11790" width="10.28515625" style="84" customWidth="1"/>
    <col min="11791" max="11791" width="9.85546875" style="84" customWidth="1"/>
    <col min="11792" max="11792" width="9.7109375" style="84" customWidth="1"/>
    <col min="11793" max="11793" width="9.42578125" style="84" customWidth="1"/>
    <col min="11794" max="11794" width="9.85546875" style="84" customWidth="1"/>
    <col min="11795" max="11795" width="9.140625" style="84" customWidth="1"/>
    <col min="11796" max="11796" width="9.5703125" style="84" customWidth="1"/>
    <col min="11797" max="11797" width="9" style="84" customWidth="1"/>
    <col min="11798" max="11799" width="10.85546875" style="84" customWidth="1"/>
    <col min="11800" max="11800" width="96.5703125" style="84" customWidth="1"/>
    <col min="11801" max="11808" width="10.85546875" style="84" customWidth="1"/>
    <col min="11809" max="11809" width="24.42578125" style="84" customWidth="1"/>
    <col min="11810" max="11821" width="10.85546875" style="84" customWidth="1"/>
    <col min="11822" max="11824" width="13.7109375" style="84" customWidth="1"/>
    <col min="11825" max="11878" width="0" style="84" hidden="1" customWidth="1"/>
    <col min="11879" max="12032" width="10.28515625" style="84"/>
    <col min="12033" max="12033" width="48.42578125" style="84" customWidth="1"/>
    <col min="12034" max="12034" width="13.140625" style="84" customWidth="1"/>
    <col min="12035" max="12035" width="12.42578125" style="84" customWidth="1"/>
    <col min="12036" max="12036" width="12.28515625" style="84" customWidth="1"/>
    <col min="12037" max="12037" width="11.5703125" style="84" customWidth="1"/>
    <col min="12038" max="12038" width="12.5703125" style="84" customWidth="1"/>
    <col min="12039" max="12040" width="10.42578125" style="84" customWidth="1"/>
    <col min="12041" max="12041" width="10.28515625" style="84" customWidth="1"/>
    <col min="12042" max="12042" width="10.7109375" style="84" customWidth="1"/>
    <col min="12043" max="12043" width="9.85546875" style="84" customWidth="1"/>
    <col min="12044" max="12044" width="10.5703125" style="84" customWidth="1"/>
    <col min="12045" max="12045" width="10.140625" style="84" customWidth="1"/>
    <col min="12046" max="12046" width="10.28515625" style="84" customWidth="1"/>
    <col min="12047" max="12047" width="9.85546875" style="84" customWidth="1"/>
    <col min="12048" max="12048" width="9.7109375" style="84" customWidth="1"/>
    <col min="12049" max="12049" width="9.42578125" style="84" customWidth="1"/>
    <col min="12050" max="12050" width="9.85546875" style="84" customWidth="1"/>
    <col min="12051" max="12051" width="9.140625" style="84" customWidth="1"/>
    <col min="12052" max="12052" width="9.5703125" style="84" customWidth="1"/>
    <col min="12053" max="12053" width="9" style="84" customWidth="1"/>
    <col min="12054" max="12055" width="10.85546875" style="84" customWidth="1"/>
    <col min="12056" max="12056" width="96.5703125" style="84" customWidth="1"/>
    <col min="12057" max="12064" width="10.85546875" style="84" customWidth="1"/>
    <col min="12065" max="12065" width="24.42578125" style="84" customWidth="1"/>
    <col min="12066" max="12077" width="10.85546875" style="84" customWidth="1"/>
    <col min="12078" max="12080" width="13.7109375" style="84" customWidth="1"/>
    <col min="12081" max="12134" width="0" style="84" hidden="1" customWidth="1"/>
    <col min="12135" max="12288" width="10.28515625" style="84"/>
    <col min="12289" max="12289" width="48.42578125" style="84" customWidth="1"/>
    <col min="12290" max="12290" width="13.140625" style="84" customWidth="1"/>
    <col min="12291" max="12291" width="12.42578125" style="84" customWidth="1"/>
    <col min="12292" max="12292" width="12.28515625" style="84" customWidth="1"/>
    <col min="12293" max="12293" width="11.5703125" style="84" customWidth="1"/>
    <col min="12294" max="12294" width="12.5703125" style="84" customWidth="1"/>
    <col min="12295" max="12296" width="10.42578125" style="84" customWidth="1"/>
    <col min="12297" max="12297" width="10.28515625" style="84" customWidth="1"/>
    <col min="12298" max="12298" width="10.7109375" style="84" customWidth="1"/>
    <col min="12299" max="12299" width="9.85546875" style="84" customWidth="1"/>
    <col min="12300" max="12300" width="10.5703125" style="84" customWidth="1"/>
    <col min="12301" max="12301" width="10.140625" style="84" customWidth="1"/>
    <col min="12302" max="12302" width="10.28515625" style="84" customWidth="1"/>
    <col min="12303" max="12303" width="9.85546875" style="84" customWidth="1"/>
    <col min="12304" max="12304" width="9.7109375" style="84" customWidth="1"/>
    <col min="12305" max="12305" width="9.42578125" style="84" customWidth="1"/>
    <col min="12306" max="12306" width="9.85546875" style="84" customWidth="1"/>
    <col min="12307" max="12307" width="9.140625" style="84" customWidth="1"/>
    <col min="12308" max="12308" width="9.5703125" style="84" customWidth="1"/>
    <col min="12309" max="12309" width="9" style="84" customWidth="1"/>
    <col min="12310" max="12311" width="10.85546875" style="84" customWidth="1"/>
    <col min="12312" max="12312" width="96.5703125" style="84" customWidth="1"/>
    <col min="12313" max="12320" width="10.85546875" style="84" customWidth="1"/>
    <col min="12321" max="12321" width="24.42578125" style="84" customWidth="1"/>
    <col min="12322" max="12333" width="10.85546875" style="84" customWidth="1"/>
    <col min="12334" max="12336" width="13.7109375" style="84" customWidth="1"/>
    <col min="12337" max="12390" width="0" style="84" hidden="1" customWidth="1"/>
    <col min="12391" max="12544" width="10.28515625" style="84"/>
    <col min="12545" max="12545" width="48.42578125" style="84" customWidth="1"/>
    <col min="12546" max="12546" width="13.140625" style="84" customWidth="1"/>
    <col min="12547" max="12547" width="12.42578125" style="84" customWidth="1"/>
    <col min="12548" max="12548" width="12.28515625" style="84" customWidth="1"/>
    <col min="12549" max="12549" width="11.5703125" style="84" customWidth="1"/>
    <col min="12550" max="12550" width="12.5703125" style="84" customWidth="1"/>
    <col min="12551" max="12552" width="10.42578125" style="84" customWidth="1"/>
    <col min="12553" max="12553" width="10.28515625" style="84" customWidth="1"/>
    <col min="12554" max="12554" width="10.7109375" style="84" customWidth="1"/>
    <col min="12555" max="12555" width="9.85546875" style="84" customWidth="1"/>
    <col min="12556" max="12556" width="10.5703125" style="84" customWidth="1"/>
    <col min="12557" max="12557" width="10.140625" style="84" customWidth="1"/>
    <col min="12558" max="12558" width="10.28515625" style="84" customWidth="1"/>
    <col min="12559" max="12559" width="9.85546875" style="84" customWidth="1"/>
    <col min="12560" max="12560" width="9.7109375" style="84" customWidth="1"/>
    <col min="12561" max="12561" width="9.42578125" style="84" customWidth="1"/>
    <col min="12562" max="12562" width="9.85546875" style="84" customWidth="1"/>
    <col min="12563" max="12563" width="9.140625" style="84" customWidth="1"/>
    <col min="12564" max="12564" width="9.5703125" style="84" customWidth="1"/>
    <col min="12565" max="12565" width="9" style="84" customWidth="1"/>
    <col min="12566" max="12567" width="10.85546875" style="84" customWidth="1"/>
    <col min="12568" max="12568" width="96.5703125" style="84" customWidth="1"/>
    <col min="12569" max="12576" width="10.85546875" style="84" customWidth="1"/>
    <col min="12577" max="12577" width="24.42578125" style="84" customWidth="1"/>
    <col min="12578" max="12589" width="10.85546875" style="84" customWidth="1"/>
    <col min="12590" max="12592" width="13.7109375" style="84" customWidth="1"/>
    <col min="12593" max="12646" width="0" style="84" hidden="1" customWidth="1"/>
    <col min="12647" max="12800" width="10.28515625" style="84"/>
    <col min="12801" max="12801" width="48.42578125" style="84" customWidth="1"/>
    <col min="12802" max="12802" width="13.140625" style="84" customWidth="1"/>
    <col min="12803" max="12803" width="12.42578125" style="84" customWidth="1"/>
    <col min="12804" max="12804" width="12.28515625" style="84" customWidth="1"/>
    <col min="12805" max="12805" width="11.5703125" style="84" customWidth="1"/>
    <col min="12806" max="12806" width="12.5703125" style="84" customWidth="1"/>
    <col min="12807" max="12808" width="10.42578125" style="84" customWidth="1"/>
    <col min="12809" max="12809" width="10.28515625" style="84" customWidth="1"/>
    <col min="12810" max="12810" width="10.7109375" style="84" customWidth="1"/>
    <col min="12811" max="12811" width="9.85546875" style="84" customWidth="1"/>
    <col min="12812" max="12812" width="10.5703125" style="84" customWidth="1"/>
    <col min="12813" max="12813" width="10.140625" style="84" customWidth="1"/>
    <col min="12814" max="12814" width="10.28515625" style="84" customWidth="1"/>
    <col min="12815" max="12815" width="9.85546875" style="84" customWidth="1"/>
    <col min="12816" max="12816" width="9.7109375" style="84" customWidth="1"/>
    <col min="12817" max="12817" width="9.42578125" style="84" customWidth="1"/>
    <col min="12818" max="12818" width="9.85546875" style="84" customWidth="1"/>
    <col min="12819" max="12819" width="9.140625" style="84" customWidth="1"/>
    <col min="12820" max="12820" width="9.5703125" style="84" customWidth="1"/>
    <col min="12821" max="12821" width="9" style="84" customWidth="1"/>
    <col min="12822" max="12823" width="10.85546875" style="84" customWidth="1"/>
    <col min="12824" max="12824" width="96.5703125" style="84" customWidth="1"/>
    <col min="12825" max="12832" width="10.85546875" style="84" customWidth="1"/>
    <col min="12833" max="12833" width="24.42578125" style="84" customWidth="1"/>
    <col min="12834" max="12845" width="10.85546875" style="84" customWidth="1"/>
    <col min="12846" max="12848" width="13.7109375" style="84" customWidth="1"/>
    <col min="12849" max="12902" width="0" style="84" hidden="1" customWidth="1"/>
    <col min="12903" max="13056" width="10.28515625" style="84"/>
    <col min="13057" max="13057" width="48.42578125" style="84" customWidth="1"/>
    <col min="13058" max="13058" width="13.140625" style="84" customWidth="1"/>
    <col min="13059" max="13059" width="12.42578125" style="84" customWidth="1"/>
    <col min="13060" max="13060" width="12.28515625" style="84" customWidth="1"/>
    <col min="13061" max="13061" width="11.5703125" style="84" customWidth="1"/>
    <col min="13062" max="13062" width="12.5703125" style="84" customWidth="1"/>
    <col min="13063" max="13064" width="10.42578125" style="84" customWidth="1"/>
    <col min="13065" max="13065" width="10.28515625" style="84" customWidth="1"/>
    <col min="13066" max="13066" width="10.7109375" style="84" customWidth="1"/>
    <col min="13067" max="13067" width="9.85546875" style="84" customWidth="1"/>
    <col min="13068" max="13068" width="10.5703125" style="84" customWidth="1"/>
    <col min="13069" max="13069" width="10.140625" style="84" customWidth="1"/>
    <col min="13070" max="13070" width="10.28515625" style="84" customWidth="1"/>
    <col min="13071" max="13071" width="9.85546875" style="84" customWidth="1"/>
    <col min="13072" max="13072" width="9.7109375" style="84" customWidth="1"/>
    <col min="13073" max="13073" width="9.42578125" style="84" customWidth="1"/>
    <col min="13074" max="13074" width="9.85546875" style="84" customWidth="1"/>
    <col min="13075" max="13075" width="9.140625" style="84" customWidth="1"/>
    <col min="13076" max="13076" width="9.5703125" style="84" customWidth="1"/>
    <col min="13077" max="13077" width="9" style="84" customWidth="1"/>
    <col min="13078" max="13079" width="10.85546875" style="84" customWidth="1"/>
    <col min="13080" max="13080" width="96.5703125" style="84" customWidth="1"/>
    <col min="13081" max="13088" width="10.85546875" style="84" customWidth="1"/>
    <col min="13089" max="13089" width="24.42578125" style="84" customWidth="1"/>
    <col min="13090" max="13101" width="10.85546875" style="84" customWidth="1"/>
    <col min="13102" max="13104" width="13.7109375" style="84" customWidth="1"/>
    <col min="13105" max="13158" width="0" style="84" hidden="1" customWidth="1"/>
    <col min="13159" max="13312" width="10.28515625" style="84"/>
    <col min="13313" max="13313" width="48.42578125" style="84" customWidth="1"/>
    <col min="13314" max="13314" width="13.140625" style="84" customWidth="1"/>
    <col min="13315" max="13315" width="12.42578125" style="84" customWidth="1"/>
    <col min="13316" max="13316" width="12.28515625" style="84" customWidth="1"/>
    <col min="13317" max="13317" width="11.5703125" style="84" customWidth="1"/>
    <col min="13318" max="13318" width="12.5703125" style="84" customWidth="1"/>
    <col min="13319" max="13320" width="10.42578125" style="84" customWidth="1"/>
    <col min="13321" max="13321" width="10.28515625" style="84" customWidth="1"/>
    <col min="13322" max="13322" width="10.7109375" style="84" customWidth="1"/>
    <col min="13323" max="13323" width="9.85546875" style="84" customWidth="1"/>
    <col min="13324" max="13324" width="10.5703125" style="84" customWidth="1"/>
    <col min="13325" max="13325" width="10.140625" style="84" customWidth="1"/>
    <col min="13326" max="13326" width="10.28515625" style="84" customWidth="1"/>
    <col min="13327" max="13327" width="9.85546875" style="84" customWidth="1"/>
    <col min="13328" max="13328" width="9.7109375" style="84" customWidth="1"/>
    <col min="13329" max="13329" width="9.42578125" style="84" customWidth="1"/>
    <col min="13330" max="13330" width="9.85546875" style="84" customWidth="1"/>
    <col min="13331" max="13331" width="9.140625" style="84" customWidth="1"/>
    <col min="13332" max="13332" width="9.5703125" style="84" customWidth="1"/>
    <col min="13333" max="13333" width="9" style="84" customWidth="1"/>
    <col min="13334" max="13335" width="10.85546875" style="84" customWidth="1"/>
    <col min="13336" max="13336" width="96.5703125" style="84" customWidth="1"/>
    <col min="13337" max="13344" width="10.85546875" style="84" customWidth="1"/>
    <col min="13345" max="13345" width="24.42578125" style="84" customWidth="1"/>
    <col min="13346" max="13357" width="10.85546875" style="84" customWidth="1"/>
    <col min="13358" max="13360" width="13.7109375" style="84" customWidth="1"/>
    <col min="13361" max="13414" width="0" style="84" hidden="1" customWidth="1"/>
    <col min="13415" max="13568" width="10.28515625" style="84"/>
    <col min="13569" max="13569" width="48.42578125" style="84" customWidth="1"/>
    <col min="13570" max="13570" width="13.140625" style="84" customWidth="1"/>
    <col min="13571" max="13571" width="12.42578125" style="84" customWidth="1"/>
    <col min="13572" max="13572" width="12.28515625" style="84" customWidth="1"/>
    <col min="13573" max="13573" width="11.5703125" style="84" customWidth="1"/>
    <col min="13574" max="13574" width="12.5703125" style="84" customWidth="1"/>
    <col min="13575" max="13576" width="10.42578125" style="84" customWidth="1"/>
    <col min="13577" max="13577" width="10.28515625" style="84" customWidth="1"/>
    <col min="13578" max="13578" width="10.7109375" style="84" customWidth="1"/>
    <col min="13579" max="13579" width="9.85546875" style="84" customWidth="1"/>
    <col min="13580" max="13580" width="10.5703125" style="84" customWidth="1"/>
    <col min="13581" max="13581" width="10.140625" style="84" customWidth="1"/>
    <col min="13582" max="13582" width="10.28515625" style="84" customWidth="1"/>
    <col min="13583" max="13583" width="9.85546875" style="84" customWidth="1"/>
    <col min="13584" max="13584" width="9.7109375" style="84" customWidth="1"/>
    <col min="13585" max="13585" width="9.42578125" style="84" customWidth="1"/>
    <col min="13586" max="13586" width="9.85546875" style="84" customWidth="1"/>
    <col min="13587" max="13587" width="9.140625" style="84" customWidth="1"/>
    <col min="13588" max="13588" width="9.5703125" style="84" customWidth="1"/>
    <col min="13589" max="13589" width="9" style="84" customWidth="1"/>
    <col min="13590" max="13591" width="10.85546875" style="84" customWidth="1"/>
    <col min="13592" max="13592" width="96.5703125" style="84" customWidth="1"/>
    <col min="13593" max="13600" width="10.85546875" style="84" customWidth="1"/>
    <col min="13601" max="13601" width="24.42578125" style="84" customWidth="1"/>
    <col min="13602" max="13613" width="10.85546875" style="84" customWidth="1"/>
    <col min="13614" max="13616" width="13.7109375" style="84" customWidth="1"/>
    <col min="13617" max="13670" width="0" style="84" hidden="1" customWidth="1"/>
    <col min="13671" max="13824" width="10.28515625" style="84"/>
    <col min="13825" max="13825" width="48.42578125" style="84" customWidth="1"/>
    <col min="13826" max="13826" width="13.140625" style="84" customWidth="1"/>
    <col min="13827" max="13827" width="12.42578125" style="84" customWidth="1"/>
    <col min="13828" max="13828" width="12.28515625" style="84" customWidth="1"/>
    <col min="13829" max="13829" width="11.5703125" style="84" customWidth="1"/>
    <col min="13830" max="13830" width="12.5703125" style="84" customWidth="1"/>
    <col min="13831" max="13832" width="10.42578125" style="84" customWidth="1"/>
    <col min="13833" max="13833" width="10.28515625" style="84" customWidth="1"/>
    <col min="13834" max="13834" width="10.7109375" style="84" customWidth="1"/>
    <col min="13835" max="13835" width="9.85546875" style="84" customWidth="1"/>
    <col min="13836" max="13836" width="10.5703125" style="84" customWidth="1"/>
    <col min="13837" max="13837" width="10.140625" style="84" customWidth="1"/>
    <col min="13838" max="13838" width="10.28515625" style="84" customWidth="1"/>
    <col min="13839" max="13839" width="9.85546875" style="84" customWidth="1"/>
    <col min="13840" max="13840" width="9.7109375" style="84" customWidth="1"/>
    <col min="13841" max="13841" width="9.42578125" style="84" customWidth="1"/>
    <col min="13842" max="13842" width="9.85546875" style="84" customWidth="1"/>
    <col min="13843" max="13843" width="9.140625" style="84" customWidth="1"/>
    <col min="13844" max="13844" width="9.5703125" style="84" customWidth="1"/>
    <col min="13845" max="13845" width="9" style="84" customWidth="1"/>
    <col min="13846" max="13847" width="10.85546875" style="84" customWidth="1"/>
    <col min="13848" max="13848" width="96.5703125" style="84" customWidth="1"/>
    <col min="13849" max="13856" width="10.85546875" style="84" customWidth="1"/>
    <col min="13857" max="13857" width="24.42578125" style="84" customWidth="1"/>
    <col min="13858" max="13869" width="10.85546875" style="84" customWidth="1"/>
    <col min="13870" max="13872" width="13.7109375" style="84" customWidth="1"/>
    <col min="13873" max="13926" width="0" style="84" hidden="1" customWidth="1"/>
    <col min="13927" max="14080" width="10.28515625" style="84"/>
    <col min="14081" max="14081" width="48.42578125" style="84" customWidth="1"/>
    <col min="14082" max="14082" width="13.140625" style="84" customWidth="1"/>
    <col min="14083" max="14083" width="12.42578125" style="84" customWidth="1"/>
    <col min="14084" max="14084" width="12.28515625" style="84" customWidth="1"/>
    <col min="14085" max="14085" width="11.5703125" style="84" customWidth="1"/>
    <col min="14086" max="14086" width="12.5703125" style="84" customWidth="1"/>
    <col min="14087" max="14088" width="10.42578125" style="84" customWidth="1"/>
    <col min="14089" max="14089" width="10.28515625" style="84" customWidth="1"/>
    <col min="14090" max="14090" width="10.7109375" style="84" customWidth="1"/>
    <col min="14091" max="14091" width="9.85546875" style="84" customWidth="1"/>
    <col min="14092" max="14092" width="10.5703125" style="84" customWidth="1"/>
    <col min="14093" max="14093" width="10.140625" style="84" customWidth="1"/>
    <col min="14094" max="14094" width="10.28515625" style="84" customWidth="1"/>
    <col min="14095" max="14095" width="9.85546875" style="84" customWidth="1"/>
    <col min="14096" max="14096" width="9.7109375" style="84" customWidth="1"/>
    <col min="14097" max="14097" width="9.42578125" style="84" customWidth="1"/>
    <col min="14098" max="14098" width="9.85546875" style="84" customWidth="1"/>
    <col min="14099" max="14099" width="9.140625" style="84" customWidth="1"/>
    <col min="14100" max="14100" width="9.5703125" style="84" customWidth="1"/>
    <col min="14101" max="14101" width="9" style="84" customWidth="1"/>
    <col min="14102" max="14103" width="10.85546875" style="84" customWidth="1"/>
    <col min="14104" max="14104" width="96.5703125" style="84" customWidth="1"/>
    <col min="14105" max="14112" width="10.85546875" style="84" customWidth="1"/>
    <col min="14113" max="14113" width="24.42578125" style="84" customWidth="1"/>
    <col min="14114" max="14125" width="10.85546875" style="84" customWidth="1"/>
    <col min="14126" max="14128" width="13.7109375" style="84" customWidth="1"/>
    <col min="14129" max="14182" width="0" style="84" hidden="1" customWidth="1"/>
    <col min="14183" max="14336" width="10.28515625" style="84"/>
    <col min="14337" max="14337" width="48.42578125" style="84" customWidth="1"/>
    <col min="14338" max="14338" width="13.140625" style="84" customWidth="1"/>
    <col min="14339" max="14339" width="12.42578125" style="84" customWidth="1"/>
    <col min="14340" max="14340" width="12.28515625" style="84" customWidth="1"/>
    <col min="14341" max="14341" width="11.5703125" style="84" customWidth="1"/>
    <col min="14342" max="14342" width="12.5703125" style="84" customWidth="1"/>
    <col min="14343" max="14344" width="10.42578125" style="84" customWidth="1"/>
    <col min="14345" max="14345" width="10.28515625" style="84" customWidth="1"/>
    <col min="14346" max="14346" width="10.7109375" style="84" customWidth="1"/>
    <col min="14347" max="14347" width="9.85546875" style="84" customWidth="1"/>
    <col min="14348" max="14348" width="10.5703125" style="84" customWidth="1"/>
    <col min="14349" max="14349" width="10.140625" style="84" customWidth="1"/>
    <col min="14350" max="14350" width="10.28515625" style="84" customWidth="1"/>
    <col min="14351" max="14351" width="9.85546875" style="84" customWidth="1"/>
    <col min="14352" max="14352" width="9.7109375" style="84" customWidth="1"/>
    <col min="14353" max="14353" width="9.42578125" style="84" customWidth="1"/>
    <col min="14354" max="14354" width="9.85546875" style="84" customWidth="1"/>
    <col min="14355" max="14355" width="9.140625" style="84" customWidth="1"/>
    <col min="14356" max="14356" width="9.5703125" style="84" customWidth="1"/>
    <col min="14357" max="14357" width="9" style="84" customWidth="1"/>
    <col min="14358" max="14359" width="10.85546875" style="84" customWidth="1"/>
    <col min="14360" max="14360" width="96.5703125" style="84" customWidth="1"/>
    <col min="14361" max="14368" width="10.85546875" style="84" customWidth="1"/>
    <col min="14369" max="14369" width="24.42578125" style="84" customWidth="1"/>
    <col min="14370" max="14381" width="10.85546875" style="84" customWidth="1"/>
    <col min="14382" max="14384" width="13.7109375" style="84" customWidth="1"/>
    <col min="14385" max="14438" width="0" style="84" hidden="1" customWidth="1"/>
    <col min="14439" max="14592" width="10.28515625" style="84"/>
    <col min="14593" max="14593" width="48.42578125" style="84" customWidth="1"/>
    <col min="14594" max="14594" width="13.140625" style="84" customWidth="1"/>
    <col min="14595" max="14595" width="12.42578125" style="84" customWidth="1"/>
    <col min="14596" max="14596" width="12.28515625" style="84" customWidth="1"/>
    <col min="14597" max="14597" width="11.5703125" style="84" customWidth="1"/>
    <col min="14598" max="14598" width="12.5703125" style="84" customWidth="1"/>
    <col min="14599" max="14600" width="10.42578125" style="84" customWidth="1"/>
    <col min="14601" max="14601" width="10.28515625" style="84" customWidth="1"/>
    <col min="14602" max="14602" width="10.7109375" style="84" customWidth="1"/>
    <col min="14603" max="14603" width="9.85546875" style="84" customWidth="1"/>
    <col min="14604" max="14604" width="10.5703125" style="84" customWidth="1"/>
    <col min="14605" max="14605" width="10.140625" style="84" customWidth="1"/>
    <col min="14606" max="14606" width="10.28515625" style="84" customWidth="1"/>
    <col min="14607" max="14607" width="9.85546875" style="84" customWidth="1"/>
    <col min="14608" max="14608" width="9.7109375" style="84" customWidth="1"/>
    <col min="14609" max="14609" width="9.42578125" style="84" customWidth="1"/>
    <col min="14610" max="14610" width="9.85546875" style="84" customWidth="1"/>
    <col min="14611" max="14611" width="9.140625" style="84" customWidth="1"/>
    <col min="14612" max="14612" width="9.5703125" style="84" customWidth="1"/>
    <col min="14613" max="14613" width="9" style="84" customWidth="1"/>
    <col min="14614" max="14615" width="10.85546875" style="84" customWidth="1"/>
    <col min="14616" max="14616" width="96.5703125" style="84" customWidth="1"/>
    <col min="14617" max="14624" width="10.85546875" style="84" customWidth="1"/>
    <col min="14625" max="14625" width="24.42578125" style="84" customWidth="1"/>
    <col min="14626" max="14637" width="10.85546875" style="84" customWidth="1"/>
    <col min="14638" max="14640" width="13.7109375" style="84" customWidth="1"/>
    <col min="14641" max="14694" width="0" style="84" hidden="1" customWidth="1"/>
    <col min="14695" max="14848" width="10.28515625" style="84"/>
    <col min="14849" max="14849" width="48.42578125" style="84" customWidth="1"/>
    <col min="14850" max="14850" width="13.140625" style="84" customWidth="1"/>
    <col min="14851" max="14851" width="12.42578125" style="84" customWidth="1"/>
    <col min="14852" max="14852" width="12.28515625" style="84" customWidth="1"/>
    <col min="14853" max="14853" width="11.5703125" style="84" customWidth="1"/>
    <col min="14854" max="14854" width="12.5703125" style="84" customWidth="1"/>
    <col min="14855" max="14856" width="10.42578125" style="84" customWidth="1"/>
    <col min="14857" max="14857" width="10.28515625" style="84" customWidth="1"/>
    <col min="14858" max="14858" width="10.7109375" style="84" customWidth="1"/>
    <col min="14859" max="14859" width="9.85546875" style="84" customWidth="1"/>
    <col min="14860" max="14860" width="10.5703125" style="84" customWidth="1"/>
    <col min="14861" max="14861" width="10.140625" style="84" customWidth="1"/>
    <col min="14862" max="14862" width="10.28515625" style="84" customWidth="1"/>
    <col min="14863" max="14863" width="9.85546875" style="84" customWidth="1"/>
    <col min="14864" max="14864" width="9.7109375" style="84" customWidth="1"/>
    <col min="14865" max="14865" width="9.42578125" style="84" customWidth="1"/>
    <col min="14866" max="14866" width="9.85546875" style="84" customWidth="1"/>
    <col min="14867" max="14867" width="9.140625" style="84" customWidth="1"/>
    <col min="14868" max="14868" width="9.5703125" style="84" customWidth="1"/>
    <col min="14869" max="14869" width="9" style="84" customWidth="1"/>
    <col min="14870" max="14871" width="10.85546875" style="84" customWidth="1"/>
    <col min="14872" max="14872" width="96.5703125" style="84" customWidth="1"/>
    <col min="14873" max="14880" width="10.85546875" style="84" customWidth="1"/>
    <col min="14881" max="14881" width="24.42578125" style="84" customWidth="1"/>
    <col min="14882" max="14893" width="10.85546875" style="84" customWidth="1"/>
    <col min="14894" max="14896" width="13.7109375" style="84" customWidth="1"/>
    <col min="14897" max="14950" width="0" style="84" hidden="1" customWidth="1"/>
    <col min="14951" max="15104" width="10.28515625" style="84"/>
    <col min="15105" max="15105" width="48.42578125" style="84" customWidth="1"/>
    <col min="15106" max="15106" width="13.140625" style="84" customWidth="1"/>
    <col min="15107" max="15107" width="12.42578125" style="84" customWidth="1"/>
    <col min="15108" max="15108" width="12.28515625" style="84" customWidth="1"/>
    <col min="15109" max="15109" width="11.5703125" style="84" customWidth="1"/>
    <col min="15110" max="15110" width="12.5703125" style="84" customWidth="1"/>
    <col min="15111" max="15112" width="10.42578125" style="84" customWidth="1"/>
    <col min="15113" max="15113" width="10.28515625" style="84" customWidth="1"/>
    <col min="15114" max="15114" width="10.7109375" style="84" customWidth="1"/>
    <col min="15115" max="15115" width="9.85546875" style="84" customWidth="1"/>
    <col min="15116" max="15116" width="10.5703125" style="84" customWidth="1"/>
    <col min="15117" max="15117" width="10.140625" style="84" customWidth="1"/>
    <col min="15118" max="15118" width="10.28515625" style="84" customWidth="1"/>
    <col min="15119" max="15119" width="9.85546875" style="84" customWidth="1"/>
    <col min="15120" max="15120" width="9.7109375" style="84" customWidth="1"/>
    <col min="15121" max="15121" width="9.42578125" style="84" customWidth="1"/>
    <col min="15122" max="15122" width="9.85546875" style="84" customWidth="1"/>
    <col min="15123" max="15123" width="9.140625" style="84" customWidth="1"/>
    <col min="15124" max="15124" width="9.5703125" style="84" customWidth="1"/>
    <col min="15125" max="15125" width="9" style="84" customWidth="1"/>
    <col min="15126" max="15127" width="10.85546875" style="84" customWidth="1"/>
    <col min="15128" max="15128" width="96.5703125" style="84" customWidth="1"/>
    <col min="15129" max="15136" width="10.85546875" style="84" customWidth="1"/>
    <col min="15137" max="15137" width="24.42578125" style="84" customWidth="1"/>
    <col min="15138" max="15149" width="10.85546875" style="84" customWidth="1"/>
    <col min="15150" max="15152" width="13.7109375" style="84" customWidth="1"/>
    <col min="15153" max="15206" width="0" style="84" hidden="1" customWidth="1"/>
    <col min="15207" max="15360" width="10.28515625" style="84"/>
    <col min="15361" max="15361" width="48.42578125" style="84" customWidth="1"/>
    <col min="15362" max="15362" width="13.140625" style="84" customWidth="1"/>
    <col min="15363" max="15363" width="12.42578125" style="84" customWidth="1"/>
    <col min="15364" max="15364" width="12.28515625" style="84" customWidth="1"/>
    <col min="15365" max="15365" width="11.5703125" style="84" customWidth="1"/>
    <col min="15366" max="15366" width="12.5703125" style="84" customWidth="1"/>
    <col min="15367" max="15368" width="10.42578125" style="84" customWidth="1"/>
    <col min="15369" max="15369" width="10.28515625" style="84" customWidth="1"/>
    <col min="15370" max="15370" width="10.7109375" style="84" customWidth="1"/>
    <col min="15371" max="15371" width="9.85546875" style="84" customWidth="1"/>
    <col min="15372" max="15372" width="10.5703125" style="84" customWidth="1"/>
    <col min="15373" max="15373" width="10.140625" style="84" customWidth="1"/>
    <col min="15374" max="15374" width="10.28515625" style="84" customWidth="1"/>
    <col min="15375" max="15375" width="9.85546875" style="84" customWidth="1"/>
    <col min="15376" max="15376" width="9.7109375" style="84" customWidth="1"/>
    <col min="15377" max="15377" width="9.42578125" style="84" customWidth="1"/>
    <col min="15378" max="15378" width="9.85546875" style="84" customWidth="1"/>
    <col min="15379" max="15379" width="9.140625" style="84" customWidth="1"/>
    <col min="15380" max="15380" width="9.5703125" style="84" customWidth="1"/>
    <col min="15381" max="15381" width="9" style="84" customWidth="1"/>
    <col min="15382" max="15383" width="10.85546875" style="84" customWidth="1"/>
    <col min="15384" max="15384" width="96.5703125" style="84" customWidth="1"/>
    <col min="15385" max="15392" width="10.85546875" style="84" customWidth="1"/>
    <col min="15393" max="15393" width="24.42578125" style="84" customWidth="1"/>
    <col min="15394" max="15405" width="10.85546875" style="84" customWidth="1"/>
    <col min="15406" max="15408" width="13.7109375" style="84" customWidth="1"/>
    <col min="15409" max="15462" width="0" style="84" hidden="1" customWidth="1"/>
    <col min="15463" max="15616" width="10.28515625" style="84"/>
    <col min="15617" max="15617" width="48.42578125" style="84" customWidth="1"/>
    <col min="15618" max="15618" width="13.140625" style="84" customWidth="1"/>
    <col min="15619" max="15619" width="12.42578125" style="84" customWidth="1"/>
    <col min="15620" max="15620" width="12.28515625" style="84" customWidth="1"/>
    <col min="15621" max="15621" width="11.5703125" style="84" customWidth="1"/>
    <col min="15622" max="15622" width="12.5703125" style="84" customWidth="1"/>
    <col min="15623" max="15624" width="10.42578125" style="84" customWidth="1"/>
    <col min="15625" max="15625" width="10.28515625" style="84" customWidth="1"/>
    <col min="15626" max="15626" width="10.7109375" style="84" customWidth="1"/>
    <col min="15627" max="15627" width="9.85546875" style="84" customWidth="1"/>
    <col min="15628" max="15628" width="10.5703125" style="84" customWidth="1"/>
    <col min="15629" max="15629" width="10.140625" style="84" customWidth="1"/>
    <col min="15630" max="15630" width="10.28515625" style="84" customWidth="1"/>
    <col min="15631" max="15631" width="9.85546875" style="84" customWidth="1"/>
    <col min="15632" max="15632" width="9.7109375" style="84" customWidth="1"/>
    <col min="15633" max="15633" width="9.42578125" style="84" customWidth="1"/>
    <col min="15634" max="15634" width="9.85546875" style="84" customWidth="1"/>
    <col min="15635" max="15635" width="9.140625" style="84" customWidth="1"/>
    <col min="15636" max="15636" width="9.5703125" style="84" customWidth="1"/>
    <col min="15637" max="15637" width="9" style="84" customWidth="1"/>
    <col min="15638" max="15639" width="10.85546875" style="84" customWidth="1"/>
    <col min="15640" max="15640" width="96.5703125" style="84" customWidth="1"/>
    <col min="15641" max="15648" width="10.85546875" style="84" customWidth="1"/>
    <col min="15649" max="15649" width="24.42578125" style="84" customWidth="1"/>
    <col min="15650" max="15661" width="10.85546875" style="84" customWidth="1"/>
    <col min="15662" max="15664" width="13.7109375" style="84" customWidth="1"/>
    <col min="15665" max="15718" width="0" style="84" hidden="1" customWidth="1"/>
    <col min="15719" max="15872" width="10.28515625" style="84"/>
    <col min="15873" max="15873" width="48.42578125" style="84" customWidth="1"/>
    <col min="15874" max="15874" width="13.140625" style="84" customWidth="1"/>
    <col min="15875" max="15875" width="12.42578125" style="84" customWidth="1"/>
    <col min="15876" max="15876" width="12.28515625" style="84" customWidth="1"/>
    <col min="15877" max="15877" width="11.5703125" style="84" customWidth="1"/>
    <col min="15878" max="15878" width="12.5703125" style="84" customWidth="1"/>
    <col min="15879" max="15880" width="10.42578125" style="84" customWidth="1"/>
    <col min="15881" max="15881" width="10.28515625" style="84" customWidth="1"/>
    <col min="15882" max="15882" width="10.7109375" style="84" customWidth="1"/>
    <col min="15883" max="15883" width="9.85546875" style="84" customWidth="1"/>
    <col min="15884" max="15884" width="10.5703125" style="84" customWidth="1"/>
    <col min="15885" max="15885" width="10.140625" style="84" customWidth="1"/>
    <col min="15886" max="15886" width="10.28515625" style="84" customWidth="1"/>
    <col min="15887" max="15887" width="9.85546875" style="84" customWidth="1"/>
    <col min="15888" max="15888" width="9.7109375" style="84" customWidth="1"/>
    <col min="15889" max="15889" width="9.42578125" style="84" customWidth="1"/>
    <col min="15890" max="15890" width="9.85546875" style="84" customWidth="1"/>
    <col min="15891" max="15891" width="9.140625" style="84" customWidth="1"/>
    <col min="15892" max="15892" width="9.5703125" style="84" customWidth="1"/>
    <col min="15893" max="15893" width="9" style="84" customWidth="1"/>
    <col min="15894" max="15895" width="10.85546875" style="84" customWidth="1"/>
    <col min="15896" max="15896" width="96.5703125" style="84" customWidth="1"/>
    <col min="15897" max="15904" width="10.85546875" style="84" customWidth="1"/>
    <col min="15905" max="15905" width="24.42578125" style="84" customWidth="1"/>
    <col min="15906" max="15917" width="10.85546875" style="84" customWidth="1"/>
    <col min="15918" max="15920" width="13.7109375" style="84" customWidth="1"/>
    <col min="15921" max="15974" width="0" style="84" hidden="1" customWidth="1"/>
    <col min="15975" max="16128" width="10.28515625" style="84"/>
    <col min="16129" max="16129" width="48.42578125" style="84" customWidth="1"/>
    <col min="16130" max="16130" width="13.140625" style="84" customWidth="1"/>
    <col min="16131" max="16131" width="12.42578125" style="84" customWidth="1"/>
    <col min="16132" max="16132" width="12.28515625" style="84" customWidth="1"/>
    <col min="16133" max="16133" width="11.5703125" style="84" customWidth="1"/>
    <col min="16134" max="16134" width="12.5703125" style="84" customWidth="1"/>
    <col min="16135" max="16136" width="10.42578125" style="84" customWidth="1"/>
    <col min="16137" max="16137" width="10.28515625" style="84" customWidth="1"/>
    <col min="16138" max="16138" width="10.7109375" style="84" customWidth="1"/>
    <col min="16139" max="16139" width="9.85546875" style="84" customWidth="1"/>
    <col min="16140" max="16140" width="10.5703125" style="84" customWidth="1"/>
    <col min="16141" max="16141" width="10.140625" style="84" customWidth="1"/>
    <col min="16142" max="16142" width="10.28515625" style="84" customWidth="1"/>
    <col min="16143" max="16143" width="9.85546875" style="84" customWidth="1"/>
    <col min="16144" max="16144" width="9.7109375" style="84" customWidth="1"/>
    <col min="16145" max="16145" width="9.42578125" style="84" customWidth="1"/>
    <col min="16146" max="16146" width="9.85546875" style="84" customWidth="1"/>
    <col min="16147" max="16147" width="9.140625" style="84" customWidth="1"/>
    <col min="16148" max="16148" width="9.5703125" style="84" customWidth="1"/>
    <col min="16149" max="16149" width="9" style="84" customWidth="1"/>
    <col min="16150" max="16151" width="10.85546875" style="84" customWidth="1"/>
    <col min="16152" max="16152" width="96.5703125" style="84" customWidth="1"/>
    <col min="16153" max="16160" width="10.85546875" style="84" customWidth="1"/>
    <col min="16161" max="16161" width="24.42578125" style="84" customWidth="1"/>
    <col min="16162" max="16173" width="10.85546875" style="84" customWidth="1"/>
    <col min="16174" max="16176" width="13.7109375" style="84" customWidth="1"/>
    <col min="16177" max="16230" width="0" style="84" hidden="1" customWidth="1"/>
    <col min="16231" max="16384" width="10.28515625" style="84"/>
  </cols>
  <sheetData>
    <row r="1" spans="1:62" s="42" customFormat="1" ht="12.75" customHeight="1" x14ac:dyDescent="0.15">
      <c r="A1" s="148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X1" s="154"/>
      <c r="BG1" s="155"/>
      <c r="BH1" s="155"/>
      <c r="BI1" s="155"/>
      <c r="BJ1" s="155"/>
    </row>
    <row r="2" spans="1:62" s="42" customFormat="1" ht="12.75" customHeight="1" x14ac:dyDescent="0.15">
      <c r="A2" s="148" t="str">
        <f>CONCATENATE("COMUNA: ",[2]NOMBRE!B2," - ","( ",[2]NOMBRE!C2,[2]NOMBRE!D2,[2]NOMBRE!E2,[2]NOMBRE!F2,[2]NOMBRE!G2," )")</f>
        <v>COMUNA: LINARES  - ( 07401 )</v>
      </c>
      <c r="B2" s="41"/>
      <c r="C2" s="41"/>
      <c r="D2" s="41"/>
      <c r="E2" s="41"/>
      <c r="F2" s="41"/>
      <c r="G2" s="41"/>
      <c r="H2" s="41"/>
      <c r="I2" s="41"/>
      <c r="J2" s="41"/>
      <c r="K2" s="41"/>
      <c r="X2" s="154"/>
      <c r="BG2" s="155"/>
      <c r="BH2" s="155"/>
      <c r="BI2" s="155"/>
      <c r="BJ2" s="155"/>
    </row>
    <row r="3" spans="1:62" s="42" customFormat="1" ht="12.75" customHeight="1" x14ac:dyDescent="0.2">
      <c r="A3" s="148" t="str">
        <f>CONCATENATE("ESTABLECIMIENTO/ESTRATEGIA: ",[2]NOMBRE!B3," - ","( ",[2]NOMBRE!C3,[2]NOMBRE!D3,[2]NOMBRE!E3,[2]NOMBRE!F3,[2]NOMBRE!G3,[2]NOMBRE!H3," )")</f>
        <v>ESTABLECIMIENTO/ESTRATEGIA: HOSPITAL DE LINARES  - ( 116108 )</v>
      </c>
      <c r="B3" s="41"/>
      <c r="C3" s="41"/>
      <c r="D3" s="43"/>
      <c r="E3" s="41"/>
      <c r="F3" s="41"/>
      <c r="G3" s="41"/>
      <c r="H3" s="41"/>
      <c r="I3" s="41"/>
      <c r="J3" s="41"/>
      <c r="K3" s="41"/>
      <c r="X3" s="154"/>
      <c r="BG3" s="155"/>
      <c r="BH3" s="155"/>
      <c r="BI3" s="155"/>
      <c r="BJ3" s="155"/>
    </row>
    <row r="4" spans="1:62" s="42" customFormat="1" ht="12.75" customHeight="1" x14ac:dyDescent="0.15">
      <c r="A4" s="148" t="str">
        <f>CONCATENATE("MES: ",[2]NOMBRE!B6," - ","( ",[2]NOMBRE!C6,[2]NOMBRE!D6," )")</f>
        <v>MES: FEBRERO - ( 02 )</v>
      </c>
      <c r="B4" s="41"/>
      <c r="C4" s="41"/>
      <c r="D4" s="41"/>
      <c r="E4" s="41"/>
      <c r="F4" s="41"/>
      <c r="G4" s="41"/>
      <c r="H4" s="41"/>
      <c r="I4" s="41"/>
      <c r="J4" s="41"/>
      <c r="K4" s="41"/>
      <c r="X4" s="154"/>
      <c r="BG4" s="155"/>
      <c r="BH4" s="155"/>
      <c r="BI4" s="155"/>
      <c r="BJ4" s="155"/>
    </row>
    <row r="5" spans="1:62" s="42" customFormat="1" ht="12.75" customHeight="1" x14ac:dyDescent="0.15">
      <c r="A5" s="40" t="str">
        <f>CONCATENATE("AÑO: ",[2]NOMBRE!B7)</f>
        <v>AÑO: 2014</v>
      </c>
      <c r="B5" s="41"/>
      <c r="C5" s="41"/>
      <c r="D5" s="41"/>
      <c r="E5" s="41"/>
      <c r="F5" s="41"/>
      <c r="G5" s="41"/>
      <c r="H5" s="41"/>
      <c r="I5" s="41"/>
      <c r="J5" s="41"/>
      <c r="K5" s="41"/>
      <c r="X5" s="154"/>
      <c r="BG5" s="155"/>
      <c r="BH5" s="155"/>
      <c r="BI5" s="155"/>
      <c r="BJ5" s="155"/>
    </row>
    <row r="6" spans="1:62" s="48" customFormat="1" ht="39.75" customHeight="1" x14ac:dyDescent="0.15">
      <c r="A6" s="209" t="s">
        <v>1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156"/>
      <c r="AV6" s="42"/>
      <c r="AW6" s="42"/>
      <c r="BG6" s="157"/>
      <c r="BH6" s="157"/>
      <c r="BI6" s="157"/>
      <c r="BJ6" s="157"/>
    </row>
    <row r="7" spans="1:62" s="48" customFormat="1" ht="30" customHeight="1" x14ac:dyDescent="0.2">
      <c r="A7" s="44" t="s">
        <v>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87"/>
      <c r="X7" s="156"/>
      <c r="AV7" s="42"/>
      <c r="AW7" s="42"/>
      <c r="BG7" s="157"/>
      <c r="BH7" s="157"/>
      <c r="BI7" s="157"/>
      <c r="BJ7" s="157"/>
    </row>
    <row r="8" spans="1:62" s="57" customFormat="1" ht="24.75" customHeight="1" x14ac:dyDescent="0.15">
      <c r="A8" s="201" t="s">
        <v>3</v>
      </c>
      <c r="B8" s="203" t="s">
        <v>4</v>
      </c>
      <c r="C8" s="190" t="s">
        <v>5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200"/>
      <c r="U8" s="190" t="s">
        <v>6</v>
      </c>
      <c r="V8" s="200"/>
      <c r="W8" s="188" t="s">
        <v>7</v>
      </c>
      <c r="X8" s="156"/>
      <c r="Y8" s="48"/>
      <c r="Z8" s="48"/>
      <c r="AA8" s="48"/>
      <c r="AB8" s="48"/>
      <c r="AC8" s="48"/>
      <c r="AX8" s="53"/>
      <c r="AY8" s="53"/>
      <c r="BG8" s="158"/>
      <c r="BH8" s="158"/>
      <c r="BI8" s="158"/>
      <c r="BJ8" s="158"/>
    </row>
    <row r="9" spans="1:62" s="57" customFormat="1" ht="28.5" customHeight="1" x14ac:dyDescent="0.15">
      <c r="A9" s="202"/>
      <c r="B9" s="204"/>
      <c r="C9" s="58" t="s">
        <v>71</v>
      </c>
      <c r="D9" s="45" t="s">
        <v>72</v>
      </c>
      <c r="E9" s="45" t="s">
        <v>73</v>
      </c>
      <c r="F9" s="45" t="s">
        <v>74</v>
      </c>
      <c r="G9" s="45" t="s">
        <v>75</v>
      </c>
      <c r="H9" s="45" t="s">
        <v>76</v>
      </c>
      <c r="I9" s="45" t="s">
        <v>77</v>
      </c>
      <c r="J9" s="45" t="s">
        <v>78</v>
      </c>
      <c r="K9" s="45" t="s">
        <v>79</v>
      </c>
      <c r="L9" s="45" t="s">
        <v>80</v>
      </c>
      <c r="M9" s="45" t="s">
        <v>81</v>
      </c>
      <c r="N9" s="45" t="s">
        <v>82</v>
      </c>
      <c r="O9" s="45" t="s">
        <v>83</v>
      </c>
      <c r="P9" s="45" t="s">
        <v>84</v>
      </c>
      <c r="Q9" s="45" t="s">
        <v>85</v>
      </c>
      <c r="R9" s="45" t="s">
        <v>86</v>
      </c>
      <c r="S9" s="45" t="s">
        <v>87</v>
      </c>
      <c r="T9" s="159" t="s">
        <v>88</v>
      </c>
      <c r="U9" s="47" t="s">
        <v>16</v>
      </c>
      <c r="V9" s="46" t="s">
        <v>17</v>
      </c>
      <c r="W9" s="189"/>
      <c r="X9" s="156"/>
      <c r="Y9" s="48"/>
      <c r="Z9" s="48"/>
      <c r="AA9" s="48"/>
      <c r="AB9" s="48"/>
      <c r="AC9" s="48"/>
      <c r="AX9" s="53"/>
      <c r="AY9" s="53"/>
      <c r="BG9" s="158"/>
      <c r="BH9" s="158"/>
      <c r="BI9" s="158"/>
      <c r="BJ9" s="158"/>
    </row>
    <row r="10" spans="1:62" s="57" customFormat="1" ht="15.75" customHeight="1" x14ac:dyDescent="0.15">
      <c r="A10" s="59" t="s">
        <v>18</v>
      </c>
      <c r="B10" s="114">
        <f>SUM(C10:T10)</f>
        <v>704</v>
      </c>
      <c r="C10" s="143">
        <f>SUM(C11:C14,C16,C18,C20:C22)</f>
        <v>4</v>
      </c>
      <c r="D10" s="144">
        <f>SUM(D11:D14,D16,D18,D20:D22)</f>
        <v>11</v>
      </c>
      <c r="E10" s="144">
        <f>SUM(E11:E14,E16,E18,E20:E22)</f>
        <v>17</v>
      </c>
      <c r="F10" s="144">
        <f>SUM(F11,F13:F14,F16:F18,F20:F22)</f>
        <v>2</v>
      </c>
      <c r="G10" s="144">
        <f>SUM(G11,G13:G14,G16:G18,G20:G22)</f>
        <v>25</v>
      </c>
      <c r="H10" s="144">
        <f>SUM(H11,H13:H14,H16:H22)</f>
        <v>51</v>
      </c>
      <c r="I10" s="144">
        <f>SUM(I11,I13:I14,I16:I22)</f>
        <v>44</v>
      </c>
      <c r="J10" s="144">
        <f>SUM(J11,J13:J14,J16:J22)</f>
        <v>53</v>
      </c>
      <c r="K10" s="144">
        <f>SUM(K11,K13:K22)</f>
        <v>49</v>
      </c>
      <c r="L10" s="144">
        <f>SUM(L11,L13:L22)</f>
        <v>33</v>
      </c>
      <c r="M10" s="144">
        <f>SUM(M11,M13:M22)</f>
        <v>41</v>
      </c>
      <c r="N10" s="144">
        <f>SUM(N11,N13:N22)</f>
        <v>36</v>
      </c>
      <c r="O10" s="144">
        <f>SUM(O11,O13:O18,O20:O22)</f>
        <v>35</v>
      </c>
      <c r="P10" s="144">
        <f>SUM(P11,P13:P18,P20:P22)</f>
        <v>43</v>
      </c>
      <c r="Q10" s="144">
        <f>SUM(Q11,Q13:Q16,Q18,Q20:Q22)</f>
        <v>69</v>
      </c>
      <c r="R10" s="144">
        <f>SUM(R11,R13:R16,R18,R20:R22)</f>
        <v>60</v>
      </c>
      <c r="S10" s="144">
        <f>SUM(S11,S13:S16,S18,S20:S22)</f>
        <v>67</v>
      </c>
      <c r="T10" s="145">
        <f>SUM(T11,T13:T16,T18,T20:T22)</f>
        <v>64</v>
      </c>
      <c r="U10" s="143">
        <f>SUM(U11:U16,U20:U22)</f>
        <v>252</v>
      </c>
      <c r="V10" s="146">
        <f>SUM(V11:V22)</f>
        <v>452</v>
      </c>
      <c r="W10" s="105">
        <f>SUM(W11:W22)</f>
        <v>704</v>
      </c>
      <c r="X10" s="160" t="str">
        <f>+BA10&amp;""&amp;BB10&amp;""&amp;BC10</f>
        <v/>
      </c>
      <c r="Y10" s="49"/>
      <c r="Z10" s="49"/>
      <c r="AA10" s="49"/>
      <c r="AG10" s="53"/>
      <c r="AX10" s="53"/>
      <c r="AY10" s="53"/>
      <c r="BA10" s="88" t="str">
        <f>IF($B10&lt;&gt;($U10+$V10)," El número consultas según sexo NO puede ser diferente al Total.","")</f>
        <v/>
      </c>
      <c r="BB10" s="60" t="str">
        <f>IF($B10=0,"",IF($W10=0,IF($W10=0,""," No olvide escribir la columna Beneficiarios."),""))</f>
        <v/>
      </c>
      <c r="BC10" s="60" t="str">
        <f>IF($B10&lt;$W10," El número de Beneficiarios NO puede ser mayor que el Total.","")</f>
        <v/>
      </c>
      <c r="BD10" s="151">
        <f>IF($B10&lt;&gt;($U10+$V10),1,0)</f>
        <v>0</v>
      </c>
      <c r="BE10" s="151">
        <f>IF($B10&lt;$W10,1,0)</f>
        <v>0</v>
      </c>
      <c r="BF10" s="151">
        <f>IF($B10=0,"",IF($W10="",IF($B10="","",1),0))</f>
        <v>0</v>
      </c>
      <c r="BG10" s="161"/>
      <c r="BH10" s="162"/>
      <c r="BI10" s="162"/>
      <c r="BJ10" s="162"/>
    </row>
    <row r="11" spans="1:62" s="57" customFormat="1" ht="15.75" customHeight="1" x14ac:dyDescent="0.15">
      <c r="A11" s="61" t="s">
        <v>19</v>
      </c>
      <c r="B11" s="131">
        <f>SUM(C11:T11)</f>
        <v>0</v>
      </c>
      <c r="C11" s="120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5"/>
      <c r="U11" s="120"/>
      <c r="V11" s="125"/>
      <c r="W11" s="132"/>
      <c r="X11" s="160" t="str">
        <f t="shared" ref="X11:X22" si="0">+BA11&amp;""&amp;BB11&amp;""&amp;BC11</f>
        <v/>
      </c>
      <c r="Y11" s="49"/>
      <c r="Z11" s="49"/>
      <c r="AA11" s="49"/>
      <c r="AX11" s="53"/>
      <c r="AY11" s="53"/>
      <c r="BA11" s="88" t="str">
        <f t="shared" ref="BA11:BA22" si="1">IF($B11&lt;&gt;($U11+$V11)," El número consultas según sexo NO puede ser diferente al Total.","")</f>
        <v/>
      </c>
      <c r="BB11" s="60" t="str">
        <f>IF($B11=0,"",IF($W11="",IF($B11="",""," No olvide escribir la columna Beneficiarios."),""))</f>
        <v/>
      </c>
      <c r="BC11" s="60" t="str">
        <f t="shared" ref="BC11:BC22" si="2">IF($B11&lt;$W11," El número de Beneficiarios NO puede ser mayor que el Total.","")</f>
        <v/>
      </c>
      <c r="BD11" s="151">
        <f t="shared" ref="BD11:BD22" si="3">IF($B11&lt;&gt;($U11+$V11),1,0)</f>
        <v>0</v>
      </c>
      <c r="BE11" s="151">
        <f t="shared" ref="BE11:BE22" si="4">IF($B11&lt;$W11,1,0)</f>
        <v>0</v>
      </c>
      <c r="BF11" s="151" t="str">
        <f t="shared" ref="BF11:BF21" si="5">IF($B11=0,"",IF($W11="",IF($B11="","",1),0))</f>
        <v/>
      </c>
      <c r="BG11" s="161"/>
      <c r="BH11" s="162"/>
      <c r="BI11" s="162"/>
      <c r="BJ11" s="162"/>
    </row>
    <row r="12" spans="1:62" s="57" customFormat="1" ht="15.75" customHeight="1" x14ac:dyDescent="0.15">
      <c r="A12" s="62" t="s">
        <v>96</v>
      </c>
      <c r="B12" s="105">
        <f>SUM(C12:E12)</f>
        <v>0</v>
      </c>
      <c r="C12" s="106"/>
      <c r="D12" s="107"/>
      <c r="E12" s="107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06"/>
      <c r="V12" s="103"/>
      <c r="W12" s="133"/>
      <c r="X12" s="160" t="str">
        <f t="shared" si="0"/>
        <v/>
      </c>
      <c r="Y12" s="49"/>
      <c r="Z12" s="49"/>
      <c r="AA12" s="49"/>
      <c r="AX12" s="53"/>
      <c r="AY12" s="53"/>
      <c r="BA12" s="88" t="str">
        <f t="shared" si="1"/>
        <v/>
      </c>
      <c r="BB12" s="60" t="str">
        <f t="shared" ref="BB12:BB22" si="6">IF($B12=0,"",IF($W12="",IF($B12="",""," No olvide escribir la columna Beneficiarios."),""))</f>
        <v/>
      </c>
      <c r="BC12" s="60" t="str">
        <f t="shared" si="2"/>
        <v/>
      </c>
      <c r="BD12" s="151">
        <f t="shared" si="3"/>
        <v>0</v>
      </c>
      <c r="BE12" s="151">
        <f t="shared" si="4"/>
        <v>0</v>
      </c>
      <c r="BF12" s="151" t="str">
        <f t="shared" si="5"/>
        <v/>
      </c>
      <c r="BG12" s="161"/>
      <c r="BH12" s="162"/>
      <c r="BI12" s="162"/>
      <c r="BJ12" s="162"/>
    </row>
    <row r="13" spans="1:62" s="57" customFormat="1" ht="15.75" customHeight="1" x14ac:dyDescent="0.15">
      <c r="A13" s="63" t="s">
        <v>21</v>
      </c>
      <c r="B13" s="105">
        <f t="shared" ref="B13:B22" si="7">SUM(C13:T13)</f>
        <v>0</v>
      </c>
      <c r="C13" s="106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3"/>
      <c r="U13" s="106"/>
      <c r="V13" s="103"/>
      <c r="W13" s="133"/>
      <c r="X13" s="160" t="str">
        <f t="shared" si="0"/>
        <v/>
      </c>
      <c r="Y13" s="49"/>
      <c r="Z13" s="49"/>
      <c r="AA13" s="49"/>
      <c r="AX13" s="53"/>
      <c r="AY13" s="53"/>
      <c r="BA13" s="88" t="str">
        <f t="shared" si="1"/>
        <v/>
      </c>
      <c r="BB13" s="60" t="str">
        <f t="shared" si="6"/>
        <v/>
      </c>
      <c r="BC13" s="60" t="str">
        <f t="shared" si="2"/>
        <v/>
      </c>
      <c r="BD13" s="151">
        <f t="shared" si="3"/>
        <v>0</v>
      </c>
      <c r="BE13" s="151">
        <f t="shared" si="4"/>
        <v>0</v>
      </c>
      <c r="BF13" s="151" t="str">
        <f t="shared" si="5"/>
        <v/>
      </c>
      <c r="BG13" s="161"/>
      <c r="BH13" s="162"/>
      <c r="BI13" s="162"/>
      <c r="BJ13" s="162"/>
    </row>
    <row r="14" spans="1:62" s="57" customFormat="1" ht="15.75" customHeight="1" x14ac:dyDescent="0.15">
      <c r="A14" s="64" t="s">
        <v>22</v>
      </c>
      <c r="B14" s="129">
        <f t="shared" si="7"/>
        <v>0</v>
      </c>
      <c r="C14" s="126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8"/>
      <c r="U14" s="126"/>
      <c r="V14" s="128"/>
      <c r="W14" s="141"/>
      <c r="X14" s="160" t="str">
        <f t="shared" si="0"/>
        <v/>
      </c>
      <c r="Y14" s="49"/>
      <c r="Z14" s="49"/>
      <c r="AA14" s="49"/>
      <c r="AX14" s="53"/>
      <c r="AY14" s="53"/>
      <c r="BA14" s="88" t="str">
        <f t="shared" si="1"/>
        <v/>
      </c>
      <c r="BB14" s="60" t="str">
        <f t="shared" si="6"/>
        <v/>
      </c>
      <c r="BC14" s="60" t="str">
        <f t="shared" si="2"/>
        <v/>
      </c>
      <c r="BD14" s="151">
        <f t="shared" si="3"/>
        <v>0</v>
      </c>
      <c r="BE14" s="151">
        <f t="shared" si="4"/>
        <v>0</v>
      </c>
      <c r="BF14" s="151" t="str">
        <f t="shared" si="5"/>
        <v/>
      </c>
      <c r="BG14" s="161"/>
      <c r="BH14" s="162"/>
      <c r="BI14" s="162"/>
      <c r="BJ14" s="162"/>
    </row>
    <row r="15" spans="1:62" s="57" customFormat="1" ht="15.75" customHeight="1" x14ac:dyDescent="0.15">
      <c r="A15" s="50" t="s">
        <v>23</v>
      </c>
      <c r="B15" s="105">
        <f>SUM(K15:T15)</f>
        <v>0</v>
      </c>
      <c r="C15" s="118"/>
      <c r="D15" s="163"/>
      <c r="E15" s="163"/>
      <c r="F15" s="163"/>
      <c r="G15" s="163"/>
      <c r="H15" s="163"/>
      <c r="I15" s="163"/>
      <c r="J15" s="163"/>
      <c r="K15" s="107"/>
      <c r="L15" s="107"/>
      <c r="M15" s="107"/>
      <c r="N15" s="107"/>
      <c r="O15" s="107"/>
      <c r="P15" s="107"/>
      <c r="Q15" s="107"/>
      <c r="R15" s="107"/>
      <c r="S15" s="107"/>
      <c r="T15" s="103"/>
      <c r="U15" s="106"/>
      <c r="V15" s="103"/>
      <c r="W15" s="133"/>
      <c r="X15" s="160" t="str">
        <f t="shared" si="0"/>
        <v/>
      </c>
      <c r="Y15" s="49"/>
      <c r="Z15" s="49"/>
      <c r="AA15" s="49"/>
      <c r="AX15" s="53"/>
      <c r="AY15" s="53"/>
      <c r="BA15" s="88" t="str">
        <f t="shared" si="1"/>
        <v/>
      </c>
      <c r="BB15" s="60" t="str">
        <f t="shared" si="6"/>
        <v/>
      </c>
      <c r="BC15" s="60" t="str">
        <f t="shared" si="2"/>
        <v/>
      </c>
      <c r="BD15" s="151">
        <f t="shared" si="3"/>
        <v>0</v>
      </c>
      <c r="BE15" s="151">
        <f t="shared" si="4"/>
        <v>0</v>
      </c>
      <c r="BF15" s="151" t="str">
        <f t="shared" si="5"/>
        <v/>
      </c>
      <c r="BG15" s="161"/>
      <c r="BH15" s="162"/>
      <c r="BI15" s="162"/>
      <c r="BJ15" s="162"/>
    </row>
    <row r="16" spans="1:62" s="57" customFormat="1" ht="15.75" customHeight="1" x14ac:dyDescent="0.15">
      <c r="A16" s="89" t="s">
        <v>24</v>
      </c>
      <c r="B16" s="105">
        <f t="shared" si="7"/>
        <v>0</v>
      </c>
      <c r="C16" s="106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3"/>
      <c r="U16" s="106"/>
      <c r="V16" s="103"/>
      <c r="W16" s="133"/>
      <c r="X16" s="160" t="str">
        <f t="shared" si="0"/>
        <v/>
      </c>
      <c r="Y16" s="49"/>
      <c r="Z16" s="49"/>
      <c r="AA16" s="49"/>
      <c r="AX16" s="53"/>
      <c r="AY16" s="53"/>
      <c r="BA16" s="88" t="str">
        <f t="shared" si="1"/>
        <v/>
      </c>
      <c r="BB16" s="60" t="str">
        <f t="shared" si="6"/>
        <v/>
      </c>
      <c r="BC16" s="60" t="str">
        <f t="shared" si="2"/>
        <v/>
      </c>
      <c r="BD16" s="151">
        <f t="shared" si="3"/>
        <v>0</v>
      </c>
      <c r="BE16" s="151">
        <f t="shared" si="4"/>
        <v>0</v>
      </c>
      <c r="BF16" s="151" t="str">
        <f t="shared" si="5"/>
        <v/>
      </c>
      <c r="BG16" s="161"/>
      <c r="BH16" s="162"/>
      <c r="BI16" s="162"/>
      <c r="BJ16" s="162"/>
    </row>
    <row r="17" spans="1:62" s="57" customFormat="1" ht="15.75" customHeight="1" x14ac:dyDescent="0.15">
      <c r="A17" s="65" t="s">
        <v>25</v>
      </c>
      <c r="B17" s="130">
        <f>SUM(F17:P17)</f>
        <v>39</v>
      </c>
      <c r="C17" s="122"/>
      <c r="D17" s="138"/>
      <c r="E17" s="138"/>
      <c r="F17" s="124">
        <v>0</v>
      </c>
      <c r="G17" s="124">
        <v>5</v>
      </c>
      <c r="H17" s="124">
        <v>8</v>
      </c>
      <c r="I17" s="124">
        <v>10</v>
      </c>
      <c r="J17" s="124">
        <v>11</v>
      </c>
      <c r="K17" s="124">
        <v>3</v>
      </c>
      <c r="L17" s="124">
        <v>2</v>
      </c>
      <c r="M17" s="124">
        <v>0</v>
      </c>
      <c r="N17" s="124">
        <v>0</v>
      </c>
      <c r="O17" s="124">
        <v>0</v>
      </c>
      <c r="P17" s="124">
        <v>0</v>
      </c>
      <c r="Q17" s="138"/>
      <c r="R17" s="138"/>
      <c r="S17" s="138"/>
      <c r="T17" s="119"/>
      <c r="U17" s="118"/>
      <c r="V17" s="104">
        <v>39</v>
      </c>
      <c r="W17" s="142">
        <v>39</v>
      </c>
      <c r="X17" s="160" t="str">
        <f t="shared" si="0"/>
        <v/>
      </c>
      <c r="Y17" s="49"/>
      <c r="Z17" s="49"/>
      <c r="AA17" s="49"/>
      <c r="AX17" s="53"/>
      <c r="AY17" s="53"/>
      <c r="BA17" s="88" t="str">
        <f t="shared" si="1"/>
        <v/>
      </c>
      <c r="BB17" s="60" t="str">
        <f t="shared" si="6"/>
        <v/>
      </c>
      <c r="BC17" s="60" t="str">
        <f t="shared" si="2"/>
        <v/>
      </c>
      <c r="BD17" s="151">
        <f t="shared" si="3"/>
        <v>0</v>
      </c>
      <c r="BE17" s="151">
        <f t="shared" si="4"/>
        <v>0</v>
      </c>
      <c r="BF17" s="151">
        <f t="shared" si="5"/>
        <v>0</v>
      </c>
      <c r="BG17" s="161"/>
      <c r="BH17" s="162"/>
      <c r="BI17" s="162"/>
      <c r="BJ17" s="162"/>
    </row>
    <row r="18" spans="1:62" s="57" customFormat="1" ht="15.75" customHeight="1" x14ac:dyDescent="0.15">
      <c r="A18" s="65" t="s">
        <v>26</v>
      </c>
      <c r="B18" s="105">
        <f t="shared" si="7"/>
        <v>66</v>
      </c>
      <c r="C18" s="106"/>
      <c r="D18" s="107"/>
      <c r="E18" s="107"/>
      <c r="F18" s="124">
        <v>1</v>
      </c>
      <c r="G18" s="124">
        <v>11</v>
      </c>
      <c r="H18" s="124">
        <v>4</v>
      </c>
      <c r="I18" s="124">
        <v>2</v>
      </c>
      <c r="J18" s="124">
        <v>4</v>
      </c>
      <c r="K18" s="124">
        <v>13</v>
      </c>
      <c r="L18" s="124">
        <v>8</v>
      </c>
      <c r="M18" s="124">
        <v>12</v>
      </c>
      <c r="N18" s="124">
        <v>4</v>
      </c>
      <c r="O18" s="124">
        <v>2</v>
      </c>
      <c r="P18" s="124">
        <v>3</v>
      </c>
      <c r="Q18" s="124">
        <v>1</v>
      </c>
      <c r="R18" s="124">
        <v>1</v>
      </c>
      <c r="S18" s="124">
        <v>0</v>
      </c>
      <c r="T18" s="104">
        <v>0</v>
      </c>
      <c r="U18" s="138"/>
      <c r="V18" s="104">
        <v>66</v>
      </c>
      <c r="W18" s="142">
        <v>66</v>
      </c>
      <c r="X18" s="160" t="str">
        <f t="shared" si="0"/>
        <v/>
      </c>
      <c r="Y18" s="48"/>
      <c r="Z18" s="48"/>
      <c r="AA18" s="48"/>
      <c r="AX18" s="53"/>
      <c r="AY18" s="53"/>
      <c r="BA18" s="88" t="str">
        <f t="shared" si="1"/>
        <v/>
      </c>
      <c r="BB18" s="60" t="str">
        <f t="shared" si="6"/>
        <v/>
      </c>
      <c r="BC18" s="60" t="str">
        <f t="shared" si="2"/>
        <v/>
      </c>
      <c r="BD18" s="151">
        <f t="shared" si="3"/>
        <v>0</v>
      </c>
      <c r="BE18" s="151">
        <f t="shared" si="4"/>
        <v>0</v>
      </c>
      <c r="BF18" s="151">
        <f t="shared" si="5"/>
        <v>0</v>
      </c>
      <c r="BG18" s="161"/>
      <c r="BH18" s="162"/>
      <c r="BI18" s="162"/>
      <c r="BJ18" s="162"/>
    </row>
    <row r="19" spans="1:62" s="57" customFormat="1" ht="15.75" customHeight="1" x14ac:dyDescent="0.15">
      <c r="A19" s="65" t="s">
        <v>89</v>
      </c>
      <c r="B19" s="105">
        <f>SUM(H19:N19)</f>
        <v>0</v>
      </c>
      <c r="C19" s="122"/>
      <c r="D19" s="138"/>
      <c r="E19" s="138"/>
      <c r="F19" s="138"/>
      <c r="G19" s="138"/>
      <c r="H19" s="124"/>
      <c r="I19" s="124"/>
      <c r="J19" s="124"/>
      <c r="K19" s="124"/>
      <c r="L19" s="124"/>
      <c r="M19" s="124"/>
      <c r="N19" s="124"/>
      <c r="O19" s="138"/>
      <c r="P19" s="138"/>
      <c r="Q19" s="138"/>
      <c r="R19" s="138"/>
      <c r="S19" s="138"/>
      <c r="T19" s="119"/>
      <c r="U19" s="138"/>
      <c r="V19" s="104"/>
      <c r="W19" s="142"/>
      <c r="X19" s="160" t="str">
        <f t="shared" si="0"/>
        <v/>
      </c>
      <c r="Y19" s="48"/>
      <c r="Z19" s="48"/>
      <c r="AA19" s="48"/>
      <c r="AX19" s="53"/>
      <c r="AY19" s="53"/>
      <c r="BA19" s="88" t="str">
        <f t="shared" si="1"/>
        <v/>
      </c>
      <c r="BB19" s="60" t="str">
        <f t="shared" si="6"/>
        <v/>
      </c>
      <c r="BC19" s="60" t="str">
        <f t="shared" si="2"/>
        <v/>
      </c>
      <c r="BD19" s="151">
        <f t="shared" si="3"/>
        <v>0</v>
      </c>
      <c r="BE19" s="151">
        <f t="shared" si="4"/>
        <v>0</v>
      </c>
      <c r="BF19" s="151" t="str">
        <f t="shared" si="5"/>
        <v/>
      </c>
      <c r="BG19" s="161"/>
      <c r="BH19" s="162"/>
      <c r="BI19" s="162"/>
      <c r="BJ19" s="162"/>
    </row>
    <row r="20" spans="1:62" s="57" customFormat="1" ht="15.75" customHeight="1" x14ac:dyDescent="0.15">
      <c r="A20" s="65" t="s">
        <v>27</v>
      </c>
      <c r="B20" s="130">
        <f t="shared" si="7"/>
        <v>0</v>
      </c>
      <c r="C20" s="123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04"/>
      <c r="U20" s="106"/>
      <c r="V20" s="104"/>
      <c r="W20" s="142"/>
      <c r="X20" s="160" t="str">
        <f t="shared" si="0"/>
        <v/>
      </c>
      <c r="Y20" s="48"/>
      <c r="Z20" s="48"/>
      <c r="AA20" s="48"/>
      <c r="AX20" s="53"/>
      <c r="AY20" s="53"/>
      <c r="BA20" s="88" t="str">
        <f t="shared" si="1"/>
        <v/>
      </c>
      <c r="BB20" s="60" t="str">
        <f t="shared" si="6"/>
        <v/>
      </c>
      <c r="BC20" s="60" t="str">
        <f t="shared" si="2"/>
        <v/>
      </c>
      <c r="BD20" s="151">
        <f t="shared" si="3"/>
        <v>0</v>
      </c>
      <c r="BE20" s="151">
        <f t="shared" si="4"/>
        <v>0</v>
      </c>
      <c r="BF20" s="151" t="str">
        <f t="shared" si="5"/>
        <v/>
      </c>
      <c r="BG20" s="161"/>
      <c r="BH20" s="162"/>
      <c r="BI20" s="162"/>
      <c r="BJ20" s="162"/>
    </row>
    <row r="21" spans="1:62" s="57" customFormat="1" ht="15.75" customHeight="1" x14ac:dyDescent="0.15">
      <c r="A21" s="65" t="s">
        <v>28</v>
      </c>
      <c r="B21" s="130">
        <f t="shared" si="7"/>
        <v>0</v>
      </c>
      <c r="C21" s="123">
        <v>0</v>
      </c>
      <c r="D21" s="124">
        <v>0</v>
      </c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4">
        <v>0</v>
      </c>
      <c r="R21" s="124">
        <v>0</v>
      </c>
      <c r="S21" s="124">
        <v>0</v>
      </c>
      <c r="T21" s="104">
        <v>0</v>
      </c>
      <c r="U21" s="106">
        <v>0</v>
      </c>
      <c r="V21" s="104">
        <v>0</v>
      </c>
      <c r="W21" s="142">
        <v>0</v>
      </c>
      <c r="X21" s="160" t="str">
        <f t="shared" si="0"/>
        <v/>
      </c>
      <c r="Y21" s="48"/>
      <c r="Z21" s="48"/>
      <c r="AA21" s="48"/>
      <c r="AX21" s="53"/>
      <c r="AY21" s="53"/>
      <c r="BA21" s="88" t="str">
        <f t="shared" si="1"/>
        <v/>
      </c>
      <c r="BB21" s="60" t="str">
        <f t="shared" si="6"/>
        <v/>
      </c>
      <c r="BC21" s="60" t="str">
        <f t="shared" si="2"/>
        <v/>
      </c>
      <c r="BD21" s="151">
        <f t="shared" si="3"/>
        <v>0</v>
      </c>
      <c r="BE21" s="151">
        <f t="shared" si="4"/>
        <v>0</v>
      </c>
      <c r="BF21" s="151" t="str">
        <f t="shared" si="5"/>
        <v/>
      </c>
      <c r="BG21" s="161"/>
      <c r="BH21" s="162"/>
      <c r="BI21" s="162"/>
      <c r="BJ21" s="162"/>
    </row>
    <row r="22" spans="1:62" s="57" customFormat="1" ht="15.75" customHeight="1" x14ac:dyDescent="0.15">
      <c r="A22" s="66" t="s">
        <v>29</v>
      </c>
      <c r="B22" s="109">
        <f t="shared" si="7"/>
        <v>599</v>
      </c>
      <c r="C22" s="110">
        <v>4</v>
      </c>
      <c r="D22" s="111">
        <v>11</v>
      </c>
      <c r="E22" s="111">
        <v>17</v>
      </c>
      <c r="F22" s="111">
        <v>1</v>
      </c>
      <c r="G22" s="111">
        <v>9</v>
      </c>
      <c r="H22" s="111">
        <v>39</v>
      </c>
      <c r="I22" s="111">
        <v>32</v>
      </c>
      <c r="J22" s="111">
        <v>38</v>
      </c>
      <c r="K22" s="111">
        <v>33</v>
      </c>
      <c r="L22" s="111">
        <v>23</v>
      </c>
      <c r="M22" s="111">
        <v>29</v>
      </c>
      <c r="N22" s="111">
        <v>32</v>
      </c>
      <c r="O22" s="111">
        <v>33</v>
      </c>
      <c r="P22" s="111">
        <v>40</v>
      </c>
      <c r="Q22" s="111">
        <v>68</v>
      </c>
      <c r="R22" s="111">
        <v>59</v>
      </c>
      <c r="S22" s="111">
        <v>67</v>
      </c>
      <c r="T22" s="113">
        <v>64</v>
      </c>
      <c r="U22" s="110">
        <v>252</v>
      </c>
      <c r="V22" s="113">
        <v>347</v>
      </c>
      <c r="W22" s="134">
        <v>599</v>
      </c>
      <c r="X22" s="160" t="str">
        <f t="shared" si="0"/>
        <v/>
      </c>
      <c r="Y22" s="48"/>
      <c r="Z22" s="48"/>
      <c r="AA22" s="48"/>
      <c r="AX22" s="53"/>
      <c r="AY22" s="53"/>
      <c r="BA22" s="88" t="str">
        <f t="shared" si="1"/>
        <v/>
      </c>
      <c r="BB22" s="60" t="str">
        <f t="shared" si="6"/>
        <v/>
      </c>
      <c r="BC22" s="60" t="str">
        <f t="shared" si="2"/>
        <v/>
      </c>
      <c r="BD22" s="151">
        <f t="shared" si="3"/>
        <v>0</v>
      </c>
      <c r="BE22" s="151">
        <f t="shared" si="4"/>
        <v>0</v>
      </c>
      <c r="BF22" s="151">
        <f>IF($B22=0,"",IF($W22="",IF($B22="","",1),0))</f>
        <v>0</v>
      </c>
      <c r="BG22" s="161"/>
      <c r="BH22" s="162"/>
      <c r="BI22" s="162"/>
      <c r="BJ22" s="162"/>
    </row>
    <row r="23" spans="1:62" s="48" customFormat="1" ht="30" customHeight="1" x14ac:dyDescent="0.2">
      <c r="A23" s="44" t="s">
        <v>30</v>
      </c>
      <c r="B23" s="44"/>
      <c r="C23" s="44"/>
      <c r="D23" s="44"/>
      <c r="E23" s="44" t="s">
        <v>69</v>
      </c>
      <c r="F23" s="44"/>
      <c r="G23" s="44"/>
      <c r="H23" s="44"/>
      <c r="I23" s="44"/>
      <c r="J23" s="44"/>
      <c r="K23" s="44"/>
      <c r="L23" s="44"/>
      <c r="M23" s="44"/>
      <c r="N23" s="42"/>
      <c r="X23" s="156"/>
      <c r="AV23" s="42"/>
      <c r="AW23" s="42"/>
      <c r="BA23" s="57"/>
      <c r="BB23" s="57"/>
      <c r="BC23" s="57"/>
      <c r="BD23" s="57"/>
      <c r="BE23" s="57"/>
      <c r="BF23" s="57"/>
      <c r="BG23" s="157"/>
      <c r="BH23" s="157"/>
      <c r="BI23" s="157"/>
      <c r="BJ23" s="157"/>
    </row>
    <row r="24" spans="1:62" s="57" customFormat="1" ht="24.75" customHeight="1" x14ac:dyDescent="0.15">
      <c r="A24" s="201" t="s">
        <v>31</v>
      </c>
      <c r="B24" s="203" t="s">
        <v>4</v>
      </c>
      <c r="C24" s="190" t="s">
        <v>5</v>
      </c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200"/>
      <c r="U24" s="190" t="s">
        <v>6</v>
      </c>
      <c r="V24" s="200"/>
      <c r="W24" s="188" t="s">
        <v>7</v>
      </c>
      <c r="X24" s="160"/>
      <c r="Y24" s="49"/>
      <c r="Z24" s="49"/>
      <c r="AA24" s="49"/>
      <c r="AB24" s="49"/>
      <c r="AC24" s="49"/>
      <c r="AD24" s="53"/>
      <c r="AE24" s="56"/>
      <c r="AF24" s="56"/>
      <c r="AG24" s="53"/>
      <c r="AH24" s="53"/>
      <c r="AZ24" s="53"/>
      <c r="BG24" s="158"/>
      <c r="BH24" s="158"/>
      <c r="BI24" s="158"/>
      <c r="BJ24" s="158"/>
    </row>
    <row r="25" spans="1:62" s="57" customFormat="1" ht="26.25" customHeight="1" x14ac:dyDescent="0.15">
      <c r="A25" s="202"/>
      <c r="B25" s="204"/>
      <c r="C25" s="58" t="s">
        <v>71</v>
      </c>
      <c r="D25" s="45" t="s">
        <v>72</v>
      </c>
      <c r="E25" s="45" t="s">
        <v>73</v>
      </c>
      <c r="F25" s="45" t="s">
        <v>74</v>
      </c>
      <c r="G25" s="45" t="s">
        <v>75</v>
      </c>
      <c r="H25" s="45" t="s">
        <v>76</v>
      </c>
      <c r="I25" s="45" t="s">
        <v>77</v>
      </c>
      <c r="J25" s="45" t="s">
        <v>78</v>
      </c>
      <c r="K25" s="45" t="s">
        <v>79</v>
      </c>
      <c r="L25" s="45" t="s">
        <v>80</v>
      </c>
      <c r="M25" s="45" t="s">
        <v>81</v>
      </c>
      <c r="N25" s="45" t="s">
        <v>82</v>
      </c>
      <c r="O25" s="45" t="s">
        <v>83</v>
      </c>
      <c r="P25" s="45" t="s">
        <v>84</v>
      </c>
      <c r="Q25" s="45" t="s">
        <v>85</v>
      </c>
      <c r="R25" s="45" t="s">
        <v>86</v>
      </c>
      <c r="S25" s="45" t="s">
        <v>87</v>
      </c>
      <c r="T25" s="159" t="s">
        <v>88</v>
      </c>
      <c r="U25" s="47" t="s">
        <v>16</v>
      </c>
      <c r="V25" s="46" t="s">
        <v>17</v>
      </c>
      <c r="W25" s="189"/>
      <c r="X25" s="160"/>
      <c r="Y25" s="49"/>
      <c r="Z25" s="49"/>
      <c r="AA25" s="49"/>
      <c r="AB25" s="49"/>
      <c r="AC25" s="49"/>
      <c r="AD25" s="53"/>
      <c r="AE25" s="56"/>
      <c r="AF25" s="56"/>
      <c r="AG25" s="53"/>
      <c r="AH25" s="53"/>
      <c r="AZ25" s="53"/>
      <c r="BG25" s="158"/>
      <c r="BH25" s="158"/>
      <c r="BI25" s="158"/>
      <c r="BJ25" s="158"/>
    </row>
    <row r="26" spans="1:62" s="57" customFormat="1" ht="15.75" customHeight="1" x14ac:dyDescent="0.15">
      <c r="A26" s="91" t="s">
        <v>32</v>
      </c>
      <c r="B26" s="131">
        <f>SUM(C26:T26)</f>
        <v>0</v>
      </c>
      <c r="C26" s="120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5"/>
      <c r="U26" s="120"/>
      <c r="V26" s="125"/>
      <c r="W26" s="135"/>
      <c r="X26" s="160" t="str">
        <f t="shared" ref="X26:X39" si="8">+BA26&amp;""&amp;BB26&amp;""&amp;BC26</f>
        <v/>
      </c>
      <c r="Y26" s="49"/>
      <c r="Z26" s="49"/>
      <c r="AA26" s="49"/>
      <c r="AG26" s="53"/>
      <c r="AH26" s="53"/>
      <c r="AZ26" s="53"/>
      <c r="BA26" s="88" t="str">
        <f>IF($B26&lt;&gt;($U26+$V26)," El número consultas según sexo NO puede ser diferente al Total.","")</f>
        <v/>
      </c>
      <c r="BB26" s="60" t="str">
        <f>IF($B26=0,"",IF($W26="",IF($B26="",""," No olvide escribir la columna Beneficiarios."),""))</f>
        <v/>
      </c>
      <c r="BC26" s="60" t="str">
        <f>IF($B26&lt;$W26," El número de Beneficiarios NO puede ser mayor que el Total.","")</f>
        <v/>
      </c>
      <c r="BD26" s="151">
        <f>IF($B26&lt;&gt;($U26+$V26),1,0)</f>
        <v>0</v>
      </c>
      <c r="BE26" s="151">
        <f>IF($B26&lt;$W26,1,0)</f>
        <v>0</v>
      </c>
      <c r="BF26" s="151" t="str">
        <f>IF($B26=0,"",IF($W26="",IF($B26="","",1),0))</f>
        <v/>
      </c>
      <c r="BG26" s="161"/>
      <c r="BH26" s="162"/>
      <c r="BI26" s="162"/>
      <c r="BJ26" s="162"/>
    </row>
    <row r="27" spans="1:62" s="57" customFormat="1" ht="15.75" customHeight="1" x14ac:dyDescent="0.15">
      <c r="A27" s="90" t="s">
        <v>33</v>
      </c>
      <c r="B27" s="105">
        <f t="shared" ref="B27:B39" si="9">SUM(C27:T27)</f>
        <v>0</v>
      </c>
      <c r="C27" s="10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3"/>
      <c r="U27" s="118"/>
      <c r="V27" s="103"/>
      <c r="W27" s="99"/>
      <c r="X27" s="160" t="str">
        <f t="shared" si="8"/>
        <v/>
      </c>
      <c r="Y27" s="49"/>
      <c r="Z27" s="49"/>
      <c r="AA27" s="49"/>
      <c r="AG27" s="53"/>
      <c r="AH27" s="53"/>
      <c r="AZ27" s="53"/>
      <c r="BA27" s="88" t="str">
        <f t="shared" ref="BA27:BA39" si="10">IF($B27&lt;&gt;($U27+$V27)," El número consultas según sexo NO puede ser diferente al Total.","")</f>
        <v/>
      </c>
      <c r="BB27" s="60" t="str">
        <f t="shared" ref="BB27:BB39" si="11">IF($B27=0,"",IF($W27="",IF($B27="",""," No olvide escribir la columna Beneficiarios."),""))</f>
        <v/>
      </c>
      <c r="BC27" s="60" t="str">
        <f t="shared" ref="BC27:BC39" si="12">IF($B27&lt;$W27," El número de Beneficiarios NO puede ser mayor que el Total.","")</f>
        <v/>
      </c>
      <c r="BD27" s="151">
        <f t="shared" ref="BD27:BD39" si="13">IF($B27&lt;&gt;($U27+$V27),1,0)</f>
        <v>0</v>
      </c>
      <c r="BE27" s="151">
        <f t="shared" ref="BE27:BE39" si="14">IF($B27&lt;$W27,1,0)</f>
        <v>0</v>
      </c>
      <c r="BF27" s="151" t="str">
        <f t="shared" ref="BF27:BF39" si="15">IF($B27=0,"",IF($W27="",IF($B27="","",1),0))</f>
        <v/>
      </c>
      <c r="BG27" s="161"/>
      <c r="BH27" s="162"/>
      <c r="BI27" s="162"/>
      <c r="BJ27" s="162"/>
    </row>
    <row r="28" spans="1:62" s="57" customFormat="1" ht="15.75" customHeight="1" x14ac:dyDescent="0.15">
      <c r="A28" s="92" t="s">
        <v>34</v>
      </c>
      <c r="B28" s="130">
        <f t="shared" si="9"/>
        <v>0</v>
      </c>
      <c r="C28" s="106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3"/>
      <c r="U28" s="106"/>
      <c r="V28" s="103"/>
      <c r="W28" s="99"/>
      <c r="X28" s="160" t="str">
        <f t="shared" si="8"/>
        <v/>
      </c>
      <c r="Y28" s="49"/>
      <c r="Z28" s="49"/>
      <c r="AA28" s="49"/>
      <c r="AG28" s="53"/>
      <c r="AH28" s="53"/>
      <c r="AZ28" s="53"/>
      <c r="BA28" s="88" t="str">
        <f t="shared" si="10"/>
        <v/>
      </c>
      <c r="BB28" s="60" t="str">
        <f t="shared" si="11"/>
        <v/>
      </c>
      <c r="BC28" s="60" t="str">
        <f t="shared" si="12"/>
        <v/>
      </c>
      <c r="BD28" s="151">
        <f t="shared" si="13"/>
        <v>0</v>
      </c>
      <c r="BE28" s="151">
        <f t="shared" si="14"/>
        <v>0</v>
      </c>
      <c r="BF28" s="151" t="str">
        <f t="shared" si="15"/>
        <v/>
      </c>
      <c r="BG28" s="161"/>
      <c r="BH28" s="162"/>
      <c r="BI28" s="162"/>
      <c r="BJ28" s="162"/>
    </row>
    <row r="29" spans="1:62" s="57" customFormat="1" ht="15.75" customHeight="1" x14ac:dyDescent="0.15">
      <c r="A29" s="92" t="s">
        <v>90</v>
      </c>
      <c r="B29" s="130">
        <f>SUM(H29:P29)</f>
        <v>0</v>
      </c>
      <c r="C29" s="122"/>
      <c r="D29" s="138"/>
      <c r="E29" s="138"/>
      <c r="F29" s="138"/>
      <c r="G29" s="138"/>
      <c r="H29" s="107"/>
      <c r="I29" s="107"/>
      <c r="J29" s="107"/>
      <c r="K29" s="107"/>
      <c r="L29" s="107"/>
      <c r="M29" s="107"/>
      <c r="N29" s="107"/>
      <c r="O29" s="107"/>
      <c r="P29" s="107"/>
      <c r="Q29" s="138"/>
      <c r="R29" s="138"/>
      <c r="S29" s="138"/>
      <c r="T29" s="119"/>
      <c r="U29" s="118"/>
      <c r="V29" s="103"/>
      <c r="W29" s="99"/>
      <c r="X29" s="160" t="str">
        <f t="shared" si="8"/>
        <v/>
      </c>
      <c r="Y29" s="49"/>
      <c r="Z29" s="49"/>
      <c r="AA29" s="49"/>
      <c r="AG29" s="53"/>
      <c r="AH29" s="53"/>
      <c r="AZ29" s="53"/>
      <c r="BA29" s="88" t="str">
        <f t="shared" si="10"/>
        <v/>
      </c>
      <c r="BB29" s="60" t="str">
        <f t="shared" si="11"/>
        <v/>
      </c>
      <c r="BC29" s="60" t="str">
        <f t="shared" si="12"/>
        <v/>
      </c>
      <c r="BD29" s="151">
        <f t="shared" si="13"/>
        <v>0</v>
      </c>
      <c r="BE29" s="151">
        <f t="shared" si="14"/>
        <v>0</v>
      </c>
      <c r="BF29" s="151" t="str">
        <f t="shared" si="15"/>
        <v/>
      </c>
      <c r="BG29" s="161"/>
      <c r="BH29" s="162"/>
      <c r="BI29" s="162"/>
      <c r="BJ29" s="162"/>
    </row>
    <row r="30" spans="1:62" s="57" customFormat="1" ht="15.75" customHeight="1" x14ac:dyDescent="0.15">
      <c r="A30" s="92" t="s">
        <v>35</v>
      </c>
      <c r="B30" s="130">
        <f t="shared" si="9"/>
        <v>0</v>
      </c>
      <c r="C30" s="10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3"/>
      <c r="U30" s="118"/>
      <c r="V30" s="103"/>
      <c r="W30" s="99"/>
      <c r="X30" s="160" t="str">
        <f t="shared" si="8"/>
        <v/>
      </c>
      <c r="Y30" s="49"/>
      <c r="Z30" s="49"/>
      <c r="AA30" s="49"/>
      <c r="AG30" s="53"/>
      <c r="AH30" s="53"/>
      <c r="AZ30" s="53"/>
      <c r="BA30" s="88" t="str">
        <f t="shared" si="10"/>
        <v/>
      </c>
      <c r="BB30" s="60" t="str">
        <f t="shared" si="11"/>
        <v/>
      </c>
      <c r="BC30" s="60" t="str">
        <f t="shared" si="12"/>
        <v/>
      </c>
      <c r="BD30" s="151">
        <f t="shared" si="13"/>
        <v>0</v>
      </c>
      <c r="BE30" s="151">
        <f t="shared" si="14"/>
        <v>0</v>
      </c>
      <c r="BF30" s="151" t="str">
        <f t="shared" si="15"/>
        <v/>
      </c>
      <c r="BG30" s="161"/>
      <c r="BH30" s="162"/>
      <c r="BI30" s="162"/>
      <c r="BJ30" s="162"/>
    </row>
    <row r="31" spans="1:62" s="57" customFormat="1" ht="15.75" customHeight="1" x14ac:dyDescent="0.15">
      <c r="A31" s="50" t="s">
        <v>36</v>
      </c>
      <c r="B31" s="105">
        <f t="shared" si="9"/>
        <v>0</v>
      </c>
      <c r="C31" s="106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3"/>
      <c r="U31" s="106"/>
      <c r="V31" s="103"/>
      <c r="W31" s="99"/>
      <c r="X31" s="160" t="str">
        <f t="shared" si="8"/>
        <v/>
      </c>
      <c r="Y31" s="49"/>
      <c r="Z31" s="49"/>
      <c r="AA31" s="49"/>
      <c r="AG31" s="53"/>
      <c r="AH31" s="53"/>
      <c r="AZ31" s="53"/>
      <c r="BA31" s="88" t="str">
        <f t="shared" si="10"/>
        <v/>
      </c>
      <c r="BB31" s="60" t="str">
        <f t="shared" si="11"/>
        <v/>
      </c>
      <c r="BC31" s="60" t="str">
        <f t="shared" si="12"/>
        <v/>
      </c>
      <c r="BD31" s="151">
        <f t="shared" si="13"/>
        <v>0</v>
      </c>
      <c r="BE31" s="151">
        <f t="shared" si="14"/>
        <v>0</v>
      </c>
      <c r="BF31" s="151" t="str">
        <f t="shared" si="15"/>
        <v/>
      </c>
      <c r="BG31" s="161"/>
      <c r="BH31" s="162"/>
      <c r="BI31" s="162"/>
      <c r="BJ31" s="162"/>
    </row>
    <row r="32" spans="1:62" s="57" customFormat="1" ht="15.75" customHeight="1" x14ac:dyDescent="0.15">
      <c r="A32" s="50" t="s">
        <v>37</v>
      </c>
      <c r="B32" s="105">
        <f t="shared" si="9"/>
        <v>0</v>
      </c>
      <c r="C32" s="106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3"/>
      <c r="U32" s="106"/>
      <c r="V32" s="103"/>
      <c r="W32" s="99"/>
      <c r="X32" s="160" t="str">
        <f t="shared" si="8"/>
        <v/>
      </c>
      <c r="Y32" s="49"/>
      <c r="Z32" s="49"/>
      <c r="AA32" s="49"/>
      <c r="AG32" s="53"/>
      <c r="AH32" s="53"/>
      <c r="AZ32" s="53"/>
      <c r="BA32" s="88" t="str">
        <f t="shared" si="10"/>
        <v/>
      </c>
      <c r="BB32" s="60" t="str">
        <f t="shared" si="11"/>
        <v/>
      </c>
      <c r="BC32" s="60" t="str">
        <f t="shared" si="12"/>
        <v/>
      </c>
      <c r="BD32" s="151">
        <f t="shared" si="13"/>
        <v>0</v>
      </c>
      <c r="BE32" s="151">
        <f t="shared" si="14"/>
        <v>0</v>
      </c>
      <c r="BF32" s="151" t="str">
        <f t="shared" si="15"/>
        <v/>
      </c>
      <c r="BG32" s="161"/>
      <c r="BH32" s="162"/>
      <c r="BI32" s="162"/>
      <c r="BJ32" s="162"/>
    </row>
    <row r="33" spans="1:62" s="57" customFormat="1" ht="15.75" customHeight="1" x14ac:dyDescent="0.15">
      <c r="A33" s="50" t="s">
        <v>38</v>
      </c>
      <c r="B33" s="105">
        <f t="shared" si="9"/>
        <v>0</v>
      </c>
      <c r="C33" s="106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3"/>
      <c r="U33" s="106"/>
      <c r="V33" s="103"/>
      <c r="W33" s="99"/>
      <c r="X33" s="160" t="str">
        <f t="shared" si="8"/>
        <v/>
      </c>
      <c r="Y33" s="49"/>
      <c r="Z33" s="49"/>
      <c r="AA33" s="49"/>
      <c r="AG33" s="53"/>
      <c r="AH33" s="53"/>
      <c r="AZ33" s="53"/>
      <c r="BA33" s="88" t="str">
        <f t="shared" si="10"/>
        <v/>
      </c>
      <c r="BB33" s="60" t="str">
        <f t="shared" si="11"/>
        <v/>
      </c>
      <c r="BC33" s="60" t="str">
        <f t="shared" si="12"/>
        <v/>
      </c>
      <c r="BD33" s="151">
        <f t="shared" si="13"/>
        <v>0</v>
      </c>
      <c r="BE33" s="151">
        <f t="shared" si="14"/>
        <v>0</v>
      </c>
      <c r="BF33" s="151" t="str">
        <f t="shared" si="15"/>
        <v/>
      </c>
      <c r="BG33" s="161"/>
      <c r="BH33" s="162"/>
      <c r="BI33" s="162"/>
      <c r="BJ33" s="162"/>
    </row>
    <row r="34" spans="1:62" s="57" customFormat="1" ht="15.75" customHeight="1" x14ac:dyDescent="0.15">
      <c r="A34" s="50" t="s">
        <v>39</v>
      </c>
      <c r="B34" s="105">
        <f t="shared" si="9"/>
        <v>0</v>
      </c>
      <c r="C34" s="106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3"/>
      <c r="U34" s="106"/>
      <c r="V34" s="103"/>
      <c r="W34" s="99"/>
      <c r="X34" s="160" t="str">
        <f t="shared" si="8"/>
        <v/>
      </c>
      <c r="Y34" s="49"/>
      <c r="Z34" s="49"/>
      <c r="AA34" s="49"/>
      <c r="AG34" s="53"/>
      <c r="AH34" s="53"/>
      <c r="AZ34" s="53"/>
      <c r="BA34" s="88" t="str">
        <f t="shared" si="10"/>
        <v/>
      </c>
      <c r="BB34" s="60" t="str">
        <f t="shared" si="11"/>
        <v/>
      </c>
      <c r="BC34" s="60" t="str">
        <f t="shared" si="12"/>
        <v/>
      </c>
      <c r="BD34" s="151">
        <f t="shared" si="13"/>
        <v>0</v>
      </c>
      <c r="BE34" s="151">
        <f t="shared" si="14"/>
        <v>0</v>
      </c>
      <c r="BF34" s="151" t="str">
        <f t="shared" si="15"/>
        <v/>
      </c>
      <c r="BG34" s="161"/>
      <c r="BH34" s="162"/>
      <c r="BI34" s="162"/>
      <c r="BJ34" s="162"/>
    </row>
    <row r="35" spans="1:62" s="57" customFormat="1" ht="15.75" customHeight="1" x14ac:dyDescent="0.15">
      <c r="A35" s="50" t="s">
        <v>40</v>
      </c>
      <c r="B35" s="105">
        <f t="shared" si="9"/>
        <v>0</v>
      </c>
      <c r="C35" s="106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3"/>
      <c r="U35" s="106"/>
      <c r="V35" s="103"/>
      <c r="W35" s="99"/>
      <c r="X35" s="160" t="str">
        <f t="shared" si="8"/>
        <v/>
      </c>
      <c r="Y35" s="49"/>
      <c r="Z35" s="49"/>
      <c r="AA35" s="49"/>
      <c r="AG35" s="53"/>
      <c r="AH35" s="53"/>
      <c r="AZ35" s="53"/>
      <c r="BA35" s="88" t="str">
        <f t="shared" si="10"/>
        <v/>
      </c>
      <c r="BB35" s="60" t="str">
        <f t="shared" si="11"/>
        <v/>
      </c>
      <c r="BC35" s="60" t="str">
        <f t="shared" si="12"/>
        <v/>
      </c>
      <c r="BD35" s="151">
        <f t="shared" si="13"/>
        <v>0</v>
      </c>
      <c r="BE35" s="151">
        <f t="shared" si="14"/>
        <v>0</v>
      </c>
      <c r="BF35" s="151" t="str">
        <f t="shared" si="15"/>
        <v/>
      </c>
      <c r="BG35" s="161"/>
      <c r="BH35" s="162"/>
      <c r="BI35" s="162"/>
      <c r="BJ35" s="162"/>
    </row>
    <row r="36" spans="1:62" s="57" customFormat="1" ht="15.75" customHeight="1" x14ac:dyDescent="0.15">
      <c r="A36" s="50" t="s">
        <v>41</v>
      </c>
      <c r="B36" s="105">
        <f t="shared" si="9"/>
        <v>0</v>
      </c>
      <c r="C36" s="106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3"/>
      <c r="U36" s="106"/>
      <c r="V36" s="103"/>
      <c r="W36" s="99"/>
      <c r="X36" s="160" t="str">
        <f t="shared" si="8"/>
        <v/>
      </c>
      <c r="Y36" s="49"/>
      <c r="Z36" s="49"/>
      <c r="AA36" s="49"/>
      <c r="AG36" s="53"/>
      <c r="AH36" s="53"/>
      <c r="AZ36" s="53"/>
      <c r="BA36" s="88" t="str">
        <f t="shared" si="10"/>
        <v/>
      </c>
      <c r="BB36" s="60" t="str">
        <f t="shared" si="11"/>
        <v/>
      </c>
      <c r="BC36" s="60" t="str">
        <f t="shared" si="12"/>
        <v/>
      </c>
      <c r="BD36" s="151">
        <f t="shared" si="13"/>
        <v>0</v>
      </c>
      <c r="BE36" s="151">
        <f t="shared" si="14"/>
        <v>0</v>
      </c>
      <c r="BF36" s="151" t="str">
        <f t="shared" si="15"/>
        <v/>
      </c>
      <c r="BG36" s="161"/>
      <c r="BH36" s="162"/>
      <c r="BI36" s="162"/>
      <c r="BJ36" s="162"/>
    </row>
    <row r="37" spans="1:62" s="57" customFormat="1" ht="15.75" customHeight="1" x14ac:dyDescent="0.15">
      <c r="A37" s="50" t="s">
        <v>42</v>
      </c>
      <c r="B37" s="105">
        <f t="shared" si="9"/>
        <v>0</v>
      </c>
      <c r="C37" s="106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3"/>
      <c r="U37" s="106"/>
      <c r="V37" s="103"/>
      <c r="W37" s="99"/>
      <c r="X37" s="160" t="str">
        <f t="shared" si="8"/>
        <v/>
      </c>
      <c r="Y37" s="49"/>
      <c r="Z37" s="49"/>
      <c r="AA37" s="49"/>
      <c r="AG37" s="53"/>
      <c r="AH37" s="53"/>
      <c r="AZ37" s="53"/>
      <c r="BA37" s="88" t="str">
        <f t="shared" si="10"/>
        <v/>
      </c>
      <c r="BB37" s="60" t="str">
        <f t="shared" si="11"/>
        <v/>
      </c>
      <c r="BC37" s="60" t="str">
        <f t="shared" si="12"/>
        <v/>
      </c>
      <c r="BD37" s="151">
        <f t="shared" si="13"/>
        <v>0</v>
      </c>
      <c r="BE37" s="151">
        <f t="shared" si="14"/>
        <v>0</v>
      </c>
      <c r="BF37" s="151" t="str">
        <f t="shared" si="15"/>
        <v/>
      </c>
      <c r="BG37" s="161"/>
      <c r="BH37" s="162"/>
      <c r="BI37" s="162"/>
      <c r="BJ37" s="162"/>
    </row>
    <row r="38" spans="1:62" s="57" customFormat="1" ht="15.75" customHeight="1" x14ac:dyDescent="0.15">
      <c r="A38" s="50" t="s">
        <v>43</v>
      </c>
      <c r="B38" s="105">
        <f t="shared" si="9"/>
        <v>0</v>
      </c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3"/>
      <c r="U38" s="106"/>
      <c r="V38" s="103"/>
      <c r="W38" s="99"/>
      <c r="X38" s="160" t="str">
        <f t="shared" si="8"/>
        <v/>
      </c>
      <c r="Y38" s="49"/>
      <c r="Z38" s="49"/>
      <c r="AA38" s="49"/>
      <c r="AG38" s="53"/>
      <c r="AH38" s="53"/>
      <c r="AZ38" s="53"/>
      <c r="BA38" s="88" t="str">
        <f t="shared" si="10"/>
        <v/>
      </c>
      <c r="BB38" s="60" t="str">
        <f t="shared" si="11"/>
        <v/>
      </c>
      <c r="BC38" s="60" t="str">
        <f t="shared" si="12"/>
        <v/>
      </c>
      <c r="BD38" s="151">
        <f t="shared" si="13"/>
        <v>0</v>
      </c>
      <c r="BE38" s="151">
        <f t="shared" si="14"/>
        <v>0</v>
      </c>
      <c r="BF38" s="151" t="str">
        <f t="shared" si="15"/>
        <v/>
      </c>
      <c r="BG38" s="161"/>
      <c r="BH38" s="162"/>
      <c r="BI38" s="162"/>
      <c r="BJ38" s="162"/>
    </row>
    <row r="39" spans="1:62" s="57" customFormat="1" ht="15.75" customHeight="1" x14ac:dyDescent="0.15">
      <c r="A39" s="51" t="s">
        <v>44</v>
      </c>
      <c r="B39" s="109">
        <f t="shared" si="9"/>
        <v>0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3"/>
      <c r="U39" s="110"/>
      <c r="V39" s="113"/>
      <c r="W39" s="100"/>
      <c r="X39" s="160" t="str">
        <f t="shared" si="8"/>
        <v/>
      </c>
      <c r="Y39" s="49"/>
      <c r="Z39" s="49"/>
      <c r="AA39" s="49"/>
      <c r="AG39" s="53"/>
      <c r="AH39" s="53"/>
      <c r="AZ39" s="53"/>
      <c r="BA39" s="88" t="str">
        <f t="shared" si="10"/>
        <v/>
      </c>
      <c r="BB39" s="60" t="str">
        <f t="shared" si="11"/>
        <v/>
      </c>
      <c r="BC39" s="60" t="str">
        <f t="shared" si="12"/>
        <v/>
      </c>
      <c r="BD39" s="151">
        <f t="shared" si="13"/>
        <v>0</v>
      </c>
      <c r="BE39" s="151">
        <f t="shared" si="14"/>
        <v>0</v>
      </c>
      <c r="BF39" s="151" t="str">
        <f t="shared" si="15"/>
        <v/>
      </c>
      <c r="BG39" s="161"/>
      <c r="BH39" s="162"/>
      <c r="BI39" s="162"/>
      <c r="BJ39" s="162"/>
    </row>
    <row r="40" spans="1:62" s="57" customFormat="1" ht="30" customHeight="1" x14ac:dyDescent="0.2">
      <c r="A40" s="52" t="s">
        <v>45</v>
      </c>
      <c r="B40" s="52"/>
      <c r="C40" s="52"/>
      <c r="D40" s="52"/>
      <c r="E40" s="52"/>
      <c r="F40" s="52"/>
      <c r="G40" s="52"/>
      <c r="H40" s="52"/>
      <c r="I40" s="44"/>
      <c r="J40" s="44"/>
      <c r="K40" s="44"/>
      <c r="L40" s="44"/>
      <c r="M40" s="44"/>
      <c r="N40" s="42"/>
      <c r="O40" s="48"/>
      <c r="P40" s="48"/>
      <c r="Q40" s="48"/>
      <c r="R40" s="48"/>
      <c r="S40" s="48"/>
      <c r="T40" s="48"/>
      <c r="U40" s="48"/>
      <c r="V40" s="48"/>
      <c r="W40" s="48"/>
      <c r="X40" s="164"/>
      <c r="AV40" s="53"/>
      <c r="AW40" s="53"/>
      <c r="BA40" s="48"/>
      <c r="BB40" s="48"/>
      <c r="BC40" s="48"/>
      <c r="BD40" s="48"/>
      <c r="BG40" s="158"/>
      <c r="BH40" s="158"/>
      <c r="BI40" s="158"/>
      <c r="BJ40" s="158"/>
    </row>
    <row r="41" spans="1:62" s="57" customFormat="1" ht="32.25" customHeight="1" x14ac:dyDescent="0.25">
      <c r="A41" s="201" t="s">
        <v>31</v>
      </c>
      <c r="B41" s="203" t="s">
        <v>4</v>
      </c>
      <c r="C41" s="205" t="s">
        <v>46</v>
      </c>
      <c r="D41" s="206"/>
      <c r="E41" s="206"/>
      <c r="F41" s="207"/>
      <c r="G41" s="205" t="s">
        <v>47</v>
      </c>
      <c r="H41" s="206"/>
      <c r="I41" s="206"/>
      <c r="J41" s="207"/>
      <c r="K41" s="42"/>
      <c r="L41" s="208"/>
      <c r="M41" s="208"/>
      <c r="N41" s="208"/>
      <c r="O41" s="208"/>
      <c r="P41" s="208"/>
      <c r="Q41" s="208"/>
      <c r="R41" s="20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G41" s="158"/>
      <c r="BH41" s="158"/>
      <c r="BI41" s="158"/>
      <c r="BJ41" s="158"/>
    </row>
    <row r="42" spans="1:62" s="57" customFormat="1" ht="27" customHeight="1" x14ac:dyDescent="0.15">
      <c r="A42" s="202"/>
      <c r="B42" s="204"/>
      <c r="C42" s="45" t="s">
        <v>11</v>
      </c>
      <c r="D42" s="45" t="s">
        <v>12</v>
      </c>
      <c r="E42" s="73" t="s">
        <v>13</v>
      </c>
      <c r="F42" s="73" t="s">
        <v>48</v>
      </c>
      <c r="G42" s="45" t="s">
        <v>11</v>
      </c>
      <c r="H42" s="45" t="s">
        <v>12</v>
      </c>
      <c r="I42" s="73" t="s">
        <v>13</v>
      </c>
      <c r="J42" s="73" t="s">
        <v>48</v>
      </c>
      <c r="K42" s="42"/>
      <c r="L42" s="42"/>
      <c r="M42" s="42"/>
      <c r="N42" s="54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G42" s="158"/>
      <c r="BH42" s="158"/>
      <c r="BI42" s="158"/>
      <c r="BJ42" s="158"/>
    </row>
    <row r="43" spans="1:62" s="57" customFormat="1" ht="15.75" customHeight="1" x14ac:dyDescent="0.15">
      <c r="A43" s="67" t="s">
        <v>49</v>
      </c>
      <c r="B43" s="105">
        <f>SUM(C43:J43)</f>
        <v>0</v>
      </c>
      <c r="C43" s="120"/>
      <c r="D43" s="121"/>
      <c r="E43" s="125"/>
      <c r="F43" s="125"/>
      <c r="G43" s="120"/>
      <c r="H43" s="121"/>
      <c r="I43" s="121"/>
      <c r="J43" s="125"/>
      <c r="K43" s="150" t="s">
        <v>70</v>
      </c>
      <c r="L43" s="42"/>
      <c r="M43" s="42"/>
      <c r="N43" s="86"/>
      <c r="O43" s="48"/>
      <c r="P43" s="48"/>
      <c r="Q43" s="48"/>
      <c r="R43" s="48"/>
      <c r="S43" s="48"/>
      <c r="T43" s="48"/>
      <c r="U43" s="48"/>
      <c r="V43" s="48"/>
      <c r="W43" s="48"/>
      <c r="X43" s="164"/>
      <c r="AV43" s="53"/>
      <c r="AW43" s="53"/>
      <c r="BA43" s="88"/>
      <c r="BD43" s="151"/>
      <c r="BG43" s="158"/>
      <c r="BH43" s="158"/>
      <c r="BI43" s="158"/>
      <c r="BJ43" s="158"/>
    </row>
    <row r="44" spans="1:62" s="57" customFormat="1" ht="15.75" customHeight="1" x14ac:dyDescent="0.15">
      <c r="A44" s="66" t="s">
        <v>50</v>
      </c>
      <c r="B44" s="109">
        <f>SUM(C44:J44)</f>
        <v>0</v>
      </c>
      <c r="C44" s="110"/>
      <c r="D44" s="111"/>
      <c r="E44" s="113"/>
      <c r="F44" s="113"/>
      <c r="G44" s="110"/>
      <c r="H44" s="111"/>
      <c r="I44" s="111"/>
      <c r="J44" s="113"/>
      <c r="K44" s="150" t="s">
        <v>70</v>
      </c>
      <c r="L44" s="42"/>
      <c r="M44" s="42"/>
      <c r="N44" s="68"/>
      <c r="O44" s="48"/>
      <c r="P44" s="48"/>
      <c r="Q44" s="48"/>
      <c r="R44" s="48"/>
      <c r="S44" s="48"/>
      <c r="T44" s="48"/>
      <c r="U44" s="48"/>
      <c r="V44" s="48"/>
      <c r="W44" s="48"/>
      <c r="X44" s="164"/>
      <c r="AV44" s="53"/>
      <c r="AW44" s="53"/>
      <c r="BA44" s="88"/>
      <c r="BD44" s="151"/>
      <c r="BG44" s="158"/>
      <c r="BH44" s="158"/>
      <c r="BI44" s="158"/>
      <c r="BJ44" s="158"/>
    </row>
    <row r="45" spans="1:62" s="57" customFormat="1" ht="30" customHeight="1" x14ac:dyDescent="0.2">
      <c r="A45" s="95" t="s">
        <v>51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68"/>
      <c r="O45" s="48"/>
      <c r="P45" s="48"/>
      <c r="Q45" s="48"/>
      <c r="R45" s="48"/>
      <c r="S45" s="48"/>
      <c r="T45" s="48"/>
      <c r="U45" s="48"/>
      <c r="V45" s="48"/>
      <c r="W45" s="48"/>
      <c r="X45" s="164"/>
      <c r="AV45" s="53"/>
      <c r="AW45" s="53"/>
      <c r="BA45" s="48"/>
      <c r="BB45" s="48"/>
      <c r="BG45" s="158"/>
      <c r="BH45" s="158"/>
      <c r="BI45" s="158"/>
      <c r="BJ45" s="158"/>
    </row>
    <row r="46" spans="1:62" s="57" customFormat="1" ht="27" customHeight="1" x14ac:dyDescent="0.15">
      <c r="A46" s="198" t="s">
        <v>52</v>
      </c>
      <c r="B46" s="188" t="s">
        <v>18</v>
      </c>
      <c r="C46" s="190" t="s">
        <v>5</v>
      </c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2" t="s">
        <v>6</v>
      </c>
      <c r="V46" s="193"/>
      <c r="W46" s="188" t="s">
        <v>7</v>
      </c>
      <c r="X46" s="164"/>
      <c r="AT46" s="53"/>
      <c r="AU46" s="53"/>
      <c r="AZ46" s="48"/>
      <c r="BA46" s="48"/>
      <c r="BB46" s="48"/>
      <c r="BG46" s="158"/>
      <c r="BH46" s="158"/>
      <c r="BI46" s="158"/>
      <c r="BJ46" s="158"/>
    </row>
    <row r="47" spans="1:62" s="57" customFormat="1" ht="29.25" customHeight="1" x14ac:dyDescent="0.15">
      <c r="A47" s="199"/>
      <c r="B47" s="189"/>
      <c r="C47" s="58" t="s">
        <v>71</v>
      </c>
      <c r="D47" s="45" t="s">
        <v>72</v>
      </c>
      <c r="E47" s="45" t="s">
        <v>73</v>
      </c>
      <c r="F47" s="45" t="s">
        <v>74</v>
      </c>
      <c r="G47" s="45" t="s">
        <v>75</v>
      </c>
      <c r="H47" s="45" t="s">
        <v>76</v>
      </c>
      <c r="I47" s="45" t="s">
        <v>77</v>
      </c>
      <c r="J47" s="45" t="s">
        <v>78</v>
      </c>
      <c r="K47" s="45" t="s">
        <v>79</v>
      </c>
      <c r="L47" s="45" t="s">
        <v>80</v>
      </c>
      <c r="M47" s="45" t="s">
        <v>81</v>
      </c>
      <c r="N47" s="45" t="s">
        <v>82</v>
      </c>
      <c r="O47" s="45" t="s">
        <v>83</v>
      </c>
      <c r="P47" s="45" t="s">
        <v>84</v>
      </c>
      <c r="Q47" s="45" t="s">
        <v>85</v>
      </c>
      <c r="R47" s="45" t="s">
        <v>86</v>
      </c>
      <c r="S47" s="45" t="s">
        <v>87</v>
      </c>
      <c r="T47" s="159" t="s">
        <v>88</v>
      </c>
      <c r="U47" s="47" t="s">
        <v>16</v>
      </c>
      <c r="V47" s="46" t="s">
        <v>17</v>
      </c>
      <c r="W47" s="189"/>
      <c r="X47" s="164"/>
      <c r="AT47" s="53"/>
      <c r="AU47" s="53"/>
      <c r="AZ47" s="48"/>
      <c r="BA47" s="48"/>
      <c r="BB47" s="48"/>
      <c r="BG47" s="158"/>
      <c r="BH47" s="158"/>
      <c r="BI47" s="158"/>
      <c r="BJ47" s="158"/>
    </row>
    <row r="48" spans="1:62" s="57" customFormat="1" ht="15.75" customHeight="1" x14ac:dyDescent="0.15">
      <c r="A48" s="69" t="s">
        <v>53</v>
      </c>
      <c r="B48" s="115">
        <f>SUM(B49:B50)</f>
        <v>0</v>
      </c>
      <c r="C48" s="139">
        <f>SUM(C49:C50)</f>
        <v>0</v>
      </c>
      <c r="D48" s="140">
        <f t="shared" ref="D48:W48" si="16">SUM(D49:D50)</f>
        <v>0</v>
      </c>
      <c r="E48" s="140">
        <f t="shared" si="16"/>
        <v>0</v>
      </c>
      <c r="F48" s="140">
        <f t="shared" si="16"/>
        <v>0</v>
      </c>
      <c r="G48" s="140">
        <f t="shared" si="16"/>
        <v>0</v>
      </c>
      <c r="H48" s="140">
        <f t="shared" si="16"/>
        <v>0</v>
      </c>
      <c r="I48" s="140">
        <f t="shared" si="16"/>
        <v>0</v>
      </c>
      <c r="J48" s="140">
        <f t="shared" si="16"/>
        <v>0</v>
      </c>
      <c r="K48" s="140">
        <f t="shared" si="16"/>
        <v>0</v>
      </c>
      <c r="L48" s="140">
        <f t="shared" si="16"/>
        <v>0</v>
      </c>
      <c r="M48" s="140">
        <f t="shared" si="16"/>
        <v>0</v>
      </c>
      <c r="N48" s="140">
        <f t="shared" si="16"/>
        <v>0</v>
      </c>
      <c r="O48" s="140">
        <f t="shared" si="16"/>
        <v>0</v>
      </c>
      <c r="P48" s="140">
        <f t="shared" si="16"/>
        <v>0</v>
      </c>
      <c r="Q48" s="140">
        <f t="shared" si="16"/>
        <v>0</v>
      </c>
      <c r="R48" s="140">
        <f t="shared" si="16"/>
        <v>0</v>
      </c>
      <c r="S48" s="140">
        <f t="shared" si="16"/>
        <v>0</v>
      </c>
      <c r="T48" s="147">
        <f t="shared" si="16"/>
        <v>0</v>
      </c>
      <c r="U48" s="139">
        <f t="shared" si="16"/>
        <v>0</v>
      </c>
      <c r="V48" s="165">
        <f t="shared" si="16"/>
        <v>0</v>
      </c>
      <c r="W48" s="165">
        <f t="shared" si="16"/>
        <v>0</v>
      </c>
      <c r="X48" s="160" t="str">
        <f t="shared" ref="X48:X53" si="17">+BA48&amp;""&amp;BB48&amp;""&amp;BC48</f>
        <v/>
      </c>
      <c r="AT48" s="53"/>
      <c r="AU48" s="53"/>
      <c r="AZ48" s="88" t="s">
        <v>70</v>
      </c>
      <c r="BA48" s="88" t="str">
        <f t="shared" ref="BA48:BA53" si="18">IF($B48&lt;&gt;($U48+$V48)," El número consultas según sexo NO puede ser diferente al Total.","")</f>
        <v/>
      </c>
      <c r="BB48" s="60" t="str">
        <f t="shared" ref="BB48:BB53" si="19">IF($B48=0,"",IF($W48="",IF($B48="",""," No olvide escribir la columna Beneficiarios."),""))</f>
        <v/>
      </c>
      <c r="BC48" s="60" t="str">
        <f t="shared" ref="BC48:BC53" si="20">IF($B48&lt;$W48," El número de Beneficiarios NO puede ser mayor que el Total.","")</f>
        <v/>
      </c>
      <c r="BD48" s="151">
        <f t="shared" ref="BD48:BD53" si="21">IF($B48&lt;&gt;($U48+$V48),1,0)</f>
        <v>0</v>
      </c>
      <c r="BE48" s="151">
        <f t="shared" ref="BE48:BE53" si="22">IF($B48&lt;$W48,1,0)</f>
        <v>0</v>
      </c>
      <c r="BF48" s="151"/>
      <c r="BG48" s="158"/>
      <c r="BH48" s="158"/>
      <c r="BI48" s="158"/>
      <c r="BJ48" s="158"/>
    </row>
    <row r="49" spans="1:62" s="57" customFormat="1" ht="15.75" customHeight="1" x14ac:dyDescent="0.15">
      <c r="A49" s="70" t="s">
        <v>49</v>
      </c>
      <c r="B49" s="116">
        <f>SUM(C49:T49)</f>
        <v>0</v>
      </c>
      <c r="C49" s="106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106"/>
      <c r="V49" s="103"/>
      <c r="W49" s="101"/>
      <c r="X49" s="160" t="str">
        <f t="shared" si="17"/>
        <v/>
      </c>
      <c r="Y49" s="49"/>
      <c r="Z49" s="49"/>
      <c r="AA49" s="49"/>
      <c r="AG49" s="53"/>
      <c r="AH49" s="53"/>
      <c r="AZ49" s="53"/>
      <c r="BA49" s="88" t="str">
        <f t="shared" si="18"/>
        <v/>
      </c>
      <c r="BB49" s="60" t="str">
        <f t="shared" si="19"/>
        <v/>
      </c>
      <c r="BC49" s="60" t="str">
        <f t="shared" si="20"/>
        <v/>
      </c>
      <c r="BD49" s="151">
        <f t="shared" si="21"/>
        <v>0</v>
      </c>
      <c r="BE49" s="151">
        <f t="shared" si="22"/>
        <v>0</v>
      </c>
      <c r="BF49" s="151" t="str">
        <f>IF($B49=0,"",IF($W49="",IF($B49="","",1),0))</f>
        <v/>
      </c>
      <c r="BG49" s="161"/>
      <c r="BH49" s="162"/>
      <c r="BI49" s="162"/>
      <c r="BJ49" s="162"/>
    </row>
    <row r="50" spans="1:62" s="57" customFormat="1" ht="15.75" customHeight="1" x14ac:dyDescent="0.15">
      <c r="A50" s="71" t="s">
        <v>54</v>
      </c>
      <c r="B50" s="117">
        <f>SUM(C50:T50)</f>
        <v>0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2"/>
      <c r="U50" s="110"/>
      <c r="V50" s="113"/>
      <c r="W50" s="102"/>
      <c r="X50" s="160" t="str">
        <f t="shared" si="17"/>
        <v/>
      </c>
      <c r="Y50" s="49"/>
      <c r="Z50" s="49"/>
      <c r="AA50" s="49"/>
      <c r="AG50" s="53"/>
      <c r="AH50" s="53"/>
      <c r="AZ50" s="53"/>
      <c r="BA50" s="88" t="str">
        <f t="shared" si="18"/>
        <v/>
      </c>
      <c r="BB50" s="60" t="str">
        <f t="shared" si="19"/>
        <v/>
      </c>
      <c r="BC50" s="60" t="str">
        <f t="shared" si="20"/>
        <v/>
      </c>
      <c r="BD50" s="151">
        <f t="shared" si="21"/>
        <v>0</v>
      </c>
      <c r="BE50" s="151">
        <f t="shared" si="22"/>
        <v>0</v>
      </c>
      <c r="BF50" s="151" t="str">
        <f>IF($B50=0,"",IF($W50="",IF($B50="","",1),0))</f>
        <v/>
      </c>
      <c r="BG50" s="161"/>
      <c r="BH50" s="162"/>
      <c r="BI50" s="162"/>
      <c r="BJ50" s="162"/>
    </row>
    <row r="51" spans="1:62" s="57" customFormat="1" ht="15.75" customHeight="1" x14ac:dyDescent="0.15">
      <c r="A51" s="166" t="s">
        <v>55</v>
      </c>
      <c r="B51" s="167">
        <f t="shared" ref="B51:W51" si="23">SUM(B52:B53)</f>
        <v>0</v>
      </c>
      <c r="C51" s="168">
        <f t="shared" si="23"/>
        <v>0</v>
      </c>
      <c r="D51" s="169">
        <f t="shared" si="23"/>
        <v>0</v>
      </c>
      <c r="E51" s="169">
        <f t="shared" si="23"/>
        <v>0</v>
      </c>
      <c r="F51" s="169">
        <f t="shared" si="23"/>
        <v>0</v>
      </c>
      <c r="G51" s="169">
        <f t="shared" si="23"/>
        <v>0</v>
      </c>
      <c r="H51" s="169">
        <f t="shared" si="23"/>
        <v>0</v>
      </c>
      <c r="I51" s="169">
        <f t="shared" si="23"/>
        <v>0</v>
      </c>
      <c r="J51" s="169">
        <f t="shared" si="23"/>
        <v>0</v>
      </c>
      <c r="K51" s="169">
        <f t="shared" si="23"/>
        <v>0</v>
      </c>
      <c r="L51" s="169">
        <f t="shared" si="23"/>
        <v>0</v>
      </c>
      <c r="M51" s="169">
        <f t="shared" si="23"/>
        <v>0</v>
      </c>
      <c r="N51" s="169">
        <f t="shared" si="23"/>
        <v>0</v>
      </c>
      <c r="O51" s="169">
        <f t="shared" si="23"/>
        <v>0</v>
      </c>
      <c r="P51" s="169">
        <f t="shared" si="23"/>
        <v>0</v>
      </c>
      <c r="Q51" s="169">
        <f t="shared" si="23"/>
        <v>0</v>
      </c>
      <c r="R51" s="169">
        <f t="shared" si="23"/>
        <v>0</v>
      </c>
      <c r="S51" s="169">
        <f t="shared" si="23"/>
        <v>0</v>
      </c>
      <c r="T51" s="170">
        <f t="shared" si="23"/>
        <v>0</v>
      </c>
      <c r="U51" s="168">
        <f t="shared" si="23"/>
        <v>0</v>
      </c>
      <c r="V51" s="171">
        <f t="shared" si="23"/>
        <v>0</v>
      </c>
      <c r="W51" s="165">
        <f t="shared" si="23"/>
        <v>0</v>
      </c>
      <c r="X51" s="160" t="str">
        <f t="shared" si="17"/>
        <v/>
      </c>
      <c r="Y51" s="49"/>
      <c r="Z51" s="49"/>
      <c r="AA51" s="49"/>
      <c r="AG51" s="53"/>
      <c r="AH51" s="53"/>
      <c r="AZ51" s="53"/>
      <c r="BA51" s="88" t="str">
        <f t="shared" si="18"/>
        <v/>
      </c>
      <c r="BB51" s="60" t="str">
        <f t="shared" si="19"/>
        <v/>
      </c>
      <c r="BC51" s="60" t="str">
        <f t="shared" si="20"/>
        <v/>
      </c>
      <c r="BD51" s="151">
        <f t="shared" si="21"/>
        <v>0</v>
      </c>
      <c r="BE51" s="151">
        <f t="shared" si="22"/>
        <v>0</v>
      </c>
      <c r="BF51" s="151" t="str">
        <f>IF($B51=0,"",IF($W51="",IF($B51="","",1),0))</f>
        <v/>
      </c>
      <c r="BG51" s="161"/>
      <c r="BH51" s="162"/>
      <c r="BI51" s="162"/>
      <c r="BJ51" s="162"/>
    </row>
    <row r="52" spans="1:62" s="57" customFormat="1" ht="15.75" customHeight="1" x14ac:dyDescent="0.15">
      <c r="A52" s="70" t="s">
        <v>49</v>
      </c>
      <c r="B52" s="116">
        <f>SUM(C52:T52)</f>
        <v>0</v>
      </c>
      <c r="C52" s="106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6"/>
      <c r="V52" s="103"/>
      <c r="W52" s="101"/>
      <c r="X52" s="160" t="str">
        <f t="shared" si="17"/>
        <v/>
      </c>
      <c r="Y52" s="49"/>
      <c r="Z52" s="49"/>
      <c r="AA52" s="49"/>
      <c r="AG52" s="53"/>
      <c r="AH52" s="53"/>
      <c r="AZ52" s="53"/>
      <c r="BA52" s="88" t="str">
        <f t="shared" si="18"/>
        <v/>
      </c>
      <c r="BB52" s="60" t="str">
        <f t="shared" si="19"/>
        <v/>
      </c>
      <c r="BC52" s="60" t="str">
        <f t="shared" si="20"/>
        <v/>
      </c>
      <c r="BD52" s="151">
        <f t="shared" si="21"/>
        <v>0</v>
      </c>
      <c r="BE52" s="151">
        <f t="shared" si="22"/>
        <v>0</v>
      </c>
      <c r="BF52" s="151" t="str">
        <f>IF($B52=0,"",IF($W52="",IF($B52="","",1),0))</f>
        <v/>
      </c>
      <c r="BG52" s="161"/>
      <c r="BH52" s="162"/>
      <c r="BI52" s="162"/>
      <c r="BJ52" s="162"/>
    </row>
    <row r="53" spans="1:62" s="57" customFormat="1" ht="15.75" customHeight="1" x14ac:dyDescent="0.15">
      <c r="A53" s="71" t="s">
        <v>54</v>
      </c>
      <c r="B53" s="117">
        <f>SUM(C53:T53)</f>
        <v>0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10"/>
      <c r="V53" s="113"/>
      <c r="W53" s="102"/>
      <c r="X53" s="160" t="str">
        <f t="shared" si="17"/>
        <v/>
      </c>
      <c r="Y53" s="49"/>
      <c r="Z53" s="49"/>
      <c r="AA53" s="49"/>
      <c r="AG53" s="53"/>
      <c r="AH53" s="53"/>
      <c r="AZ53" s="53"/>
      <c r="BA53" s="88" t="str">
        <f t="shared" si="18"/>
        <v/>
      </c>
      <c r="BB53" s="60" t="str">
        <f t="shared" si="19"/>
        <v/>
      </c>
      <c r="BC53" s="60" t="str">
        <f t="shared" si="20"/>
        <v/>
      </c>
      <c r="BD53" s="151">
        <f t="shared" si="21"/>
        <v>0</v>
      </c>
      <c r="BE53" s="151">
        <f t="shared" si="22"/>
        <v>0</v>
      </c>
      <c r="BF53" s="151" t="str">
        <f>IF($B53=0,"",IF($W53="",IF($B53="","",1),0))</f>
        <v/>
      </c>
      <c r="BG53" s="161"/>
      <c r="BH53" s="162"/>
      <c r="BI53" s="162"/>
      <c r="BJ53" s="162"/>
    </row>
    <row r="54" spans="1:62" s="57" customFormat="1" ht="30" customHeight="1" x14ac:dyDescent="0.2">
      <c r="A54" s="96" t="s">
        <v>56</v>
      </c>
      <c r="B54" s="96"/>
      <c r="C54" s="96"/>
      <c r="D54" s="96"/>
      <c r="E54" s="96"/>
      <c r="F54" s="96"/>
      <c r="G54" s="96"/>
      <c r="H54" s="96"/>
      <c r="I54" s="96"/>
      <c r="J54" s="96"/>
      <c r="K54" s="93"/>
      <c r="L54" s="93"/>
      <c r="M54" s="93"/>
      <c r="N54" s="42"/>
      <c r="O54" s="48"/>
      <c r="P54" s="48"/>
      <c r="Q54" s="48"/>
      <c r="R54" s="48"/>
      <c r="S54" s="48"/>
      <c r="T54" s="48"/>
      <c r="U54" s="48"/>
      <c r="V54" s="48"/>
      <c r="W54" s="48"/>
      <c r="X54" s="164"/>
      <c r="AV54" s="53"/>
      <c r="AW54" s="53"/>
      <c r="BA54" s="48"/>
      <c r="BB54" s="48"/>
      <c r="BG54" s="158"/>
      <c r="BH54" s="158"/>
      <c r="BI54" s="158"/>
      <c r="BJ54" s="158"/>
    </row>
    <row r="55" spans="1:62" s="57" customFormat="1" ht="24" customHeight="1" x14ac:dyDescent="0.15">
      <c r="A55" s="188" t="s">
        <v>52</v>
      </c>
      <c r="B55" s="194" t="s">
        <v>57</v>
      </c>
      <c r="C55" s="195"/>
      <c r="D55" s="194" t="s">
        <v>58</v>
      </c>
      <c r="E55" s="195"/>
      <c r="F55" s="196" t="s">
        <v>91</v>
      </c>
      <c r="G55" s="197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X55" s="164"/>
      <c r="AU55" s="53"/>
      <c r="AV55" s="53"/>
      <c r="AX55" s="48"/>
      <c r="AY55" s="48"/>
      <c r="BA55" s="48"/>
      <c r="BB55" s="48"/>
      <c r="BG55" s="158"/>
      <c r="BH55" s="158"/>
      <c r="BI55" s="158"/>
      <c r="BJ55" s="158"/>
    </row>
    <row r="56" spans="1:62" s="57" customFormat="1" ht="31.5" x14ac:dyDescent="0.15">
      <c r="A56" s="189"/>
      <c r="B56" s="72" t="s">
        <v>59</v>
      </c>
      <c r="C56" s="73" t="s">
        <v>60</v>
      </c>
      <c r="D56" s="72" t="s">
        <v>59</v>
      </c>
      <c r="E56" s="73" t="s">
        <v>60</v>
      </c>
      <c r="F56" s="72" t="s">
        <v>59</v>
      </c>
      <c r="G56" s="73" t="s">
        <v>60</v>
      </c>
      <c r="H56" s="48"/>
      <c r="I56" s="48"/>
      <c r="J56" s="48"/>
      <c r="K56" s="48"/>
      <c r="L56" s="48"/>
      <c r="M56" s="48"/>
      <c r="N56" s="48"/>
      <c r="O56" s="48"/>
      <c r="P56" s="48"/>
      <c r="X56" s="164"/>
      <c r="AQ56" s="53"/>
      <c r="AR56" s="53"/>
      <c r="AT56" s="48"/>
      <c r="AU56" s="48"/>
      <c r="BA56" s="48"/>
      <c r="BB56" s="48"/>
      <c r="BG56" s="158"/>
      <c r="BH56" s="158"/>
      <c r="BI56" s="158"/>
      <c r="BJ56" s="158"/>
    </row>
    <row r="57" spans="1:62" s="57" customFormat="1" ht="21" customHeight="1" x14ac:dyDescent="0.15">
      <c r="A57" s="74" t="s">
        <v>92</v>
      </c>
      <c r="B57" s="120"/>
      <c r="C57" s="125"/>
      <c r="D57" s="120"/>
      <c r="E57" s="125"/>
      <c r="F57" s="120"/>
      <c r="G57" s="172"/>
      <c r="H57" s="149" t="str">
        <f>+BA57&amp;""&amp;BB57&amp;""&amp;BC57</f>
        <v/>
      </c>
      <c r="I57" s="49"/>
      <c r="J57" s="48"/>
      <c r="K57" s="48"/>
      <c r="L57" s="48"/>
      <c r="M57" s="48"/>
      <c r="N57" s="48"/>
      <c r="O57" s="48"/>
      <c r="P57" s="48"/>
      <c r="X57" s="164"/>
      <c r="AQ57" s="53"/>
      <c r="AR57" s="53"/>
      <c r="AT57" s="48"/>
      <c r="AU57" s="48"/>
      <c r="AW57" s="53">
        <v>0</v>
      </c>
      <c r="AX57" s="53">
        <v>0</v>
      </c>
      <c r="BA57" s="75" t="str">
        <f>IF($B57&lt;$C57,"El nº de rechazos menores 5 años NO puede ser mayor que el Total de atención solicitada.","")</f>
        <v/>
      </c>
      <c r="BB57" s="75" t="str">
        <f>IF($D57&lt;$E57,"El nº de rechazos 65 y más años NO puede ser mayor que el Total de atención solicitada.","")</f>
        <v/>
      </c>
      <c r="BC57" s="75" t="str">
        <f>IF($F57&lt;$G57,"El nº de rechazos EMBARAZADAS y más años NO puede ser mayor que el Total de atención solicitada.","")</f>
        <v/>
      </c>
      <c r="BD57" s="151">
        <f>IF($B57&lt;$C57,1,0)</f>
        <v>0</v>
      </c>
      <c r="BE57" s="151">
        <f>IF($D57&lt;$E57,1,0)</f>
        <v>0</v>
      </c>
      <c r="BF57" s="151">
        <f>IF($F57&lt;$G57,1,0)</f>
        <v>0</v>
      </c>
      <c r="BG57" s="158"/>
      <c r="BH57" s="158"/>
      <c r="BI57" s="158"/>
      <c r="BJ57" s="158"/>
    </row>
    <row r="58" spans="1:62" s="57" customFormat="1" ht="26.25" customHeight="1" x14ac:dyDescent="0.15">
      <c r="A58" s="173" t="s">
        <v>93</v>
      </c>
      <c r="B58" s="174"/>
      <c r="C58" s="175"/>
      <c r="D58" s="174"/>
      <c r="E58" s="175"/>
      <c r="F58" s="174"/>
      <c r="G58" s="176"/>
      <c r="H58" s="149" t="str">
        <f>+BA58&amp;""&amp;BB58&amp;""&amp;BC58</f>
        <v/>
      </c>
      <c r="I58" s="48"/>
      <c r="J58" s="48"/>
      <c r="K58" s="48"/>
      <c r="L58" s="48"/>
      <c r="M58" s="48"/>
      <c r="N58" s="48"/>
      <c r="O58" s="48"/>
      <c r="P58" s="48"/>
      <c r="X58" s="164"/>
      <c r="AQ58" s="53"/>
      <c r="AR58" s="53"/>
      <c r="AT58" s="48"/>
      <c r="AU58" s="48"/>
      <c r="AW58" s="53"/>
      <c r="AX58" s="53"/>
      <c r="BA58" s="75" t="str">
        <f>IF($B58&lt;$C58,"El nº de rechazos menores 5 años NO puede ser mayor que el Total de atención solicitada.","")</f>
        <v/>
      </c>
      <c r="BB58" s="75" t="str">
        <f>IF($D58&lt;$E58,"El nº de rechazos 65 y más años NO puede ser mayor que el Total de atención solicitada.","")</f>
        <v/>
      </c>
      <c r="BC58" s="75" t="str">
        <f>IF($F58&lt;$G58,"El nº de rechazos EMBARAZADAS y más años NO puede ser mayor que el Total de atención solicitada.","")</f>
        <v/>
      </c>
      <c r="BD58" s="151">
        <f>IF($B58&lt;$C58,1,0)</f>
        <v>0</v>
      </c>
      <c r="BE58" s="151">
        <f>IF($D58&lt;$E58,1,0)</f>
        <v>0</v>
      </c>
      <c r="BF58" s="151">
        <f>IF($F58&lt;$G58,1,0)</f>
        <v>0</v>
      </c>
      <c r="BG58" s="158"/>
      <c r="BH58" s="158"/>
      <c r="BI58" s="158"/>
      <c r="BJ58" s="158"/>
    </row>
    <row r="59" spans="1:62" s="57" customFormat="1" ht="30" customHeight="1" x14ac:dyDescent="0.2">
      <c r="A59" s="95" t="s">
        <v>94</v>
      </c>
      <c r="B59" s="97"/>
      <c r="C59" s="97"/>
      <c r="D59" s="97"/>
      <c r="E59" s="76"/>
      <c r="F59" s="76"/>
      <c r="G59" s="76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164"/>
      <c r="AV59" s="53"/>
      <c r="AW59" s="53"/>
      <c r="BA59" s="48"/>
      <c r="BB59" s="48"/>
      <c r="BG59" s="158"/>
      <c r="BH59" s="158"/>
      <c r="BI59" s="158"/>
      <c r="BJ59" s="158"/>
    </row>
    <row r="60" spans="1:62" s="57" customFormat="1" ht="21" customHeight="1" x14ac:dyDescent="0.15">
      <c r="A60" s="77" t="s">
        <v>31</v>
      </c>
      <c r="B60" s="77" t="s">
        <v>18</v>
      </c>
      <c r="C60" s="78"/>
      <c r="D60" s="79"/>
      <c r="E60" s="79"/>
      <c r="F60" s="79"/>
      <c r="G60" s="79"/>
      <c r="H60" s="48"/>
      <c r="I60" s="48"/>
      <c r="J60" s="48"/>
      <c r="K60" s="48"/>
      <c r="L60" s="80"/>
      <c r="M60" s="80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164"/>
      <c r="AV60" s="53"/>
      <c r="AW60" s="53"/>
      <c r="BA60" s="48"/>
      <c r="BB60" s="48"/>
      <c r="BG60" s="158"/>
      <c r="BH60" s="158"/>
      <c r="BI60" s="158"/>
      <c r="BJ60" s="158"/>
    </row>
    <row r="61" spans="1:62" s="57" customFormat="1" ht="21.95" customHeight="1" x14ac:dyDescent="0.15">
      <c r="A61" s="177" t="s">
        <v>49</v>
      </c>
      <c r="B61" s="135">
        <v>1</v>
      </c>
      <c r="C61" s="78"/>
      <c r="D61" s="79"/>
      <c r="E61" s="79"/>
      <c r="F61" s="79"/>
      <c r="G61" s="79"/>
      <c r="H61" s="48"/>
      <c r="J61" s="48"/>
      <c r="K61" s="48"/>
      <c r="L61" s="55"/>
      <c r="M61" s="55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164"/>
      <c r="BA61" s="48"/>
      <c r="BB61" s="48"/>
      <c r="BG61" s="158"/>
      <c r="BH61" s="158"/>
      <c r="BI61" s="158"/>
      <c r="BJ61" s="158"/>
    </row>
    <row r="62" spans="1:62" s="57" customFormat="1" ht="17.25" customHeight="1" x14ac:dyDescent="0.2">
      <c r="A62" s="66" t="s">
        <v>95</v>
      </c>
      <c r="B62" s="100"/>
      <c r="C62" s="98"/>
      <c r="D62" s="98"/>
      <c r="E62" s="98"/>
      <c r="F62" s="98"/>
      <c r="G62" s="9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164"/>
      <c r="BA62" s="48"/>
      <c r="BB62" s="48"/>
      <c r="BG62" s="158"/>
      <c r="BH62" s="158"/>
      <c r="BI62" s="158"/>
      <c r="BJ62" s="158"/>
    </row>
    <row r="63" spans="1:62" s="57" customFormat="1" ht="21" customHeight="1" x14ac:dyDescent="0.2">
      <c r="A63" s="98" t="s">
        <v>61</v>
      </c>
      <c r="B63" s="9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164"/>
      <c r="BA63" s="48"/>
      <c r="BB63" s="48"/>
      <c r="BC63" s="48"/>
      <c r="BD63" s="48"/>
      <c r="BE63" s="48"/>
      <c r="BF63" s="48"/>
      <c r="BG63" s="158"/>
      <c r="BH63" s="158"/>
      <c r="BI63" s="158"/>
      <c r="BJ63" s="158"/>
    </row>
    <row r="64" spans="1:62" s="57" customFormat="1" ht="31.5" x14ac:dyDescent="0.15">
      <c r="A64" s="186" t="s">
        <v>62</v>
      </c>
      <c r="B64" s="188" t="s">
        <v>18</v>
      </c>
      <c r="C64" s="178" t="s">
        <v>63</v>
      </c>
      <c r="D64" s="179" t="s">
        <v>64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164"/>
      <c r="BA64" s="48"/>
      <c r="BB64" s="48"/>
      <c r="BC64" s="48"/>
      <c r="BD64" s="48"/>
      <c r="BE64" s="48"/>
      <c r="BF64" s="48"/>
      <c r="BG64" s="158"/>
      <c r="BH64" s="158"/>
      <c r="BI64" s="158"/>
      <c r="BJ64" s="158"/>
    </row>
    <row r="65" spans="1:62" s="57" customFormat="1" ht="15.75" customHeight="1" x14ac:dyDescent="0.15">
      <c r="A65" s="187"/>
      <c r="B65" s="189"/>
      <c r="C65" s="180"/>
      <c r="D65" s="181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164"/>
      <c r="BA65" s="84"/>
      <c r="BB65" s="84"/>
      <c r="BC65" s="84"/>
      <c r="BD65" s="84"/>
      <c r="BE65" s="84"/>
      <c r="BF65" s="84"/>
      <c r="BG65" s="158"/>
      <c r="BH65" s="158"/>
      <c r="BI65" s="158"/>
      <c r="BJ65" s="158"/>
    </row>
    <row r="66" spans="1:62" s="48" customFormat="1" ht="21" customHeight="1" x14ac:dyDescent="0.15">
      <c r="A66" s="94" t="s">
        <v>65</v>
      </c>
      <c r="B66" s="117">
        <f>SUM(C66:D66)</f>
        <v>0</v>
      </c>
      <c r="C66" s="136"/>
      <c r="D66" s="137"/>
      <c r="X66" s="156"/>
      <c r="BA66" s="84"/>
      <c r="BB66" s="84"/>
      <c r="BC66" s="84"/>
      <c r="BD66" s="84"/>
      <c r="BE66" s="84"/>
      <c r="BF66" s="84"/>
      <c r="BG66" s="157"/>
      <c r="BH66" s="157"/>
      <c r="BI66" s="157"/>
      <c r="BJ66" s="157"/>
    </row>
    <row r="67" spans="1:62" s="48" customFormat="1" x14ac:dyDescent="0.15">
      <c r="A67" s="81"/>
      <c r="X67" s="156"/>
      <c r="BA67" s="84"/>
      <c r="BB67" s="84"/>
      <c r="BC67" s="84"/>
      <c r="BD67" s="84"/>
      <c r="BE67" s="84"/>
      <c r="BF67" s="84"/>
      <c r="BG67" s="157"/>
      <c r="BH67" s="157"/>
      <c r="BI67" s="157"/>
      <c r="BJ67" s="157"/>
    </row>
    <row r="68" spans="1:62" x14ac:dyDescent="0.15">
      <c r="A68" s="81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</row>
    <row r="69" spans="1:62" x14ac:dyDescent="0.15">
      <c r="A69" s="81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</row>
    <row r="70" spans="1:62" x14ac:dyDescent="0.15">
      <c r="A70" s="81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</row>
    <row r="71" spans="1:62" x14ac:dyDescent="0.15">
      <c r="A71" s="81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</row>
    <row r="72" spans="1:62" x14ac:dyDescent="0.15">
      <c r="A72" s="81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</row>
    <row r="73" spans="1:62" x14ac:dyDescent="0.15">
      <c r="A73" s="81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</row>
    <row r="74" spans="1:62" x14ac:dyDescent="0.15">
      <c r="A74" s="81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</row>
    <row r="75" spans="1:62" x14ac:dyDescent="0.15">
      <c r="A75" s="81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</row>
    <row r="76" spans="1:62" x14ac:dyDescent="0.15">
      <c r="A76" s="81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7" spans="1:62" x14ac:dyDescent="0.15">
      <c r="A77" s="81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</row>
    <row r="78" spans="1:62" x14ac:dyDescent="0.15">
      <c r="A78" s="81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</row>
    <row r="79" spans="1:62" x14ac:dyDescent="0.15">
      <c r="A79" s="81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</row>
    <row r="80" spans="1:62" x14ac:dyDescent="0.15">
      <c r="A80" s="81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</row>
    <row r="81" spans="1:13" x14ac:dyDescent="0.15">
      <c r="A81" s="81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</row>
    <row r="82" spans="1:13" x14ac:dyDescent="0.15">
      <c r="A82" s="81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</row>
    <row r="83" spans="1:13" x14ac:dyDescent="0.15">
      <c r="A83" s="81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</row>
    <row r="84" spans="1:13" x14ac:dyDescent="0.15">
      <c r="A84" s="81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</row>
    <row r="85" spans="1:13" x14ac:dyDescent="0.15">
      <c r="A85" s="81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</row>
    <row r="86" spans="1:13" x14ac:dyDescent="0.15">
      <c r="A86" s="81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</row>
    <row r="87" spans="1:13" x14ac:dyDescent="0.15">
      <c r="A87" s="81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</row>
    <row r="88" spans="1:13" x14ac:dyDescent="0.15">
      <c r="A88" s="81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</row>
    <row r="89" spans="1:13" x14ac:dyDescent="0.15">
      <c r="A89" s="81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</row>
    <row r="90" spans="1:13" x14ac:dyDescent="0.15">
      <c r="A90" s="81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</row>
    <row r="91" spans="1:13" x14ac:dyDescent="0.15">
      <c r="A91" s="81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</row>
    <row r="92" spans="1:13" x14ac:dyDescent="0.15">
      <c r="A92" s="81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</row>
    <row r="93" spans="1:13" x14ac:dyDescent="0.15">
      <c r="A93" s="81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</row>
    <row r="94" spans="1:13" x14ac:dyDescent="0.15">
      <c r="A94" s="81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</row>
    <row r="95" spans="1:13" ht="15" x14ac:dyDescent="0.25">
      <c r="A95" s="81"/>
      <c r="B95" s="48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</row>
    <row r="197" spans="1:62" x14ac:dyDescent="0.15">
      <c r="BA197" s="57"/>
      <c r="BB197" s="57"/>
      <c r="BC197" s="57"/>
      <c r="BD197" s="57"/>
      <c r="BE197" s="57"/>
      <c r="BF197" s="57"/>
    </row>
    <row r="198" spans="1:62" x14ac:dyDescent="0.15">
      <c r="BA198" s="57"/>
      <c r="BB198" s="57"/>
      <c r="BC198" s="57"/>
      <c r="BD198" s="57"/>
      <c r="BE198" s="57"/>
      <c r="BF198" s="57"/>
    </row>
    <row r="199" spans="1:62" ht="15.75" hidden="1" customHeight="1" x14ac:dyDescent="0.15"/>
    <row r="200" spans="1:62" s="57" customFormat="1" ht="15.75" hidden="1" customHeight="1" x14ac:dyDescent="0.15">
      <c r="A200" s="152">
        <f>SUM(A7:W66)</f>
        <v>5633</v>
      </c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156"/>
      <c r="Y200" s="48"/>
      <c r="BD200" s="153">
        <f>SUM(BD10:BJ197)</f>
        <v>0</v>
      </c>
      <c r="BG200" s="158"/>
      <c r="BH200" s="158"/>
      <c r="BI200" s="158"/>
      <c r="BJ200" s="158"/>
    </row>
    <row r="201" spans="1:62" s="57" customFormat="1" ht="15.75" hidden="1" customHeight="1" x14ac:dyDescent="0.15">
      <c r="A201" s="82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156"/>
      <c r="Y201" s="48"/>
      <c r="BG201" s="158"/>
      <c r="BH201" s="158"/>
      <c r="BI201" s="158"/>
      <c r="BJ201" s="158"/>
    </row>
    <row r="202" spans="1:62" ht="14.25" customHeight="1" x14ac:dyDescent="0.15">
      <c r="BA202" s="57"/>
      <c r="BB202" s="57"/>
      <c r="BC202" s="57"/>
      <c r="BD202" s="57"/>
      <c r="BE202" s="57"/>
      <c r="BF202" s="57"/>
    </row>
    <row r="203" spans="1:62" s="57" customFormat="1" ht="14.25" customHeight="1" x14ac:dyDescent="0.15">
      <c r="A203" s="82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156"/>
      <c r="Y203" s="48"/>
      <c r="BG203" s="158"/>
      <c r="BH203" s="158"/>
      <c r="BI203" s="158"/>
      <c r="BJ203" s="158"/>
    </row>
    <row r="204" spans="1:62" s="57" customFormat="1" ht="14.25" customHeight="1" x14ac:dyDescent="0.15">
      <c r="A204" s="82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156"/>
      <c r="Y204" s="48"/>
      <c r="BG204" s="158"/>
      <c r="BH204" s="158"/>
      <c r="BI204" s="158"/>
      <c r="BJ204" s="158"/>
    </row>
    <row r="205" spans="1:62" s="57" customFormat="1" x14ac:dyDescent="0.15">
      <c r="A205" s="82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156"/>
      <c r="Y205" s="48"/>
      <c r="BG205" s="158"/>
      <c r="BH205" s="158"/>
      <c r="BI205" s="158"/>
      <c r="BJ205" s="158"/>
    </row>
    <row r="206" spans="1:62" s="57" customFormat="1" x14ac:dyDescent="0.15">
      <c r="A206" s="82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156"/>
      <c r="Y206" s="48"/>
      <c r="BG206" s="158"/>
      <c r="BH206" s="158"/>
      <c r="BI206" s="158"/>
      <c r="BJ206" s="158"/>
    </row>
    <row r="207" spans="1:62" s="57" customFormat="1" x14ac:dyDescent="0.15">
      <c r="A207" s="82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156"/>
      <c r="Y207" s="48"/>
      <c r="BG207" s="158"/>
      <c r="BH207" s="158"/>
      <c r="BI207" s="158"/>
      <c r="BJ207" s="158"/>
    </row>
    <row r="208" spans="1:62" s="57" customFormat="1" x14ac:dyDescent="0.15">
      <c r="A208" s="82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156"/>
      <c r="Y208" s="48"/>
      <c r="BG208" s="158"/>
      <c r="BH208" s="158"/>
      <c r="BI208" s="158"/>
      <c r="BJ208" s="158"/>
    </row>
    <row r="209" spans="1:62" s="57" customFormat="1" x14ac:dyDescent="0.15">
      <c r="A209" s="82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156"/>
      <c r="Y209" s="48"/>
      <c r="BG209" s="158"/>
      <c r="BH209" s="158"/>
      <c r="BI209" s="158"/>
      <c r="BJ209" s="158"/>
    </row>
    <row r="210" spans="1:62" s="57" customFormat="1" x14ac:dyDescent="0.15">
      <c r="A210" s="82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156"/>
      <c r="Y210" s="48"/>
      <c r="BG210" s="158"/>
      <c r="BH210" s="158"/>
      <c r="BI210" s="158"/>
      <c r="BJ210" s="158"/>
    </row>
    <row r="211" spans="1:62" s="57" customFormat="1" x14ac:dyDescent="0.15">
      <c r="A211" s="82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156"/>
      <c r="Y211" s="48"/>
      <c r="AA211" s="151"/>
      <c r="BG211" s="158"/>
      <c r="BH211" s="158"/>
      <c r="BI211" s="158"/>
      <c r="BJ211" s="158"/>
    </row>
    <row r="212" spans="1:62" s="57" customFormat="1" x14ac:dyDescent="0.15">
      <c r="A212" s="82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156"/>
      <c r="Y212" s="48"/>
      <c r="BA212" s="84"/>
      <c r="BB212" s="84"/>
      <c r="BC212" s="84"/>
      <c r="BD212" s="84"/>
      <c r="BE212" s="84"/>
      <c r="BF212" s="84"/>
      <c r="BG212" s="158"/>
      <c r="BH212" s="158"/>
      <c r="BI212" s="158"/>
      <c r="BJ212" s="158"/>
    </row>
    <row r="213" spans="1:62" s="57" customFormat="1" x14ac:dyDescent="0.15">
      <c r="A213" s="82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156"/>
      <c r="Y213" s="48"/>
      <c r="BA213" s="84"/>
      <c r="BB213" s="84"/>
      <c r="BC213" s="84"/>
      <c r="BD213" s="84"/>
      <c r="BE213" s="84"/>
      <c r="BF213" s="84"/>
      <c r="BG213" s="158"/>
      <c r="BH213" s="158"/>
      <c r="BI213" s="158"/>
      <c r="BJ213" s="158"/>
    </row>
    <row r="214" spans="1:62" s="57" customFormat="1" x14ac:dyDescent="0.15">
      <c r="A214" s="82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156"/>
      <c r="Y214" s="48"/>
      <c r="BA214" s="84"/>
      <c r="BB214" s="84"/>
      <c r="BC214" s="84"/>
      <c r="BD214" s="84"/>
      <c r="BE214" s="84"/>
      <c r="BF214" s="84"/>
      <c r="BG214" s="158"/>
      <c r="BH214" s="158"/>
      <c r="BI214" s="158"/>
      <c r="BJ214" s="158"/>
    </row>
    <row r="215" spans="1:62" ht="15" x14ac:dyDescent="0.25">
      <c r="A215" s="184"/>
      <c r="B215" s="1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5"/>
      <c r="O215" s="85"/>
      <c r="P215" s="85"/>
      <c r="Q215" s="184"/>
      <c r="R215" s="184"/>
      <c r="S215" s="184"/>
      <c r="T215" s="184"/>
      <c r="U215" s="184"/>
      <c r="V215" s="184"/>
      <c r="W215" s="184"/>
      <c r="X215" s="185"/>
      <c r="Y215" s="184"/>
      <c r="Z215" s="184"/>
      <c r="AA215" s="184"/>
    </row>
    <row r="216" spans="1:62" ht="15" x14ac:dyDescent="0.25">
      <c r="A216" s="83"/>
      <c r="B216" s="84"/>
      <c r="C216" s="184"/>
      <c r="D216" s="184"/>
      <c r="E216" s="184"/>
      <c r="F216" s="184"/>
      <c r="G216" s="184"/>
      <c r="H216" s="184"/>
      <c r="I216" s="184"/>
      <c r="J216" s="184"/>
      <c r="K216" s="184"/>
      <c r="L216" s="184"/>
      <c r="M216" s="184"/>
      <c r="N216" s="184"/>
      <c r="O216" s="184"/>
      <c r="P216" s="184"/>
      <c r="Q216" s="184"/>
      <c r="R216" s="184"/>
      <c r="S216" s="184"/>
      <c r="T216" s="184"/>
      <c r="U216" s="184"/>
      <c r="V216" s="184"/>
      <c r="W216" s="184"/>
      <c r="X216" s="185"/>
      <c r="Y216" s="184"/>
      <c r="Z216" s="184"/>
      <c r="AA216" s="184"/>
    </row>
  </sheetData>
  <mergeCells count="27">
    <mergeCell ref="A8:A9"/>
    <mergeCell ref="B8:B9"/>
    <mergeCell ref="A6:W6"/>
    <mergeCell ref="C8:T8"/>
    <mergeCell ref="U8:V8"/>
    <mergeCell ref="W8:W9"/>
    <mergeCell ref="U46:V46"/>
    <mergeCell ref="W46:W47"/>
    <mergeCell ref="U24:V24"/>
    <mergeCell ref="W24:W25"/>
    <mergeCell ref="A41:A42"/>
    <mergeCell ref="B41:B42"/>
    <mergeCell ref="C41:F41"/>
    <mergeCell ref="G41:J41"/>
    <mergeCell ref="L41:R41"/>
    <mergeCell ref="C24:T24"/>
    <mergeCell ref="A24:A25"/>
    <mergeCell ref="B24:B25"/>
    <mergeCell ref="F55:G55"/>
    <mergeCell ref="A64:A65"/>
    <mergeCell ref="B64:B65"/>
    <mergeCell ref="A46:A47"/>
    <mergeCell ref="B46:B47"/>
    <mergeCell ref="C46:T46"/>
    <mergeCell ref="A55:A56"/>
    <mergeCell ref="B55:C55"/>
    <mergeCell ref="D55:E5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16"/>
  <sheetViews>
    <sheetView workbookViewId="0">
      <selection activeCell="D19" sqref="D19"/>
    </sheetView>
  </sheetViews>
  <sheetFormatPr baseColWidth="10" defaultColWidth="10.28515625" defaultRowHeight="10.5" x14ac:dyDescent="0.15"/>
  <cols>
    <col min="1" max="1" width="48.42578125" style="82" customWidth="1"/>
    <col min="2" max="2" width="13.140625" style="57" customWidth="1"/>
    <col min="3" max="3" width="12.42578125" style="57" customWidth="1"/>
    <col min="4" max="4" width="12.28515625" style="57" customWidth="1"/>
    <col min="5" max="5" width="11.5703125" style="57" customWidth="1"/>
    <col min="6" max="6" width="12.5703125" style="57" customWidth="1"/>
    <col min="7" max="8" width="10.42578125" style="57" customWidth="1"/>
    <col min="9" max="9" width="10.28515625" style="57" customWidth="1"/>
    <col min="10" max="10" width="10.7109375" style="57" customWidth="1"/>
    <col min="11" max="11" width="9.85546875" style="57" customWidth="1"/>
    <col min="12" max="12" width="10.5703125" style="57" customWidth="1"/>
    <col min="13" max="13" width="10.140625" style="57" customWidth="1"/>
    <col min="14" max="14" width="10.28515625" style="48" customWidth="1"/>
    <col min="15" max="15" width="9.85546875" style="48" customWidth="1"/>
    <col min="16" max="16" width="9.7109375" style="48" customWidth="1"/>
    <col min="17" max="17" width="9.42578125" style="85" customWidth="1"/>
    <col min="18" max="18" width="9.85546875" style="85" customWidth="1"/>
    <col min="19" max="19" width="9.140625" style="85" customWidth="1"/>
    <col min="20" max="20" width="9.5703125" style="85" customWidth="1"/>
    <col min="21" max="21" width="9" style="85" customWidth="1"/>
    <col min="22" max="23" width="10.85546875" style="85" customWidth="1"/>
    <col min="24" max="24" width="96.5703125" style="182" customWidth="1"/>
    <col min="25" max="25" width="10.85546875" style="85" customWidth="1"/>
    <col min="26" max="32" width="10.85546875" style="84" customWidth="1"/>
    <col min="33" max="33" width="24.42578125" style="84" customWidth="1"/>
    <col min="34" max="45" width="10.85546875" style="84" customWidth="1"/>
    <col min="46" max="48" width="13.7109375" style="84" customWidth="1"/>
    <col min="49" max="58" width="13.7109375" style="84" hidden="1" customWidth="1"/>
    <col min="59" max="62" width="13.7109375" style="183" hidden="1" customWidth="1"/>
    <col min="63" max="82" width="13.7109375" style="84" hidden="1" customWidth="1"/>
    <col min="83" max="89" width="12.140625" style="84" hidden="1" customWidth="1"/>
    <col min="90" max="91" width="10.85546875" style="84" hidden="1" customWidth="1"/>
    <col min="92" max="102" width="0" style="84" hidden="1" customWidth="1"/>
    <col min="103" max="256" width="10.28515625" style="84"/>
    <col min="257" max="257" width="48.42578125" style="84" customWidth="1"/>
    <col min="258" max="258" width="13.140625" style="84" customWidth="1"/>
    <col min="259" max="259" width="12.42578125" style="84" customWidth="1"/>
    <col min="260" max="260" width="12.28515625" style="84" customWidth="1"/>
    <col min="261" max="261" width="11.5703125" style="84" customWidth="1"/>
    <col min="262" max="262" width="12.5703125" style="84" customWidth="1"/>
    <col min="263" max="264" width="10.42578125" style="84" customWidth="1"/>
    <col min="265" max="265" width="10.28515625" style="84" customWidth="1"/>
    <col min="266" max="266" width="10.7109375" style="84" customWidth="1"/>
    <col min="267" max="267" width="9.85546875" style="84" customWidth="1"/>
    <col min="268" max="268" width="10.5703125" style="84" customWidth="1"/>
    <col min="269" max="269" width="10.140625" style="84" customWidth="1"/>
    <col min="270" max="270" width="10.28515625" style="84" customWidth="1"/>
    <col min="271" max="271" width="9.85546875" style="84" customWidth="1"/>
    <col min="272" max="272" width="9.7109375" style="84" customWidth="1"/>
    <col min="273" max="273" width="9.42578125" style="84" customWidth="1"/>
    <col min="274" max="274" width="9.85546875" style="84" customWidth="1"/>
    <col min="275" max="275" width="9.140625" style="84" customWidth="1"/>
    <col min="276" max="276" width="9.5703125" style="84" customWidth="1"/>
    <col min="277" max="277" width="9" style="84" customWidth="1"/>
    <col min="278" max="279" width="10.85546875" style="84" customWidth="1"/>
    <col min="280" max="280" width="96.5703125" style="84" customWidth="1"/>
    <col min="281" max="288" width="10.85546875" style="84" customWidth="1"/>
    <col min="289" max="289" width="24.42578125" style="84" customWidth="1"/>
    <col min="290" max="301" width="10.85546875" style="84" customWidth="1"/>
    <col min="302" max="304" width="13.7109375" style="84" customWidth="1"/>
    <col min="305" max="358" width="0" style="84" hidden="1" customWidth="1"/>
    <col min="359" max="512" width="10.28515625" style="84"/>
    <col min="513" max="513" width="48.42578125" style="84" customWidth="1"/>
    <col min="514" max="514" width="13.140625" style="84" customWidth="1"/>
    <col min="515" max="515" width="12.42578125" style="84" customWidth="1"/>
    <col min="516" max="516" width="12.28515625" style="84" customWidth="1"/>
    <col min="517" max="517" width="11.5703125" style="84" customWidth="1"/>
    <col min="518" max="518" width="12.5703125" style="84" customWidth="1"/>
    <col min="519" max="520" width="10.42578125" style="84" customWidth="1"/>
    <col min="521" max="521" width="10.28515625" style="84" customWidth="1"/>
    <col min="522" max="522" width="10.7109375" style="84" customWidth="1"/>
    <col min="523" max="523" width="9.85546875" style="84" customWidth="1"/>
    <col min="524" max="524" width="10.5703125" style="84" customWidth="1"/>
    <col min="525" max="525" width="10.140625" style="84" customWidth="1"/>
    <col min="526" max="526" width="10.28515625" style="84" customWidth="1"/>
    <col min="527" max="527" width="9.85546875" style="84" customWidth="1"/>
    <col min="528" max="528" width="9.7109375" style="84" customWidth="1"/>
    <col min="529" max="529" width="9.42578125" style="84" customWidth="1"/>
    <col min="530" max="530" width="9.85546875" style="84" customWidth="1"/>
    <col min="531" max="531" width="9.140625" style="84" customWidth="1"/>
    <col min="532" max="532" width="9.5703125" style="84" customWidth="1"/>
    <col min="533" max="533" width="9" style="84" customWidth="1"/>
    <col min="534" max="535" width="10.85546875" style="84" customWidth="1"/>
    <col min="536" max="536" width="96.5703125" style="84" customWidth="1"/>
    <col min="537" max="544" width="10.85546875" style="84" customWidth="1"/>
    <col min="545" max="545" width="24.42578125" style="84" customWidth="1"/>
    <col min="546" max="557" width="10.85546875" style="84" customWidth="1"/>
    <col min="558" max="560" width="13.7109375" style="84" customWidth="1"/>
    <col min="561" max="614" width="0" style="84" hidden="1" customWidth="1"/>
    <col min="615" max="768" width="10.28515625" style="84"/>
    <col min="769" max="769" width="48.42578125" style="84" customWidth="1"/>
    <col min="770" max="770" width="13.140625" style="84" customWidth="1"/>
    <col min="771" max="771" width="12.42578125" style="84" customWidth="1"/>
    <col min="772" max="772" width="12.28515625" style="84" customWidth="1"/>
    <col min="773" max="773" width="11.5703125" style="84" customWidth="1"/>
    <col min="774" max="774" width="12.5703125" style="84" customWidth="1"/>
    <col min="775" max="776" width="10.42578125" style="84" customWidth="1"/>
    <col min="777" max="777" width="10.28515625" style="84" customWidth="1"/>
    <col min="778" max="778" width="10.7109375" style="84" customWidth="1"/>
    <col min="779" max="779" width="9.85546875" style="84" customWidth="1"/>
    <col min="780" max="780" width="10.5703125" style="84" customWidth="1"/>
    <col min="781" max="781" width="10.140625" style="84" customWidth="1"/>
    <col min="782" max="782" width="10.28515625" style="84" customWidth="1"/>
    <col min="783" max="783" width="9.85546875" style="84" customWidth="1"/>
    <col min="784" max="784" width="9.7109375" style="84" customWidth="1"/>
    <col min="785" max="785" width="9.42578125" style="84" customWidth="1"/>
    <col min="786" max="786" width="9.85546875" style="84" customWidth="1"/>
    <col min="787" max="787" width="9.140625" style="84" customWidth="1"/>
    <col min="788" max="788" width="9.5703125" style="84" customWidth="1"/>
    <col min="789" max="789" width="9" style="84" customWidth="1"/>
    <col min="790" max="791" width="10.85546875" style="84" customWidth="1"/>
    <col min="792" max="792" width="96.5703125" style="84" customWidth="1"/>
    <col min="793" max="800" width="10.85546875" style="84" customWidth="1"/>
    <col min="801" max="801" width="24.42578125" style="84" customWidth="1"/>
    <col min="802" max="813" width="10.85546875" style="84" customWidth="1"/>
    <col min="814" max="816" width="13.7109375" style="84" customWidth="1"/>
    <col min="817" max="870" width="0" style="84" hidden="1" customWidth="1"/>
    <col min="871" max="1024" width="10.28515625" style="84"/>
    <col min="1025" max="1025" width="48.42578125" style="84" customWidth="1"/>
    <col min="1026" max="1026" width="13.140625" style="84" customWidth="1"/>
    <col min="1027" max="1027" width="12.42578125" style="84" customWidth="1"/>
    <col min="1028" max="1028" width="12.28515625" style="84" customWidth="1"/>
    <col min="1029" max="1029" width="11.5703125" style="84" customWidth="1"/>
    <col min="1030" max="1030" width="12.5703125" style="84" customWidth="1"/>
    <col min="1031" max="1032" width="10.42578125" style="84" customWidth="1"/>
    <col min="1033" max="1033" width="10.28515625" style="84" customWidth="1"/>
    <col min="1034" max="1034" width="10.7109375" style="84" customWidth="1"/>
    <col min="1035" max="1035" width="9.85546875" style="84" customWidth="1"/>
    <col min="1036" max="1036" width="10.5703125" style="84" customWidth="1"/>
    <col min="1037" max="1037" width="10.140625" style="84" customWidth="1"/>
    <col min="1038" max="1038" width="10.28515625" style="84" customWidth="1"/>
    <col min="1039" max="1039" width="9.85546875" style="84" customWidth="1"/>
    <col min="1040" max="1040" width="9.7109375" style="84" customWidth="1"/>
    <col min="1041" max="1041" width="9.42578125" style="84" customWidth="1"/>
    <col min="1042" max="1042" width="9.85546875" style="84" customWidth="1"/>
    <col min="1043" max="1043" width="9.140625" style="84" customWidth="1"/>
    <col min="1044" max="1044" width="9.5703125" style="84" customWidth="1"/>
    <col min="1045" max="1045" width="9" style="84" customWidth="1"/>
    <col min="1046" max="1047" width="10.85546875" style="84" customWidth="1"/>
    <col min="1048" max="1048" width="96.5703125" style="84" customWidth="1"/>
    <col min="1049" max="1056" width="10.85546875" style="84" customWidth="1"/>
    <col min="1057" max="1057" width="24.42578125" style="84" customWidth="1"/>
    <col min="1058" max="1069" width="10.85546875" style="84" customWidth="1"/>
    <col min="1070" max="1072" width="13.7109375" style="84" customWidth="1"/>
    <col min="1073" max="1126" width="0" style="84" hidden="1" customWidth="1"/>
    <col min="1127" max="1280" width="10.28515625" style="84"/>
    <col min="1281" max="1281" width="48.42578125" style="84" customWidth="1"/>
    <col min="1282" max="1282" width="13.140625" style="84" customWidth="1"/>
    <col min="1283" max="1283" width="12.42578125" style="84" customWidth="1"/>
    <col min="1284" max="1284" width="12.28515625" style="84" customWidth="1"/>
    <col min="1285" max="1285" width="11.5703125" style="84" customWidth="1"/>
    <col min="1286" max="1286" width="12.5703125" style="84" customWidth="1"/>
    <col min="1287" max="1288" width="10.42578125" style="84" customWidth="1"/>
    <col min="1289" max="1289" width="10.28515625" style="84" customWidth="1"/>
    <col min="1290" max="1290" width="10.7109375" style="84" customWidth="1"/>
    <col min="1291" max="1291" width="9.85546875" style="84" customWidth="1"/>
    <col min="1292" max="1292" width="10.5703125" style="84" customWidth="1"/>
    <col min="1293" max="1293" width="10.140625" style="84" customWidth="1"/>
    <col min="1294" max="1294" width="10.28515625" style="84" customWidth="1"/>
    <col min="1295" max="1295" width="9.85546875" style="84" customWidth="1"/>
    <col min="1296" max="1296" width="9.7109375" style="84" customWidth="1"/>
    <col min="1297" max="1297" width="9.42578125" style="84" customWidth="1"/>
    <col min="1298" max="1298" width="9.85546875" style="84" customWidth="1"/>
    <col min="1299" max="1299" width="9.140625" style="84" customWidth="1"/>
    <col min="1300" max="1300" width="9.5703125" style="84" customWidth="1"/>
    <col min="1301" max="1301" width="9" style="84" customWidth="1"/>
    <col min="1302" max="1303" width="10.85546875" style="84" customWidth="1"/>
    <col min="1304" max="1304" width="96.5703125" style="84" customWidth="1"/>
    <col min="1305" max="1312" width="10.85546875" style="84" customWidth="1"/>
    <col min="1313" max="1313" width="24.42578125" style="84" customWidth="1"/>
    <col min="1314" max="1325" width="10.85546875" style="84" customWidth="1"/>
    <col min="1326" max="1328" width="13.7109375" style="84" customWidth="1"/>
    <col min="1329" max="1382" width="0" style="84" hidden="1" customWidth="1"/>
    <col min="1383" max="1536" width="10.28515625" style="84"/>
    <col min="1537" max="1537" width="48.42578125" style="84" customWidth="1"/>
    <col min="1538" max="1538" width="13.140625" style="84" customWidth="1"/>
    <col min="1539" max="1539" width="12.42578125" style="84" customWidth="1"/>
    <col min="1540" max="1540" width="12.28515625" style="84" customWidth="1"/>
    <col min="1541" max="1541" width="11.5703125" style="84" customWidth="1"/>
    <col min="1542" max="1542" width="12.5703125" style="84" customWidth="1"/>
    <col min="1543" max="1544" width="10.42578125" style="84" customWidth="1"/>
    <col min="1545" max="1545" width="10.28515625" style="84" customWidth="1"/>
    <col min="1546" max="1546" width="10.7109375" style="84" customWidth="1"/>
    <col min="1547" max="1547" width="9.85546875" style="84" customWidth="1"/>
    <col min="1548" max="1548" width="10.5703125" style="84" customWidth="1"/>
    <col min="1549" max="1549" width="10.140625" style="84" customWidth="1"/>
    <col min="1550" max="1550" width="10.28515625" style="84" customWidth="1"/>
    <col min="1551" max="1551" width="9.85546875" style="84" customWidth="1"/>
    <col min="1552" max="1552" width="9.7109375" style="84" customWidth="1"/>
    <col min="1553" max="1553" width="9.42578125" style="84" customWidth="1"/>
    <col min="1554" max="1554" width="9.85546875" style="84" customWidth="1"/>
    <col min="1555" max="1555" width="9.140625" style="84" customWidth="1"/>
    <col min="1556" max="1556" width="9.5703125" style="84" customWidth="1"/>
    <col min="1557" max="1557" width="9" style="84" customWidth="1"/>
    <col min="1558" max="1559" width="10.85546875" style="84" customWidth="1"/>
    <col min="1560" max="1560" width="96.5703125" style="84" customWidth="1"/>
    <col min="1561" max="1568" width="10.85546875" style="84" customWidth="1"/>
    <col min="1569" max="1569" width="24.42578125" style="84" customWidth="1"/>
    <col min="1570" max="1581" width="10.85546875" style="84" customWidth="1"/>
    <col min="1582" max="1584" width="13.7109375" style="84" customWidth="1"/>
    <col min="1585" max="1638" width="0" style="84" hidden="1" customWidth="1"/>
    <col min="1639" max="1792" width="10.28515625" style="84"/>
    <col min="1793" max="1793" width="48.42578125" style="84" customWidth="1"/>
    <col min="1794" max="1794" width="13.140625" style="84" customWidth="1"/>
    <col min="1795" max="1795" width="12.42578125" style="84" customWidth="1"/>
    <col min="1796" max="1796" width="12.28515625" style="84" customWidth="1"/>
    <col min="1797" max="1797" width="11.5703125" style="84" customWidth="1"/>
    <col min="1798" max="1798" width="12.5703125" style="84" customWidth="1"/>
    <col min="1799" max="1800" width="10.42578125" style="84" customWidth="1"/>
    <col min="1801" max="1801" width="10.28515625" style="84" customWidth="1"/>
    <col min="1802" max="1802" width="10.7109375" style="84" customWidth="1"/>
    <col min="1803" max="1803" width="9.85546875" style="84" customWidth="1"/>
    <col min="1804" max="1804" width="10.5703125" style="84" customWidth="1"/>
    <col min="1805" max="1805" width="10.140625" style="84" customWidth="1"/>
    <col min="1806" max="1806" width="10.28515625" style="84" customWidth="1"/>
    <col min="1807" max="1807" width="9.85546875" style="84" customWidth="1"/>
    <col min="1808" max="1808" width="9.7109375" style="84" customWidth="1"/>
    <col min="1809" max="1809" width="9.42578125" style="84" customWidth="1"/>
    <col min="1810" max="1810" width="9.85546875" style="84" customWidth="1"/>
    <col min="1811" max="1811" width="9.140625" style="84" customWidth="1"/>
    <col min="1812" max="1812" width="9.5703125" style="84" customWidth="1"/>
    <col min="1813" max="1813" width="9" style="84" customWidth="1"/>
    <col min="1814" max="1815" width="10.85546875" style="84" customWidth="1"/>
    <col min="1816" max="1816" width="96.5703125" style="84" customWidth="1"/>
    <col min="1817" max="1824" width="10.85546875" style="84" customWidth="1"/>
    <col min="1825" max="1825" width="24.42578125" style="84" customWidth="1"/>
    <col min="1826" max="1837" width="10.85546875" style="84" customWidth="1"/>
    <col min="1838" max="1840" width="13.7109375" style="84" customWidth="1"/>
    <col min="1841" max="1894" width="0" style="84" hidden="1" customWidth="1"/>
    <col min="1895" max="2048" width="10.28515625" style="84"/>
    <col min="2049" max="2049" width="48.42578125" style="84" customWidth="1"/>
    <col min="2050" max="2050" width="13.140625" style="84" customWidth="1"/>
    <col min="2051" max="2051" width="12.42578125" style="84" customWidth="1"/>
    <col min="2052" max="2052" width="12.28515625" style="84" customWidth="1"/>
    <col min="2053" max="2053" width="11.5703125" style="84" customWidth="1"/>
    <col min="2054" max="2054" width="12.5703125" style="84" customWidth="1"/>
    <col min="2055" max="2056" width="10.42578125" style="84" customWidth="1"/>
    <col min="2057" max="2057" width="10.28515625" style="84" customWidth="1"/>
    <col min="2058" max="2058" width="10.7109375" style="84" customWidth="1"/>
    <col min="2059" max="2059" width="9.85546875" style="84" customWidth="1"/>
    <col min="2060" max="2060" width="10.5703125" style="84" customWidth="1"/>
    <col min="2061" max="2061" width="10.140625" style="84" customWidth="1"/>
    <col min="2062" max="2062" width="10.28515625" style="84" customWidth="1"/>
    <col min="2063" max="2063" width="9.85546875" style="84" customWidth="1"/>
    <col min="2064" max="2064" width="9.7109375" style="84" customWidth="1"/>
    <col min="2065" max="2065" width="9.42578125" style="84" customWidth="1"/>
    <col min="2066" max="2066" width="9.85546875" style="84" customWidth="1"/>
    <col min="2067" max="2067" width="9.140625" style="84" customWidth="1"/>
    <col min="2068" max="2068" width="9.5703125" style="84" customWidth="1"/>
    <col min="2069" max="2069" width="9" style="84" customWidth="1"/>
    <col min="2070" max="2071" width="10.85546875" style="84" customWidth="1"/>
    <col min="2072" max="2072" width="96.5703125" style="84" customWidth="1"/>
    <col min="2073" max="2080" width="10.85546875" style="84" customWidth="1"/>
    <col min="2081" max="2081" width="24.42578125" style="84" customWidth="1"/>
    <col min="2082" max="2093" width="10.85546875" style="84" customWidth="1"/>
    <col min="2094" max="2096" width="13.7109375" style="84" customWidth="1"/>
    <col min="2097" max="2150" width="0" style="84" hidden="1" customWidth="1"/>
    <col min="2151" max="2304" width="10.28515625" style="84"/>
    <col min="2305" max="2305" width="48.42578125" style="84" customWidth="1"/>
    <col min="2306" max="2306" width="13.140625" style="84" customWidth="1"/>
    <col min="2307" max="2307" width="12.42578125" style="84" customWidth="1"/>
    <col min="2308" max="2308" width="12.28515625" style="84" customWidth="1"/>
    <col min="2309" max="2309" width="11.5703125" style="84" customWidth="1"/>
    <col min="2310" max="2310" width="12.5703125" style="84" customWidth="1"/>
    <col min="2311" max="2312" width="10.42578125" style="84" customWidth="1"/>
    <col min="2313" max="2313" width="10.28515625" style="84" customWidth="1"/>
    <col min="2314" max="2314" width="10.7109375" style="84" customWidth="1"/>
    <col min="2315" max="2315" width="9.85546875" style="84" customWidth="1"/>
    <col min="2316" max="2316" width="10.5703125" style="84" customWidth="1"/>
    <col min="2317" max="2317" width="10.140625" style="84" customWidth="1"/>
    <col min="2318" max="2318" width="10.28515625" style="84" customWidth="1"/>
    <col min="2319" max="2319" width="9.85546875" style="84" customWidth="1"/>
    <col min="2320" max="2320" width="9.7109375" style="84" customWidth="1"/>
    <col min="2321" max="2321" width="9.42578125" style="84" customWidth="1"/>
    <col min="2322" max="2322" width="9.85546875" style="84" customWidth="1"/>
    <col min="2323" max="2323" width="9.140625" style="84" customWidth="1"/>
    <col min="2324" max="2324" width="9.5703125" style="84" customWidth="1"/>
    <col min="2325" max="2325" width="9" style="84" customWidth="1"/>
    <col min="2326" max="2327" width="10.85546875" style="84" customWidth="1"/>
    <col min="2328" max="2328" width="96.5703125" style="84" customWidth="1"/>
    <col min="2329" max="2336" width="10.85546875" style="84" customWidth="1"/>
    <col min="2337" max="2337" width="24.42578125" style="84" customWidth="1"/>
    <col min="2338" max="2349" width="10.85546875" style="84" customWidth="1"/>
    <col min="2350" max="2352" width="13.7109375" style="84" customWidth="1"/>
    <col min="2353" max="2406" width="0" style="84" hidden="1" customWidth="1"/>
    <col min="2407" max="2560" width="10.28515625" style="84"/>
    <col min="2561" max="2561" width="48.42578125" style="84" customWidth="1"/>
    <col min="2562" max="2562" width="13.140625" style="84" customWidth="1"/>
    <col min="2563" max="2563" width="12.42578125" style="84" customWidth="1"/>
    <col min="2564" max="2564" width="12.28515625" style="84" customWidth="1"/>
    <col min="2565" max="2565" width="11.5703125" style="84" customWidth="1"/>
    <col min="2566" max="2566" width="12.5703125" style="84" customWidth="1"/>
    <col min="2567" max="2568" width="10.42578125" style="84" customWidth="1"/>
    <col min="2569" max="2569" width="10.28515625" style="84" customWidth="1"/>
    <col min="2570" max="2570" width="10.7109375" style="84" customWidth="1"/>
    <col min="2571" max="2571" width="9.85546875" style="84" customWidth="1"/>
    <col min="2572" max="2572" width="10.5703125" style="84" customWidth="1"/>
    <col min="2573" max="2573" width="10.140625" style="84" customWidth="1"/>
    <col min="2574" max="2574" width="10.28515625" style="84" customWidth="1"/>
    <col min="2575" max="2575" width="9.85546875" style="84" customWidth="1"/>
    <col min="2576" max="2576" width="9.7109375" style="84" customWidth="1"/>
    <col min="2577" max="2577" width="9.42578125" style="84" customWidth="1"/>
    <col min="2578" max="2578" width="9.85546875" style="84" customWidth="1"/>
    <col min="2579" max="2579" width="9.140625" style="84" customWidth="1"/>
    <col min="2580" max="2580" width="9.5703125" style="84" customWidth="1"/>
    <col min="2581" max="2581" width="9" style="84" customWidth="1"/>
    <col min="2582" max="2583" width="10.85546875" style="84" customWidth="1"/>
    <col min="2584" max="2584" width="96.5703125" style="84" customWidth="1"/>
    <col min="2585" max="2592" width="10.85546875" style="84" customWidth="1"/>
    <col min="2593" max="2593" width="24.42578125" style="84" customWidth="1"/>
    <col min="2594" max="2605" width="10.85546875" style="84" customWidth="1"/>
    <col min="2606" max="2608" width="13.7109375" style="84" customWidth="1"/>
    <col min="2609" max="2662" width="0" style="84" hidden="1" customWidth="1"/>
    <col min="2663" max="2816" width="10.28515625" style="84"/>
    <col min="2817" max="2817" width="48.42578125" style="84" customWidth="1"/>
    <col min="2818" max="2818" width="13.140625" style="84" customWidth="1"/>
    <col min="2819" max="2819" width="12.42578125" style="84" customWidth="1"/>
    <col min="2820" max="2820" width="12.28515625" style="84" customWidth="1"/>
    <col min="2821" max="2821" width="11.5703125" style="84" customWidth="1"/>
    <col min="2822" max="2822" width="12.5703125" style="84" customWidth="1"/>
    <col min="2823" max="2824" width="10.42578125" style="84" customWidth="1"/>
    <col min="2825" max="2825" width="10.28515625" style="84" customWidth="1"/>
    <col min="2826" max="2826" width="10.7109375" style="84" customWidth="1"/>
    <col min="2827" max="2827" width="9.85546875" style="84" customWidth="1"/>
    <col min="2828" max="2828" width="10.5703125" style="84" customWidth="1"/>
    <col min="2829" max="2829" width="10.140625" style="84" customWidth="1"/>
    <col min="2830" max="2830" width="10.28515625" style="84" customWidth="1"/>
    <col min="2831" max="2831" width="9.85546875" style="84" customWidth="1"/>
    <col min="2832" max="2832" width="9.7109375" style="84" customWidth="1"/>
    <col min="2833" max="2833" width="9.42578125" style="84" customWidth="1"/>
    <col min="2834" max="2834" width="9.85546875" style="84" customWidth="1"/>
    <col min="2835" max="2835" width="9.140625" style="84" customWidth="1"/>
    <col min="2836" max="2836" width="9.5703125" style="84" customWidth="1"/>
    <col min="2837" max="2837" width="9" style="84" customWidth="1"/>
    <col min="2838" max="2839" width="10.85546875" style="84" customWidth="1"/>
    <col min="2840" max="2840" width="96.5703125" style="84" customWidth="1"/>
    <col min="2841" max="2848" width="10.85546875" style="84" customWidth="1"/>
    <col min="2849" max="2849" width="24.42578125" style="84" customWidth="1"/>
    <col min="2850" max="2861" width="10.85546875" style="84" customWidth="1"/>
    <col min="2862" max="2864" width="13.7109375" style="84" customWidth="1"/>
    <col min="2865" max="2918" width="0" style="84" hidden="1" customWidth="1"/>
    <col min="2919" max="3072" width="10.28515625" style="84"/>
    <col min="3073" max="3073" width="48.42578125" style="84" customWidth="1"/>
    <col min="3074" max="3074" width="13.140625" style="84" customWidth="1"/>
    <col min="3075" max="3075" width="12.42578125" style="84" customWidth="1"/>
    <col min="3076" max="3076" width="12.28515625" style="84" customWidth="1"/>
    <col min="3077" max="3077" width="11.5703125" style="84" customWidth="1"/>
    <col min="3078" max="3078" width="12.5703125" style="84" customWidth="1"/>
    <col min="3079" max="3080" width="10.42578125" style="84" customWidth="1"/>
    <col min="3081" max="3081" width="10.28515625" style="84" customWidth="1"/>
    <col min="3082" max="3082" width="10.7109375" style="84" customWidth="1"/>
    <col min="3083" max="3083" width="9.85546875" style="84" customWidth="1"/>
    <col min="3084" max="3084" width="10.5703125" style="84" customWidth="1"/>
    <col min="3085" max="3085" width="10.140625" style="84" customWidth="1"/>
    <col min="3086" max="3086" width="10.28515625" style="84" customWidth="1"/>
    <col min="3087" max="3087" width="9.85546875" style="84" customWidth="1"/>
    <col min="3088" max="3088" width="9.7109375" style="84" customWidth="1"/>
    <col min="3089" max="3089" width="9.42578125" style="84" customWidth="1"/>
    <col min="3090" max="3090" width="9.85546875" style="84" customWidth="1"/>
    <col min="3091" max="3091" width="9.140625" style="84" customWidth="1"/>
    <col min="3092" max="3092" width="9.5703125" style="84" customWidth="1"/>
    <col min="3093" max="3093" width="9" style="84" customWidth="1"/>
    <col min="3094" max="3095" width="10.85546875" style="84" customWidth="1"/>
    <col min="3096" max="3096" width="96.5703125" style="84" customWidth="1"/>
    <col min="3097" max="3104" width="10.85546875" style="84" customWidth="1"/>
    <col min="3105" max="3105" width="24.42578125" style="84" customWidth="1"/>
    <col min="3106" max="3117" width="10.85546875" style="84" customWidth="1"/>
    <col min="3118" max="3120" width="13.7109375" style="84" customWidth="1"/>
    <col min="3121" max="3174" width="0" style="84" hidden="1" customWidth="1"/>
    <col min="3175" max="3328" width="10.28515625" style="84"/>
    <col min="3329" max="3329" width="48.42578125" style="84" customWidth="1"/>
    <col min="3330" max="3330" width="13.140625" style="84" customWidth="1"/>
    <col min="3331" max="3331" width="12.42578125" style="84" customWidth="1"/>
    <col min="3332" max="3332" width="12.28515625" style="84" customWidth="1"/>
    <col min="3333" max="3333" width="11.5703125" style="84" customWidth="1"/>
    <col min="3334" max="3334" width="12.5703125" style="84" customWidth="1"/>
    <col min="3335" max="3336" width="10.42578125" style="84" customWidth="1"/>
    <col min="3337" max="3337" width="10.28515625" style="84" customWidth="1"/>
    <col min="3338" max="3338" width="10.7109375" style="84" customWidth="1"/>
    <col min="3339" max="3339" width="9.85546875" style="84" customWidth="1"/>
    <col min="3340" max="3340" width="10.5703125" style="84" customWidth="1"/>
    <col min="3341" max="3341" width="10.140625" style="84" customWidth="1"/>
    <col min="3342" max="3342" width="10.28515625" style="84" customWidth="1"/>
    <col min="3343" max="3343" width="9.85546875" style="84" customWidth="1"/>
    <col min="3344" max="3344" width="9.7109375" style="84" customWidth="1"/>
    <col min="3345" max="3345" width="9.42578125" style="84" customWidth="1"/>
    <col min="3346" max="3346" width="9.85546875" style="84" customWidth="1"/>
    <col min="3347" max="3347" width="9.140625" style="84" customWidth="1"/>
    <col min="3348" max="3348" width="9.5703125" style="84" customWidth="1"/>
    <col min="3349" max="3349" width="9" style="84" customWidth="1"/>
    <col min="3350" max="3351" width="10.85546875" style="84" customWidth="1"/>
    <col min="3352" max="3352" width="96.5703125" style="84" customWidth="1"/>
    <col min="3353" max="3360" width="10.85546875" style="84" customWidth="1"/>
    <col min="3361" max="3361" width="24.42578125" style="84" customWidth="1"/>
    <col min="3362" max="3373" width="10.85546875" style="84" customWidth="1"/>
    <col min="3374" max="3376" width="13.7109375" style="84" customWidth="1"/>
    <col min="3377" max="3430" width="0" style="84" hidden="1" customWidth="1"/>
    <col min="3431" max="3584" width="10.28515625" style="84"/>
    <col min="3585" max="3585" width="48.42578125" style="84" customWidth="1"/>
    <col min="3586" max="3586" width="13.140625" style="84" customWidth="1"/>
    <col min="3587" max="3587" width="12.42578125" style="84" customWidth="1"/>
    <col min="3588" max="3588" width="12.28515625" style="84" customWidth="1"/>
    <col min="3589" max="3589" width="11.5703125" style="84" customWidth="1"/>
    <col min="3590" max="3590" width="12.5703125" style="84" customWidth="1"/>
    <col min="3591" max="3592" width="10.42578125" style="84" customWidth="1"/>
    <col min="3593" max="3593" width="10.28515625" style="84" customWidth="1"/>
    <col min="3594" max="3594" width="10.7109375" style="84" customWidth="1"/>
    <col min="3595" max="3595" width="9.85546875" style="84" customWidth="1"/>
    <col min="3596" max="3596" width="10.5703125" style="84" customWidth="1"/>
    <col min="3597" max="3597" width="10.140625" style="84" customWidth="1"/>
    <col min="3598" max="3598" width="10.28515625" style="84" customWidth="1"/>
    <col min="3599" max="3599" width="9.85546875" style="84" customWidth="1"/>
    <col min="3600" max="3600" width="9.7109375" style="84" customWidth="1"/>
    <col min="3601" max="3601" width="9.42578125" style="84" customWidth="1"/>
    <col min="3602" max="3602" width="9.85546875" style="84" customWidth="1"/>
    <col min="3603" max="3603" width="9.140625" style="84" customWidth="1"/>
    <col min="3604" max="3604" width="9.5703125" style="84" customWidth="1"/>
    <col min="3605" max="3605" width="9" style="84" customWidth="1"/>
    <col min="3606" max="3607" width="10.85546875" style="84" customWidth="1"/>
    <col min="3608" max="3608" width="96.5703125" style="84" customWidth="1"/>
    <col min="3609" max="3616" width="10.85546875" style="84" customWidth="1"/>
    <col min="3617" max="3617" width="24.42578125" style="84" customWidth="1"/>
    <col min="3618" max="3629" width="10.85546875" style="84" customWidth="1"/>
    <col min="3630" max="3632" width="13.7109375" style="84" customWidth="1"/>
    <col min="3633" max="3686" width="0" style="84" hidden="1" customWidth="1"/>
    <col min="3687" max="3840" width="10.28515625" style="84"/>
    <col min="3841" max="3841" width="48.42578125" style="84" customWidth="1"/>
    <col min="3842" max="3842" width="13.140625" style="84" customWidth="1"/>
    <col min="3843" max="3843" width="12.42578125" style="84" customWidth="1"/>
    <col min="3844" max="3844" width="12.28515625" style="84" customWidth="1"/>
    <col min="3845" max="3845" width="11.5703125" style="84" customWidth="1"/>
    <col min="3846" max="3846" width="12.5703125" style="84" customWidth="1"/>
    <col min="3847" max="3848" width="10.42578125" style="84" customWidth="1"/>
    <col min="3849" max="3849" width="10.28515625" style="84" customWidth="1"/>
    <col min="3850" max="3850" width="10.7109375" style="84" customWidth="1"/>
    <col min="3851" max="3851" width="9.85546875" style="84" customWidth="1"/>
    <col min="3852" max="3852" width="10.5703125" style="84" customWidth="1"/>
    <col min="3853" max="3853" width="10.140625" style="84" customWidth="1"/>
    <col min="3854" max="3854" width="10.28515625" style="84" customWidth="1"/>
    <col min="3855" max="3855" width="9.85546875" style="84" customWidth="1"/>
    <col min="3856" max="3856" width="9.7109375" style="84" customWidth="1"/>
    <col min="3857" max="3857" width="9.42578125" style="84" customWidth="1"/>
    <col min="3858" max="3858" width="9.85546875" style="84" customWidth="1"/>
    <col min="3859" max="3859" width="9.140625" style="84" customWidth="1"/>
    <col min="3860" max="3860" width="9.5703125" style="84" customWidth="1"/>
    <col min="3861" max="3861" width="9" style="84" customWidth="1"/>
    <col min="3862" max="3863" width="10.85546875" style="84" customWidth="1"/>
    <col min="3864" max="3864" width="96.5703125" style="84" customWidth="1"/>
    <col min="3865" max="3872" width="10.85546875" style="84" customWidth="1"/>
    <col min="3873" max="3873" width="24.42578125" style="84" customWidth="1"/>
    <col min="3874" max="3885" width="10.85546875" style="84" customWidth="1"/>
    <col min="3886" max="3888" width="13.7109375" style="84" customWidth="1"/>
    <col min="3889" max="3942" width="0" style="84" hidden="1" customWidth="1"/>
    <col min="3943" max="4096" width="10.28515625" style="84"/>
    <col min="4097" max="4097" width="48.42578125" style="84" customWidth="1"/>
    <col min="4098" max="4098" width="13.140625" style="84" customWidth="1"/>
    <col min="4099" max="4099" width="12.42578125" style="84" customWidth="1"/>
    <col min="4100" max="4100" width="12.28515625" style="84" customWidth="1"/>
    <col min="4101" max="4101" width="11.5703125" style="84" customWidth="1"/>
    <col min="4102" max="4102" width="12.5703125" style="84" customWidth="1"/>
    <col min="4103" max="4104" width="10.42578125" style="84" customWidth="1"/>
    <col min="4105" max="4105" width="10.28515625" style="84" customWidth="1"/>
    <col min="4106" max="4106" width="10.7109375" style="84" customWidth="1"/>
    <col min="4107" max="4107" width="9.85546875" style="84" customWidth="1"/>
    <col min="4108" max="4108" width="10.5703125" style="84" customWidth="1"/>
    <col min="4109" max="4109" width="10.140625" style="84" customWidth="1"/>
    <col min="4110" max="4110" width="10.28515625" style="84" customWidth="1"/>
    <col min="4111" max="4111" width="9.85546875" style="84" customWidth="1"/>
    <col min="4112" max="4112" width="9.7109375" style="84" customWidth="1"/>
    <col min="4113" max="4113" width="9.42578125" style="84" customWidth="1"/>
    <col min="4114" max="4114" width="9.85546875" style="84" customWidth="1"/>
    <col min="4115" max="4115" width="9.140625" style="84" customWidth="1"/>
    <col min="4116" max="4116" width="9.5703125" style="84" customWidth="1"/>
    <col min="4117" max="4117" width="9" style="84" customWidth="1"/>
    <col min="4118" max="4119" width="10.85546875" style="84" customWidth="1"/>
    <col min="4120" max="4120" width="96.5703125" style="84" customWidth="1"/>
    <col min="4121" max="4128" width="10.85546875" style="84" customWidth="1"/>
    <col min="4129" max="4129" width="24.42578125" style="84" customWidth="1"/>
    <col min="4130" max="4141" width="10.85546875" style="84" customWidth="1"/>
    <col min="4142" max="4144" width="13.7109375" style="84" customWidth="1"/>
    <col min="4145" max="4198" width="0" style="84" hidden="1" customWidth="1"/>
    <col min="4199" max="4352" width="10.28515625" style="84"/>
    <col min="4353" max="4353" width="48.42578125" style="84" customWidth="1"/>
    <col min="4354" max="4354" width="13.140625" style="84" customWidth="1"/>
    <col min="4355" max="4355" width="12.42578125" style="84" customWidth="1"/>
    <col min="4356" max="4356" width="12.28515625" style="84" customWidth="1"/>
    <col min="4357" max="4357" width="11.5703125" style="84" customWidth="1"/>
    <col min="4358" max="4358" width="12.5703125" style="84" customWidth="1"/>
    <col min="4359" max="4360" width="10.42578125" style="84" customWidth="1"/>
    <col min="4361" max="4361" width="10.28515625" style="84" customWidth="1"/>
    <col min="4362" max="4362" width="10.7109375" style="84" customWidth="1"/>
    <col min="4363" max="4363" width="9.85546875" style="84" customWidth="1"/>
    <col min="4364" max="4364" width="10.5703125" style="84" customWidth="1"/>
    <col min="4365" max="4365" width="10.140625" style="84" customWidth="1"/>
    <col min="4366" max="4366" width="10.28515625" style="84" customWidth="1"/>
    <col min="4367" max="4367" width="9.85546875" style="84" customWidth="1"/>
    <col min="4368" max="4368" width="9.7109375" style="84" customWidth="1"/>
    <col min="4369" max="4369" width="9.42578125" style="84" customWidth="1"/>
    <col min="4370" max="4370" width="9.85546875" style="84" customWidth="1"/>
    <col min="4371" max="4371" width="9.140625" style="84" customWidth="1"/>
    <col min="4372" max="4372" width="9.5703125" style="84" customWidth="1"/>
    <col min="4373" max="4373" width="9" style="84" customWidth="1"/>
    <col min="4374" max="4375" width="10.85546875" style="84" customWidth="1"/>
    <col min="4376" max="4376" width="96.5703125" style="84" customWidth="1"/>
    <col min="4377" max="4384" width="10.85546875" style="84" customWidth="1"/>
    <col min="4385" max="4385" width="24.42578125" style="84" customWidth="1"/>
    <col min="4386" max="4397" width="10.85546875" style="84" customWidth="1"/>
    <col min="4398" max="4400" width="13.7109375" style="84" customWidth="1"/>
    <col min="4401" max="4454" width="0" style="84" hidden="1" customWidth="1"/>
    <col min="4455" max="4608" width="10.28515625" style="84"/>
    <col min="4609" max="4609" width="48.42578125" style="84" customWidth="1"/>
    <col min="4610" max="4610" width="13.140625" style="84" customWidth="1"/>
    <col min="4611" max="4611" width="12.42578125" style="84" customWidth="1"/>
    <col min="4612" max="4612" width="12.28515625" style="84" customWidth="1"/>
    <col min="4613" max="4613" width="11.5703125" style="84" customWidth="1"/>
    <col min="4614" max="4614" width="12.5703125" style="84" customWidth="1"/>
    <col min="4615" max="4616" width="10.42578125" style="84" customWidth="1"/>
    <col min="4617" max="4617" width="10.28515625" style="84" customWidth="1"/>
    <col min="4618" max="4618" width="10.7109375" style="84" customWidth="1"/>
    <col min="4619" max="4619" width="9.85546875" style="84" customWidth="1"/>
    <col min="4620" max="4620" width="10.5703125" style="84" customWidth="1"/>
    <col min="4621" max="4621" width="10.140625" style="84" customWidth="1"/>
    <col min="4622" max="4622" width="10.28515625" style="84" customWidth="1"/>
    <col min="4623" max="4623" width="9.85546875" style="84" customWidth="1"/>
    <col min="4624" max="4624" width="9.7109375" style="84" customWidth="1"/>
    <col min="4625" max="4625" width="9.42578125" style="84" customWidth="1"/>
    <col min="4626" max="4626" width="9.85546875" style="84" customWidth="1"/>
    <col min="4627" max="4627" width="9.140625" style="84" customWidth="1"/>
    <col min="4628" max="4628" width="9.5703125" style="84" customWidth="1"/>
    <col min="4629" max="4629" width="9" style="84" customWidth="1"/>
    <col min="4630" max="4631" width="10.85546875" style="84" customWidth="1"/>
    <col min="4632" max="4632" width="96.5703125" style="84" customWidth="1"/>
    <col min="4633" max="4640" width="10.85546875" style="84" customWidth="1"/>
    <col min="4641" max="4641" width="24.42578125" style="84" customWidth="1"/>
    <col min="4642" max="4653" width="10.85546875" style="84" customWidth="1"/>
    <col min="4654" max="4656" width="13.7109375" style="84" customWidth="1"/>
    <col min="4657" max="4710" width="0" style="84" hidden="1" customWidth="1"/>
    <col min="4711" max="4864" width="10.28515625" style="84"/>
    <col min="4865" max="4865" width="48.42578125" style="84" customWidth="1"/>
    <col min="4866" max="4866" width="13.140625" style="84" customWidth="1"/>
    <col min="4867" max="4867" width="12.42578125" style="84" customWidth="1"/>
    <col min="4868" max="4868" width="12.28515625" style="84" customWidth="1"/>
    <col min="4869" max="4869" width="11.5703125" style="84" customWidth="1"/>
    <col min="4870" max="4870" width="12.5703125" style="84" customWidth="1"/>
    <col min="4871" max="4872" width="10.42578125" style="84" customWidth="1"/>
    <col min="4873" max="4873" width="10.28515625" style="84" customWidth="1"/>
    <col min="4874" max="4874" width="10.7109375" style="84" customWidth="1"/>
    <col min="4875" max="4875" width="9.85546875" style="84" customWidth="1"/>
    <col min="4876" max="4876" width="10.5703125" style="84" customWidth="1"/>
    <col min="4877" max="4877" width="10.140625" style="84" customWidth="1"/>
    <col min="4878" max="4878" width="10.28515625" style="84" customWidth="1"/>
    <col min="4879" max="4879" width="9.85546875" style="84" customWidth="1"/>
    <col min="4880" max="4880" width="9.7109375" style="84" customWidth="1"/>
    <col min="4881" max="4881" width="9.42578125" style="84" customWidth="1"/>
    <col min="4882" max="4882" width="9.85546875" style="84" customWidth="1"/>
    <col min="4883" max="4883" width="9.140625" style="84" customWidth="1"/>
    <col min="4884" max="4884" width="9.5703125" style="84" customWidth="1"/>
    <col min="4885" max="4885" width="9" style="84" customWidth="1"/>
    <col min="4886" max="4887" width="10.85546875" style="84" customWidth="1"/>
    <col min="4888" max="4888" width="96.5703125" style="84" customWidth="1"/>
    <col min="4889" max="4896" width="10.85546875" style="84" customWidth="1"/>
    <col min="4897" max="4897" width="24.42578125" style="84" customWidth="1"/>
    <col min="4898" max="4909" width="10.85546875" style="84" customWidth="1"/>
    <col min="4910" max="4912" width="13.7109375" style="84" customWidth="1"/>
    <col min="4913" max="4966" width="0" style="84" hidden="1" customWidth="1"/>
    <col min="4967" max="5120" width="10.28515625" style="84"/>
    <col min="5121" max="5121" width="48.42578125" style="84" customWidth="1"/>
    <col min="5122" max="5122" width="13.140625" style="84" customWidth="1"/>
    <col min="5123" max="5123" width="12.42578125" style="84" customWidth="1"/>
    <col min="5124" max="5124" width="12.28515625" style="84" customWidth="1"/>
    <col min="5125" max="5125" width="11.5703125" style="84" customWidth="1"/>
    <col min="5126" max="5126" width="12.5703125" style="84" customWidth="1"/>
    <col min="5127" max="5128" width="10.42578125" style="84" customWidth="1"/>
    <col min="5129" max="5129" width="10.28515625" style="84" customWidth="1"/>
    <col min="5130" max="5130" width="10.7109375" style="84" customWidth="1"/>
    <col min="5131" max="5131" width="9.85546875" style="84" customWidth="1"/>
    <col min="5132" max="5132" width="10.5703125" style="84" customWidth="1"/>
    <col min="5133" max="5133" width="10.140625" style="84" customWidth="1"/>
    <col min="5134" max="5134" width="10.28515625" style="84" customWidth="1"/>
    <col min="5135" max="5135" width="9.85546875" style="84" customWidth="1"/>
    <col min="5136" max="5136" width="9.7109375" style="84" customWidth="1"/>
    <col min="5137" max="5137" width="9.42578125" style="84" customWidth="1"/>
    <col min="5138" max="5138" width="9.85546875" style="84" customWidth="1"/>
    <col min="5139" max="5139" width="9.140625" style="84" customWidth="1"/>
    <col min="5140" max="5140" width="9.5703125" style="84" customWidth="1"/>
    <col min="5141" max="5141" width="9" style="84" customWidth="1"/>
    <col min="5142" max="5143" width="10.85546875" style="84" customWidth="1"/>
    <col min="5144" max="5144" width="96.5703125" style="84" customWidth="1"/>
    <col min="5145" max="5152" width="10.85546875" style="84" customWidth="1"/>
    <col min="5153" max="5153" width="24.42578125" style="84" customWidth="1"/>
    <col min="5154" max="5165" width="10.85546875" style="84" customWidth="1"/>
    <col min="5166" max="5168" width="13.7109375" style="84" customWidth="1"/>
    <col min="5169" max="5222" width="0" style="84" hidden="1" customWidth="1"/>
    <col min="5223" max="5376" width="10.28515625" style="84"/>
    <col min="5377" max="5377" width="48.42578125" style="84" customWidth="1"/>
    <col min="5378" max="5378" width="13.140625" style="84" customWidth="1"/>
    <col min="5379" max="5379" width="12.42578125" style="84" customWidth="1"/>
    <col min="5380" max="5380" width="12.28515625" style="84" customWidth="1"/>
    <col min="5381" max="5381" width="11.5703125" style="84" customWidth="1"/>
    <col min="5382" max="5382" width="12.5703125" style="84" customWidth="1"/>
    <col min="5383" max="5384" width="10.42578125" style="84" customWidth="1"/>
    <col min="5385" max="5385" width="10.28515625" style="84" customWidth="1"/>
    <col min="5386" max="5386" width="10.7109375" style="84" customWidth="1"/>
    <col min="5387" max="5387" width="9.85546875" style="84" customWidth="1"/>
    <col min="5388" max="5388" width="10.5703125" style="84" customWidth="1"/>
    <col min="5389" max="5389" width="10.140625" style="84" customWidth="1"/>
    <col min="5390" max="5390" width="10.28515625" style="84" customWidth="1"/>
    <col min="5391" max="5391" width="9.85546875" style="84" customWidth="1"/>
    <col min="5392" max="5392" width="9.7109375" style="84" customWidth="1"/>
    <col min="5393" max="5393" width="9.42578125" style="84" customWidth="1"/>
    <col min="5394" max="5394" width="9.85546875" style="84" customWidth="1"/>
    <col min="5395" max="5395" width="9.140625" style="84" customWidth="1"/>
    <col min="5396" max="5396" width="9.5703125" style="84" customWidth="1"/>
    <col min="5397" max="5397" width="9" style="84" customWidth="1"/>
    <col min="5398" max="5399" width="10.85546875" style="84" customWidth="1"/>
    <col min="5400" max="5400" width="96.5703125" style="84" customWidth="1"/>
    <col min="5401" max="5408" width="10.85546875" style="84" customWidth="1"/>
    <col min="5409" max="5409" width="24.42578125" style="84" customWidth="1"/>
    <col min="5410" max="5421" width="10.85546875" style="84" customWidth="1"/>
    <col min="5422" max="5424" width="13.7109375" style="84" customWidth="1"/>
    <col min="5425" max="5478" width="0" style="84" hidden="1" customWidth="1"/>
    <col min="5479" max="5632" width="10.28515625" style="84"/>
    <col min="5633" max="5633" width="48.42578125" style="84" customWidth="1"/>
    <col min="5634" max="5634" width="13.140625" style="84" customWidth="1"/>
    <col min="5635" max="5635" width="12.42578125" style="84" customWidth="1"/>
    <col min="5636" max="5636" width="12.28515625" style="84" customWidth="1"/>
    <col min="5637" max="5637" width="11.5703125" style="84" customWidth="1"/>
    <col min="5638" max="5638" width="12.5703125" style="84" customWidth="1"/>
    <col min="5639" max="5640" width="10.42578125" style="84" customWidth="1"/>
    <col min="5641" max="5641" width="10.28515625" style="84" customWidth="1"/>
    <col min="5642" max="5642" width="10.7109375" style="84" customWidth="1"/>
    <col min="5643" max="5643" width="9.85546875" style="84" customWidth="1"/>
    <col min="5644" max="5644" width="10.5703125" style="84" customWidth="1"/>
    <col min="5645" max="5645" width="10.140625" style="84" customWidth="1"/>
    <col min="5646" max="5646" width="10.28515625" style="84" customWidth="1"/>
    <col min="5647" max="5647" width="9.85546875" style="84" customWidth="1"/>
    <col min="5648" max="5648" width="9.7109375" style="84" customWidth="1"/>
    <col min="5649" max="5649" width="9.42578125" style="84" customWidth="1"/>
    <col min="5650" max="5650" width="9.85546875" style="84" customWidth="1"/>
    <col min="5651" max="5651" width="9.140625" style="84" customWidth="1"/>
    <col min="5652" max="5652" width="9.5703125" style="84" customWidth="1"/>
    <col min="5653" max="5653" width="9" style="84" customWidth="1"/>
    <col min="5654" max="5655" width="10.85546875" style="84" customWidth="1"/>
    <col min="5656" max="5656" width="96.5703125" style="84" customWidth="1"/>
    <col min="5657" max="5664" width="10.85546875" style="84" customWidth="1"/>
    <col min="5665" max="5665" width="24.42578125" style="84" customWidth="1"/>
    <col min="5666" max="5677" width="10.85546875" style="84" customWidth="1"/>
    <col min="5678" max="5680" width="13.7109375" style="84" customWidth="1"/>
    <col min="5681" max="5734" width="0" style="84" hidden="1" customWidth="1"/>
    <col min="5735" max="5888" width="10.28515625" style="84"/>
    <col min="5889" max="5889" width="48.42578125" style="84" customWidth="1"/>
    <col min="5890" max="5890" width="13.140625" style="84" customWidth="1"/>
    <col min="5891" max="5891" width="12.42578125" style="84" customWidth="1"/>
    <col min="5892" max="5892" width="12.28515625" style="84" customWidth="1"/>
    <col min="5893" max="5893" width="11.5703125" style="84" customWidth="1"/>
    <col min="5894" max="5894" width="12.5703125" style="84" customWidth="1"/>
    <col min="5895" max="5896" width="10.42578125" style="84" customWidth="1"/>
    <col min="5897" max="5897" width="10.28515625" style="84" customWidth="1"/>
    <col min="5898" max="5898" width="10.7109375" style="84" customWidth="1"/>
    <col min="5899" max="5899" width="9.85546875" style="84" customWidth="1"/>
    <col min="5900" max="5900" width="10.5703125" style="84" customWidth="1"/>
    <col min="5901" max="5901" width="10.140625" style="84" customWidth="1"/>
    <col min="5902" max="5902" width="10.28515625" style="84" customWidth="1"/>
    <col min="5903" max="5903" width="9.85546875" style="84" customWidth="1"/>
    <col min="5904" max="5904" width="9.7109375" style="84" customWidth="1"/>
    <col min="5905" max="5905" width="9.42578125" style="84" customWidth="1"/>
    <col min="5906" max="5906" width="9.85546875" style="84" customWidth="1"/>
    <col min="5907" max="5907" width="9.140625" style="84" customWidth="1"/>
    <col min="5908" max="5908" width="9.5703125" style="84" customWidth="1"/>
    <col min="5909" max="5909" width="9" style="84" customWidth="1"/>
    <col min="5910" max="5911" width="10.85546875" style="84" customWidth="1"/>
    <col min="5912" max="5912" width="96.5703125" style="84" customWidth="1"/>
    <col min="5913" max="5920" width="10.85546875" style="84" customWidth="1"/>
    <col min="5921" max="5921" width="24.42578125" style="84" customWidth="1"/>
    <col min="5922" max="5933" width="10.85546875" style="84" customWidth="1"/>
    <col min="5934" max="5936" width="13.7109375" style="84" customWidth="1"/>
    <col min="5937" max="5990" width="0" style="84" hidden="1" customWidth="1"/>
    <col min="5991" max="6144" width="10.28515625" style="84"/>
    <col min="6145" max="6145" width="48.42578125" style="84" customWidth="1"/>
    <col min="6146" max="6146" width="13.140625" style="84" customWidth="1"/>
    <col min="6147" max="6147" width="12.42578125" style="84" customWidth="1"/>
    <col min="6148" max="6148" width="12.28515625" style="84" customWidth="1"/>
    <col min="6149" max="6149" width="11.5703125" style="84" customWidth="1"/>
    <col min="6150" max="6150" width="12.5703125" style="84" customWidth="1"/>
    <col min="6151" max="6152" width="10.42578125" style="84" customWidth="1"/>
    <col min="6153" max="6153" width="10.28515625" style="84" customWidth="1"/>
    <col min="6154" max="6154" width="10.7109375" style="84" customWidth="1"/>
    <col min="6155" max="6155" width="9.85546875" style="84" customWidth="1"/>
    <col min="6156" max="6156" width="10.5703125" style="84" customWidth="1"/>
    <col min="6157" max="6157" width="10.140625" style="84" customWidth="1"/>
    <col min="6158" max="6158" width="10.28515625" style="84" customWidth="1"/>
    <col min="6159" max="6159" width="9.85546875" style="84" customWidth="1"/>
    <col min="6160" max="6160" width="9.7109375" style="84" customWidth="1"/>
    <col min="6161" max="6161" width="9.42578125" style="84" customWidth="1"/>
    <col min="6162" max="6162" width="9.85546875" style="84" customWidth="1"/>
    <col min="6163" max="6163" width="9.140625" style="84" customWidth="1"/>
    <col min="6164" max="6164" width="9.5703125" style="84" customWidth="1"/>
    <col min="6165" max="6165" width="9" style="84" customWidth="1"/>
    <col min="6166" max="6167" width="10.85546875" style="84" customWidth="1"/>
    <col min="6168" max="6168" width="96.5703125" style="84" customWidth="1"/>
    <col min="6169" max="6176" width="10.85546875" style="84" customWidth="1"/>
    <col min="6177" max="6177" width="24.42578125" style="84" customWidth="1"/>
    <col min="6178" max="6189" width="10.85546875" style="84" customWidth="1"/>
    <col min="6190" max="6192" width="13.7109375" style="84" customWidth="1"/>
    <col min="6193" max="6246" width="0" style="84" hidden="1" customWidth="1"/>
    <col min="6247" max="6400" width="10.28515625" style="84"/>
    <col min="6401" max="6401" width="48.42578125" style="84" customWidth="1"/>
    <col min="6402" max="6402" width="13.140625" style="84" customWidth="1"/>
    <col min="6403" max="6403" width="12.42578125" style="84" customWidth="1"/>
    <col min="6404" max="6404" width="12.28515625" style="84" customWidth="1"/>
    <col min="6405" max="6405" width="11.5703125" style="84" customWidth="1"/>
    <col min="6406" max="6406" width="12.5703125" style="84" customWidth="1"/>
    <col min="6407" max="6408" width="10.42578125" style="84" customWidth="1"/>
    <col min="6409" max="6409" width="10.28515625" style="84" customWidth="1"/>
    <col min="6410" max="6410" width="10.7109375" style="84" customWidth="1"/>
    <col min="6411" max="6411" width="9.85546875" style="84" customWidth="1"/>
    <col min="6412" max="6412" width="10.5703125" style="84" customWidth="1"/>
    <col min="6413" max="6413" width="10.140625" style="84" customWidth="1"/>
    <col min="6414" max="6414" width="10.28515625" style="84" customWidth="1"/>
    <col min="6415" max="6415" width="9.85546875" style="84" customWidth="1"/>
    <col min="6416" max="6416" width="9.7109375" style="84" customWidth="1"/>
    <col min="6417" max="6417" width="9.42578125" style="84" customWidth="1"/>
    <col min="6418" max="6418" width="9.85546875" style="84" customWidth="1"/>
    <col min="6419" max="6419" width="9.140625" style="84" customWidth="1"/>
    <col min="6420" max="6420" width="9.5703125" style="84" customWidth="1"/>
    <col min="6421" max="6421" width="9" style="84" customWidth="1"/>
    <col min="6422" max="6423" width="10.85546875" style="84" customWidth="1"/>
    <col min="6424" max="6424" width="96.5703125" style="84" customWidth="1"/>
    <col min="6425" max="6432" width="10.85546875" style="84" customWidth="1"/>
    <col min="6433" max="6433" width="24.42578125" style="84" customWidth="1"/>
    <col min="6434" max="6445" width="10.85546875" style="84" customWidth="1"/>
    <col min="6446" max="6448" width="13.7109375" style="84" customWidth="1"/>
    <col min="6449" max="6502" width="0" style="84" hidden="1" customWidth="1"/>
    <col min="6503" max="6656" width="10.28515625" style="84"/>
    <col min="6657" max="6657" width="48.42578125" style="84" customWidth="1"/>
    <col min="6658" max="6658" width="13.140625" style="84" customWidth="1"/>
    <col min="6659" max="6659" width="12.42578125" style="84" customWidth="1"/>
    <col min="6660" max="6660" width="12.28515625" style="84" customWidth="1"/>
    <col min="6661" max="6661" width="11.5703125" style="84" customWidth="1"/>
    <col min="6662" max="6662" width="12.5703125" style="84" customWidth="1"/>
    <col min="6663" max="6664" width="10.42578125" style="84" customWidth="1"/>
    <col min="6665" max="6665" width="10.28515625" style="84" customWidth="1"/>
    <col min="6666" max="6666" width="10.7109375" style="84" customWidth="1"/>
    <col min="6667" max="6667" width="9.85546875" style="84" customWidth="1"/>
    <col min="6668" max="6668" width="10.5703125" style="84" customWidth="1"/>
    <col min="6669" max="6669" width="10.140625" style="84" customWidth="1"/>
    <col min="6670" max="6670" width="10.28515625" style="84" customWidth="1"/>
    <col min="6671" max="6671" width="9.85546875" style="84" customWidth="1"/>
    <col min="6672" max="6672" width="9.7109375" style="84" customWidth="1"/>
    <col min="6673" max="6673" width="9.42578125" style="84" customWidth="1"/>
    <col min="6674" max="6674" width="9.85546875" style="84" customWidth="1"/>
    <col min="6675" max="6675" width="9.140625" style="84" customWidth="1"/>
    <col min="6676" max="6676" width="9.5703125" style="84" customWidth="1"/>
    <col min="6677" max="6677" width="9" style="84" customWidth="1"/>
    <col min="6678" max="6679" width="10.85546875" style="84" customWidth="1"/>
    <col min="6680" max="6680" width="96.5703125" style="84" customWidth="1"/>
    <col min="6681" max="6688" width="10.85546875" style="84" customWidth="1"/>
    <col min="6689" max="6689" width="24.42578125" style="84" customWidth="1"/>
    <col min="6690" max="6701" width="10.85546875" style="84" customWidth="1"/>
    <col min="6702" max="6704" width="13.7109375" style="84" customWidth="1"/>
    <col min="6705" max="6758" width="0" style="84" hidden="1" customWidth="1"/>
    <col min="6759" max="6912" width="10.28515625" style="84"/>
    <col min="6913" max="6913" width="48.42578125" style="84" customWidth="1"/>
    <col min="6914" max="6914" width="13.140625" style="84" customWidth="1"/>
    <col min="6915" max="6915" width="12.42578125" style="84" customWidth="1"/>
    <col min="6916" max="6916" width="12.28515625" style="84" customWidth="1"/>
    <col min="6917" max="6917" width="11.5703125" style="84" customWidth="1"/>
    <col min="6918" max="6918" width="12.5703125" style="84" customWidth="1"/>
    <col min="6919" max="6920" width="10.42578125" style="84" customWidth="1"/>
    <col min="6921" max="6921" width="10.28515625" style="84" customWidth="1"/>
    <col min="6922" max="6922" width="10.7109375" style="84" customWidth="1"/>
    <col min="6923" max="6923" width="9.85546875" style="84" customWidth="1"/>
    <col min="6924" max="6924" width="10.5703125" style="84" customWidth="1"/>
    <col min="6925" max="6925" width="10.140625" style="84" customWidth="1"/>
    <col min="6926" max="6926" width="10.28515625" style="84" customWidth="1"/>
    <col min="6927" max="6927" width="9.85546875" style="84" customWidth="1"/>
    <col min="6928" max="6928" width="9.7109375" style="84" customWidth="1"/>
    <col min="6929" max="6929" width="9.42578125" style="84" customWidth="1"/>
    <col min="6930" max="6930" width="9.85546875" style="84" customWidth="1"/>
    <col min="6931" max="6931" width="9.140625" style="84" customWidth="1"/>
    <col min="6932" max="6932" width="9.5703125" style="84" customWidth="1"/>
    <col min="6933" max="6933" width="9" style="84" customWidth="1"/>
    <col min="6934" max="6935" width="10.85546875" style="84" customWidth="1"/>
    <col min="6936" max="6936" width="96.5703125" style="84" customWidth="1"/>
    <col min="6937" max="6944" width="10.85546875" style="84" customWidth="1"/>
    <col min="6945" max="6945" width="24.42578125" style="84" customWidth="1"/>
    <col min="6946" max="6957" width="10.85546875" style="84" customWidth="1"/>
    <col min="6958" max="6960" width="13.7109375" style="84" customWidth="1"/>
    <col min="6961" max="7014" width="0" style="84" hidden="1" customWidth="1"/>
    <col min="7015" max="7168" width="10.28515625" style="84"/>
    <col min="7169" max="7169" width="48.42578125" style="84" customWidth="1"/>
    <col min="7170" max="7170" width="13.140625" style="84" customWidth="1"/>
    <col min="7171" max="7171" width="12.42578125" style="84" customWidth="1"/>
    <col min="7172" max="7172" width="12.28515625" style="84" customWidth="1"/>
    <col min="7173" max="7173" width="11.5703125" style="84" customWidth="1"/>
    <col min="7174" max="7174" width="12.5703125" style="84" customWidth="1"/>
    <col min="7175" max="7176" width="10.42578125" style="84" customWidth="1"/>
    <col min="7177" max="7177" width="10.28515625" style="84" customWidth="1"/>
    <col min="7178" max="7178" width="10.7109375" style="84" customWidth="1"/>
    <col min="7179" max="7179" width="9.85546875" style="84" customWidth="1"/>
    <col min="7180" max="7180" width="10.5703125" style="84" customWidth="1"/>
    <col min="7181" max="7181" width="10.140625" style="84" customWidth="1"/>
    <col min="7182" max="7182" width="10.28515625" style="84" customWidth="1"/>
    <col min="7183" max="7183" width="9.85546875" style="84" customWidth="1"/>
    <col min="7184" max="7184" width="9.7109375" style="84" customWidth="1"/>
    <col min="7185" max="7185" width="9.42578125" style="84" customWidth="1"/>
    <col min="7186" max="7186" width="9.85546875" style="84" customWidth="1"/>
    <col min="7187" max="7187" width="9.140625" style="84" customWidth="1"/>
    <col min="7188" max="7188" width="9.5703125" style="84" customWidth="1"/>
    <col min="7189" max="7189" width="9" style="84" customWidth="1"/>
    <col min="7190" max="7191" width="10.85546875" style="84" customWidth="1"/>
    <col min="7192" max="7192" width="96.5703125" style="84" customWidth="1"/>
    <col min="7193" max="7200" width="10.85546875" style="84" customWidth="1"/>
    <col min="7201" max="7201" width="24.42578125" style="84" customWidth="1"/>
    <col min="7202" max="7213" width="10.85546875" style="84" customWidth="1"/>
    <col min="7214" max="7216" width="13.7109375" style="84" customWidth="1"/>
    <col min="7217" max="7270" width="0" style="84" hidden="1" customWidth="1"/>
    <col min="7271" max="7424" width="10.28515625" style="84"/>
    <col min="7425" max="7425" width="48.42578125" style="84" customWidth="1"/>
    <col min="7426" max="7426" width="13.140625" style="84" customWidth="1"/>
    <col min="7427" max="7427" width="12.42578125" style="84" customWidth="1"/>
    <col min="7428" max="7428" width="12.28515625" style="84" customWidth="1"/>
    <col min="7429" max="7429" width="11.5703125" style="84" customWidth="1"/>
    <col min="7430" max="7430" width="12.5703125" style="84" customWidth="1"/>
    <col min="7431" max="7432" width="10.42578125" style="84" customWidth="1"/>
    <col min="7433" max="7433" width="10.28515625" style="84" customWidth="1"/>
    <col min="7434" max="7434" width="10.7109375" style="84" customWidth="1"/>
    <col min="7435" max="7435" width="9.85546875" style="84" customWidth="1"/>
    <col min="7436" max="7436" width="10.5703125" style="84" customWidth="1"/>
    <col min="7437" max="7437" width="10.140625" style="84" customWidth="1"/>
    <col min="7438" max="7438" width="10.28515625" style="84" customWidth="1"/>
    <col min="7439" max="7439" width="9.85546875" style="84" customWidth="1"/>
    <col min="7440" max="7440" width="9.7109375" style="84" customWidth="1"/>
    <col min="7441" max="7441" width="9.42578125" style="84" customWidth="1"/>
    <col min="7442" max="7442" width="9.85546875" style="84" customWidth="1"/>
    <col min="7443" max="7443" width="9.140625" style="84" customWidth="1"/>
    <col min="7444" max="7444" width="9.5703125" style="84" customWidth="1"/>
    <col min="7445" max="7445" width="9" style="84" customWidth="1"/>
    <col min="7446" max="7447" width="10.85546875" style="84" customWidth="1"/>
    <col min="7448" max="7448" width="96.5703125" style="84" customWidth="1"/>
    <col min="7449" max="7456" width="10.85546875" style="84" customWidth="1"/>
    <col min="7457" max="7457" width="24.42578125" style="84" customWidth="1"/>
    <col min="7458" max="7469" width="10.85546875" style="84" customWidth="1"/>
    <col min="7470" max="7472" width="13.7109375" style="84" customWidth="1"/>
    <col min="7473" max="7526" width="0" style="84" hidden="1" customWidth="1"/>
    <col min="7527" max="7680" width="10.28515625" style="84"/>
    <col min="7681" max="7681" width="48.42578125" style="84" customWidth="1"/>
    <col min="7682" max="7682" width="13.140625" style="84" customWidth="1"/>
    <col min="7683" max="7683" width="12.42578125" style="84" customWidth="1"/>
    <col min="7684" max="7684" width="12.28515625" style="84" customWidth="1"/>
    <col min="7685" max="7685" width="11.5703125" style="84" customWidth="1"/>
    <col min="7686" max="7686" width="12.5703125" style="84" customWidth="1"/>
    <col min="7687" max="7688" width="10.42578125" style="84" customWidth="1"/>
    <col min="7689" max="7689" width="10.28515625" style="84" customWidth="1"/>
    <col min="7690" max="7690" width="10.7109375" style="84" customWidth="1"/>
    <col min="7691" max="7691" width="9.85546875" style="84" customWidth="1"/>
    <col min="7692" max="7692" width="10.5703125" style="84" customWidth="1"/>
    <col min="7693" max="7693" width="10.140625" style="84" customWidth="1"/>
    <col min="7694" max="7694" width="10.28515625" style="84" customWidth="1"/>
    <col min="7695" max="7695" width="9.85546875" style="84" customWidth="1"/>
    <col min="7696" max="7696" width="9.7109375" style="84" customWidth="1"/>
    <col min="7697" max="7697" width="9.42578125" style="84" customWidth="1"/>
    <col min="7698" max="7698" width="9.85546875" style="84" customWidth="1"/>
    <col min="7699" max="7699" width="9.140625" style="84" customWidth="1"/>
    <col min="7700" max="7700" width="9.5703125" style="84" customWidth="1"/>
    <col min="7701" max="7701" width="9" style="84" customWidth="1"/>
    <col min="7702" max="7703" width="10.85546875" style="84" customWidth="1"/>
    <col min="7704" max="7704" width="96.5703125" style="84" customWidth="1"/>
    <col min="7705" max="7712" width="10.85546875" style="84" customWidth="1"/>
    <col min="7713" max="7713" width="24.42578125" style="84" customWidth="1"/>
    <col min="7714" max="7725" width="10.85546875" style="84" customWidth="1"/>
    <col min="7726" max="7728" width="13.7109375" style="84" customWidth="1"/>
    <col min="7729" max="7782" width="0" style="84" hidden="1" customWidth="1"/>
    <col min="7783" max="7936" width="10.28515625" style="84"/>
    <col min="7937" max="7937" width="48.42578125" style="84" customWidth="1"/>
    <col min="7938" max="7938" width="13.140625" style="84" customWidth="1"/>
    <col min="7939" max="7939" width="12.42578125" style="84" customWidth="1"/>
    <col min="7940" max="7940" width="12.28515625" style="84" customWidth="1"/>
    <col min="7941" max="7941" width="11.5703125" style="84" customWidth="1"/>
    <col min="7942" max="7942" width="12.5703125" style="84" customWidth="1"/>
    <col min="7943" max="7944" width="10.42578125" style="84" customWidth="1"/>
    <col min="7945" max="7945" width="10.28515625" style="84" customWidth="1"/>
    <col min="7946" max="7946" width="10.7109375" style="84" customWidth="1"/>
    <col min="7947" max="7947" width="9.85546875" style="84" customWidth="1"/>
    <col min="7948" max="7948" width="10.5703125" style="84" customWidth="1"/>
    <col min="7949" max="7949" width="10.140625" style="84" customWidth="1"/>
    <col min="7950" max="7950" width="10.28515625" style="84" customWidth="1"/>
    <col min="7951" max="7951" width="9.85546875" style="84" customWidth="1"/>
    <col min="7952" max="7952" width="9.7109375" style="84" customWidth="1"/>
    <col min="7953" max="7953" width="9.42578125" style="84" customWidth="1"/>
    <col min="7954" max="7954" width="9.85546875" style="84" customWidth="1"/>
    <col min="7955" max="7955" width="9.140625" style="84" customWidth="1"/>
    <col min="7956" max="7956" width="9.5703125" style="84" customWidth="1"/>
    <col min="7957" max="7957" width="9" style="84" customWidth="1"/>
    <col min="7958" max="7959" width="10.85546875" style="84" customWidth="1"/>
    <col min="7960" max="7960" width="96.5703125" style="84" customWidth="1"/>
    <col min="7961" max="7968" width="10.85546875" style="84" customWidth="1"/>
    <col min="7969" max="7969" width="24.42578125" style="84" customWidth="1"/>
    <col min="7970" max="7981" width="10.85546875" style="84" customWidth="1"/>
    <col min="7982" max="7984" width="13.7109375" style="84" customWidth="1"/>
    <col min="7985" max="8038" width="0" style="84" hidden="1" customWidth="1"/>
    <col min="8039" max="8192" width="10.28515625" style="84"/>
    <col min="8193" max="8193" width="48.42578125" style="84" customWidth="1"/>
    <col min="8194" max="8194" width="13.140625" style="84" customWidth="1"/>
    <col min="8195" max="8195" width="12.42578125" style="84" customWidth="1"/>
    <col min="8196" max="8196" width="12.28515625" style="84" customWidth="1"/>
    <col min="8197" max="8197" width="11.5703125" style="84" customWidth="1"/>
    <col min="8198" max="8198" width="12.5703125" style="84" customWidth="1"/>
    <col min="8199" max="8200" width="10.42578125" style="84" customWidth="1"/>
    <col min="8201" max="8201" width="10.28515625" style="84" customWidth="1"/>
    <col min="8202" max="8202" width="10.7109375" style="84" customWidth="1"/>
    <col min="8203" max="8203" width="9.85546875" style="84" customWidth="1"/>
    <col min="8204" max="8204" width="10.5703125" style="84" customWidth="1"/>
    <col min="8205" max="8205" width="10.140625" style="84" customWidth="1"/>
    <col min="8206" max="8206" width="10.28515625" style="84" customWidth="1"/>
    <col min="8207" max="8207" width="9.85546875" style="84" customWidth="1"/>
    <col min="8208" max="8208" width="9.7109375" style="84" customWidth="1"/>
    <col min="8209" max="8209" width="9.42578125" style="84" customWidth="1"/>
    <col min="8210" max="8210" width="9.85546875" style="84" customWidth="1"/>
    <col min="8211" max="8211" width="9.140625" style="84" customWidth="1"/>
    <col min="8212" max="8212" width="9.5703125" style="84" customWidth="1"/>
    <col min="8213" max="8213" width="9" style="84" customWidth="1"/>
    <col min="8214" max="8215" width="10.85546875" style="84" customWidth="1"/>
    <col min="8216" max="8216" width="96.5703125" style="84" customWidth="1"/>
    <col min="8217" max="8224" width="10.85546875" style="84" customWidth="1"/>
    <col min="8225" max="8225" width="24.42578125" style="84" customWidth="1"/>
    <col min="8226" max="8237" width="10.85546875" style="84" customWidth="1"/>
    <col min="8238" max="8240" width="13.7109375" style="84" customWidth="1"/>
    <col min="8241" max="8294" width="0" style="84" hidden="1" customWidth="1"/>
    <col min="8295" max="8448" width="10.28515625" style="84"/>
    <col min="8449" max="8449" width="48.42578125" style="84" customWidth="1"/>
    <col min="8450" max="8450" width="13.140625" style="84" customWidth="1"/>
    <col min="8451" max="8451" width="12.42578125" style="84" customWidth="1"/>
    <col min="8452" max="8452" width="12.28515625" style="84" customWidth="1"/>
    <col min="8453" max="8453" width="11.5703125" style="84" customWidth="1"/>
    <col min="8454" max="8454" width="12.5703125" style="84" customWidth="1"/>
    <col min="8455" max="8456" width="10.42578125" style="84" customWidth="1"/>
    <col min="8457" max="8457" width="10.28515625" style="84" customWidth="1"/>
    <col min="8458" max="8458" width="10.7109375" style="84" customWidth="1"/>
    <col min="8459" max="8459" width="9.85546875" style="84" customWidth="1"/>
    <col min="8460" max="8460" width="10.5703125" style="84" customWidth="1"/>
    <col min="8461" max="8461" width="10.140625" style="84" customWidth="1"/>
    <col min="8462" max="8462" width="10.28515625" style="84" customWidth="1"/>
    <col min="8463" max="8463" width="9.85546875" style="84" customWidth="1"/>
    <col min="8464" max="8464" width="9.7109375" style="84" customWidth="1"/>
    <col min="8465" max="8465" width="9.42578125" style="84" customWidth="1"/>
    <col min="8466" max="8466" width="9.85546875" style="84" customWidth="1"/>
    <col min="8467" max="8467" width="9.140625" style="84" customWidth="1"/>
    <col min="8468" max="8468" width="9.5703125" style="84" customWidth="1"/>
    <col min="8469" max="8469" width="9" style="84" customWidth="1"/>
    <col min="8470" max="8471" width="10.85546875" style="84" customWidth="1"/>
    <col min="8472" max="8472" width="96.5703125" style="84" customWidth="1"/>
    <col min="8473" max="8480" width="10.85546875" style="84" customWidth="1"/>
    <col min="8481" max="8481" width="24.42578125" style="84" customWidth="1"/>
    <col min="8482" max="8493" width="10.85546875" style="84" customWidth="1"/>
    <col min="8494" max="8496" width="13.7109375" style="84" customWidth="1"/>
    <col min="8497" max="8550" width="0" style="84" hidden="1" customWidth="1"/>
    <col min="8551" max="8704" width="10.28515625" style="84"/>
    <col min="8705" max="8705" width="48.42578125" style="84" customWidth="1"/>
    <col min="8706" max="8706" width="13.140625" style="84" customWidth="1"/>
    <col min="8707" max="8707" width="12.42578125" style="84" customWidth="1"/>
    <col min="8708" max="8708" width="12.28515625" style="84" customWidth="1"/>
    <col min="8709" max="8709" width="11.5703125" style="84" customWidth="1"/>
    <col min="8710" max="8710" width="12.5703125" style="84" customWidth="1"/>
    <col min="8711" max="8712" width="10.42578125" style="84" customWidth="1"/>
    <col min="8713" max="8713" width="10.28515625" style="84" customWidth="1"/>
    <col min="8714" max="8714" width="10.7109375" style="84" customWidth="1"/>
    <col min="8715" max="8715" width="9.85546875" style="84" customWidth="1"/>
    <col min="8716" max="8716" width="10.5703125" style="84" customWidth="1"/>
    <col min="8717" max="8717" width="10.140625" style="84" customWidth="1"/>
    <col min="8718" max="8718" width="10.28515625" style="84" customWidth="1"/>
    <col min="8719" max="8719" width="9.85546875" style="84" customWidth="1"/>
    <col min="8720" max="8720" width="9.7109375" style="84" customWidth="1"/>
    <col min="8721" max="8721" width="9.42578125" style="84" customWidth="1"/>
    <col min="8722" max="8722" width="9.85546875" style="84" customWidth="1"/>
    <col min="8723" max="8723" width="9.140625" style="84" customWidth="1"/>
    <col min="8724" max="8724" width="9.5703125" style="84" customWidth="1"/>
    <col min="8725" max="8725" width="9" style="84" customWidth="1"/>
    <col min="8726" max="8727" width="10.85546875" style="84" customWidth="1"/>
    <col min="8728" max="8728" width="96.5703125" style="84" customWidth="1"/>
    <col min="8729" max="8736" width="10.85546875" style="84" customWidth="1"/>
    <col min="8737" max="8737" width="24.42578125" style="84" customWidth="1"/>
    <col min="8738" max="8749" width="10.85546875" style="84" customWidth="1"/>
    <col min="8750" max="8752" width="13.7109375" style="84" customWidth="1"/>
    <col min="8753" max="8806" width="0" style="84" hidden="1" customWidth="1"/>
    <col min="8807" max="8960" width="10.28515625" style="84"/>
    <col min="8961" max="8961" width="48.42578125" style="84" customWidth="1"/>
    <col min="8962" max="8962" width="13.140625" style="84" customWidth="1"/>
    <col min="8963" max="8963" width="12.42578125" style="84" customWidth="1"/>
    <col min="8964" max="8964" width="12.28515625" style="84" customWidth="1"/>
    <col min="8965" max="8965" width="11.5703125" style="84" customWidth="1"/>
    <col min="8966" max="8966" width="12.5703125" style="84" customWidth="1"/>
    <col min="8967" max="8968" width="10.42578125" style="84" customWidth="1"/>
    <col min="8969" max="8969" width="10.28515625" style="84" customWidth="1"/>
    <col min="8970" max="8970" width="10.7109375" style="84" customWidth="1"/>
    <col min="8971" max="8971" width="9.85546875" style="84" customWidth="1"/>
    <col min="8972" max="8972" width="10.5703125" style="84" customWidth="1"/>
    <col min="8973" max="8973" width="10.140625" style="84" customWidth="1"/>
    <col min="8974" max="8974" width="10.28515625" style="84" customWidth="1"/>
    <col min="8975" max="8975" width="9.85546875" style="84" customWidth="1"/>
    <col min="8976" max="8976" width="9.7109375" style="84" customWidth="1"/>
    <col min="8977" max="8977" width="9.42578125" style="84" customWidth="1"/>
    <col min="8978" max="8978" width="9.85546875" style="84" customWidth="1"/>
    <col min="8979" max="8979" width="9.140625" style="84" customWidth="1"/>
    <col min="8980" max="8980" width="9.5703125" style="84" customWidth="1"/>
    <col min="8981" max="8981" width="9" style="84" customWidth="1"/>
    <col min="8982" max="8983" width="10.85546875" style="84" customWidth="1"/>
    <col min="8984" max="8984" width="96.5703125" style="84" customWidth="1"/>
    <col min="8985" max="8992" width="10.85546875" style="84" customWidth="1"/>
    <col min="8993" max="8993" width="24.42578125" style="84" customWidth="1"/>
    <col min="8994" max="9005" width="10.85546875" style="84" customWidth="1"/>
    <col min="9006" max="9008" width="13.7109375" style="84" customWidth="1"/>
    <col min="9009" max="9062" width="0" style="84" hidden="1" customWidth="1"/>
    <col min="9063" max="9216" width="10.28515625" style="84"/>
    <col min="9217" max="9217" width="48.42578125" style="84" customWidth="1"/>
    <col min="9218" max="9218" width="13.140625" style="84" customWidth="1"/>
    <col min="9219" max="9219" width="12.42578125" style="84" customWidth="1"/>
    <col min="9220" max="9220" width="12.28515625" style="84" customWidth="1"/>
    <col min="9221" max="9221" width="11.5703125" style="84" customWidth="1"/>
    <col min="9222" max="9222" width="12.5703125" style="84" customWidth="1"/>
    <col min="9223" max="9224" width="10.42578125" style="84" customWidth="1"/>
    <col min="9225" max="9225" width="10.28515625" style="84" customWidth="1"/>
    <col min="9226" max="9226" width="10.7109375" style="84" customWidth="1"/>
    <col min="9227" max="9227" width="9.85546875" style="84" customWidth="1"/>
    <col min="9228" max="9228" width="10.5703125" style="84" customWidth="1"/>
    <col min="9229" max="9229" width="10.140625" style="84" customWidth="1"/>
    <col min="9230" max="9230" width="10.28515625" style="84" customWidth="1"/>
    <col min="9231" max="9231" width="9.85546875" style="84" customWidth="1"/>
    <col min="9232" max="9232" width="9.7109375" style="84" customWidth="1"/>
    <col min="9233" max="9233" width="9.42578125" style="84" customWidth="1"/>
    <col min="9234" max="9234" width="9.85546875" style="84" customWidth="1"/>
    <col min="9235" max="9235" width="9.140625" style="84" customWidth="1"/>
    <col min="9236" max="9236" width="9.5703125" style="84" customWidth="1"/>
    <col min="9237" max="9237" width="9" style="84" customWidth="1"/>
    <col min="9238" max="9239" width="10.85546875" style="84" customWidth="1"/>
    <col min="9240" max="9240" width="96.5703125" style="84" customWidth="1"/>
    <col min="9241" max="9248" width="10.85546875" style="84" customWidth="1"/>
    <col min="9249" max="9249" width="24.42578125" style="84" customWidth="1"/>
    <col min="9250" max="9261" width="10.85546875" style="84" customWidth="1"/>
    <col min="9262" max="9264" width="13.7109375" style="84" customWidth="1"/>
    <col min="9265" max="9318" width="0" style="84" hidden="1" customWidth="1"/>
    <col min="9319" max="9472" width="10.28515625" style="84"/>
    <col min="9473" max="9473" width="48.42578125" style="84" customWidth="1"/>
    <col min="9474" max="9474" width="13.140625" style="84" customWidth="1"/>
    <col min="9475" max="9475" width="12.42578125" style="84" customWidth="1"/>
    <col min="9476" max="9476" width="12.28515625" style="84" customWidth="1"/>
    <col min="9477" max="9477" width="11.5703125" style="84" customWidth="1"/>
    <col min="9478" max="9478" width="12.5703125" style="84" customWidth="1"/>
    <col min="9479" max="9480" width="10.42578125" style="84" customWidth="1"/>
    <col min="9481" max="9481" width="10.28515625" style="84" customWidth="1"/>
    <col min="9482" max="9482" width="10.7109375" style="84" customWidth="1"/>
    <col min="9483" max="9483" width="9.85546875" style="84" customWidth="1"/>
    <col min="9484" max="9484" width="10.5703125" style="84" customWidth="1"/>
    <col min="9485" max="9485" width="10.140625" style="84" customWidth="1"/>
    <col min="9486" max="9486" width="10.28515625" style="84" customWidth="1"/>
    <col min="9487" max="9487" width="9.85546875" style="84" customWidth="1"/>
    <col min="9488" max="9488" width="9.7109375" style="84" customWidth="1"/>
    <col min="9489" max="9489" width="9.42578125" style="84" customWidth="1"/>
    <col min="9490" max="9490" width="9.85546875" style="84" customWidth="1"/>
    <col min="9491" max="9491" width="9.140625" style="84" customWidth="1"/>
    <col min="9492" max="9492" width="9.5703125" style="84" customWidth="1"/>
    <col min="9493" max="9493" width="9" style="84" customWidth="1"/>
    <col min="9494" max="9495" width="10.85546875" style="84" customWidth="1"/>
    <col min="9496" max="9496" width="96.5703125" style="84" customWidth="1"/>
    <col min="9497" max="9504" width="10.85546875" style="84" customWidth="1"/>
    <col min="9505" max="9505" width="24.42578125" style="84" customWidth="1"/>
    <col min="9506" max="9517" width="10.85546875" style="84" customWidth="1"/>
    <col min="9518" max="9520" width="13.7109375" style="84" customWidth="1"/>
    <col min="9521" max="9574" width="0" style="84" hidden="1" customWidth="1"/>
    <col min="9575" max="9728" width="10.28515625" style="84"/>
    <col min="9729" max="9729" width="48.42578125" style="84" customWidth="1"/>
    <col min="9730" max="9730" width="13.140625" style="84" customWidth="1"/>
    <col min="9731" max="9731" width="12.42578125" style="84" customWidth="1"/>
    <col min="9732" max="9732" width="12.28515625" style="84" customWidth="1"/>
    <col min="9733" max="9733" width="11.5703125" style="84" customWidth="1"/>
    <col min="9734" max="9734" width="12.5703125" style="84" customWidth="1"/>
    <col min="9735" max="9736" width="10.42578125" style="84" customWidth="1"/>
    <col min="9737" max="9737" width="10.28515625" style="84" customWidth="1"/>
    <col min="9738" max="9738" width="10.7109375" style="84" customWidth="1"/>
    <col min="9739" max="9739" width="9.85546875" style="84" customWidth="1"/>
    <col min="9740" max="9740" width="10.5703125" style="84" customWidth="1"/>
    <col min="9741" max="9741" width="10.140625" style="84" customWidth="1"/>
    <col min="9742" max="9742" width="10.28515625" style="84" customWidth="1"/>
    <col min="9743" max="9743" width="9.85546875" style="84" customWidth="1"/>
    <col min="9744" max="9744" width="9.7109375" style="84" customWidth="1"/>
    <col min="9745" max="9745" width="9.42578125" style="84" customWidth="1"/>
    <col min="9746" max="9746" width="9.85546875" style="84" customWidth="1"/>
    <col min="9747" max="9747" width="9.140625" style="84" customWidth="1"/>
    <col min="9748" max="9748" width="9.5703125" style="84" customWidth="1"/>
    <col min="9749" max="9749" width="9" style="84" customWidth="1"/>
    <col min="9750" max="9751" width="10.85546875" style="84" customWidth="1"/>
    <col min="9752" max="9752" width="96.5703125" style="84" customWidth="1"/>
    <col min="9753" max="9760" width="10.85546875" style="84" customWidth="1"/>
    <col min="9761" max="9761" width="24.42578125" style="84" customWidth="1"/>
    <col min="9762" max="9773" width="10.85546875" style="84" customWidth="1"/>
    <col min="9774" max="9776" width="13.7109375" style="84" customWidth="1"/>
    <col min="9777" max="9830" width="0" style="84" hidden="1" customWidth="1"/>
    <col min="9831" max="9984" width="10.28515625" style="84"/>
    <col min="9985" max="9985" width="48.42578125" style="84" customWidth="1"/>
    <col min="9986" max="9986" width="13.140625" style="84" customWidth="1"/>
    <col min="9987" max="9987" width="12.42578125" style="84" customWidth="1"/>
    <col min="9988" max="9988" width="12.28515625" style="84" customWidth="1"/>
    <col min="9989" max="9989" width="11.5703125" style="84" customWidth="1"/>
    <col min="9990" max="9990" width="12.5703125" style="84" customWidth="1"/>
    <col min="9991" max="9992" width="10.42578125" style="84" customWidth="1"/>
    <col min="9993" max="9993" width="10.28515625" style="84" customWidth="1"/>
    <col min="9994" max="9994" width="10.7109375" style="84" customWidth="1"/>
    <col min="9995" max="9995" width="9.85546875" style="84" customWidth="1"/>
    <col min="9996" max="9996" width="10.5703125" style="84" customWidth="1"/>
    <col min="9997" max="9997" width="10.140625" style="84" customWidth="1"/>
    <col min="9998" max="9998" width="10.28515625" style="84" customWidth="1"/>
    <col min="9999" max="9999" width="9.85546875" style="84" customWidth="1"/>
    <col min="10000" max="10000" width="9.7109375" style="84" customWidth="1"/>
    <col min="10001" max="10001" width="9.42578125" style="84" customWidth="1"/>
    <col min="10002" max="10002" width="9.85546875" style="84" customWidth="1"/>
    <col min="10003" max="10003" width="9.140625" style="84" customWidth="1"/>
    <col min="10004" max="10004" width="9.5703125" style="84" customWidth="1"/>
    <col min="10005" max="10005" width="9" style="84" customWidth="1"/>
    <col min="10006" max="10007" width="10.85546875" style="84" customWidth="1"/>
    <col min="10008" max="10008" width="96.5703125" style="84" customWidth="1"/>
    <col min="10009" max="10016" width="10.85546875" style="84" customWidth="1"/>
    <col min="10017" max="10017" width="24.42578125" style="84" customWidth="1"/>
    <col min="10018" max="10029" width="10.85546875" style="84" customWidth="1"/>
    <col min="10030" max="10032" width="13.7109375" style="84" customWidth="1"/>
    <col min="10033" max="10086" width="0" style="84" hidden="1" customWidth="1"/>
    <col min="10087" max="10240" width="10.28515625" style="84"/>
    <col min="10241" max="10241" width="48.42578125" style="84" customWidth="1"/>
    <col min="10242" max="10242" width="13.140625" style="84" customWidth="1"/>
    <col min="10243" max="10243" width="12.42578125" style="84" customWidth="1"/>
    <col min="10244" max="10244" width="12.28515625" style="84" customWidth="1"/>
    <col min="10245" max="10245" width="11.5703125" style="84" customWidth="1"/>
    <col min="10246" max="10246" width="12.5703125" style="84" customWidth="1"/>
    <col min="10247" max="10248" width="10.42578125" style="84" customWidth="1"/>
    <col min="10249" max="10249" width="10.28515625" style="84" customWidth="1"/>
    <col min="10250" max="10250" width="10.7109375" style="84" customWidth="1"/>
    <col min="10251" max="10251" width="9.85546875" style="84" customWidth="1"/>
    <col min="10252" max="10252" width="10.5703125" style="84" customWidth="1"/>
    <col min="10253" max="10253" width="10.140625" style="84" customWidth="1"/>
    <col min="10254" max="10254" width="10.28515625" style="84" customWidth="1"/>
    <col min="10255" max="10255" width="9.85546875" style="84" customWidth="1"/>
    <col min="10256" max="10256" width="9.7109375" style="84" customWidth="1"/>
    <col min="10257" max="10257" width="9.42578125" style="84" customWidth="1"/>
    <col min="10258" max="10258" width="9.85546875" style="84" customWidth="1"/>
    <col min="10259" max="10259" width="9.140625" style="84" customWidth="1"/>
    <col min="10260" max="10260" width="9.5703125" style="84" customWidth="1"/>
    <col min="10261" max="10261" width="9" style="84" customWidth="1"/>
    <col min="10262" max="10263" width="10.85546875" style="84" customWidth="1"/>
    <col min="10264" max="10264" width="96.5703125" style="84" customWidth="1"/>
    <col min="10265" max="10272" width="10.85546875" style="84" customWidth="1"/>
    <col min="10273" max="10273" width="24.42578125" style="84" customWidth="1"/>
    <col min="10274" max="10285" width="10.85546875" style="84" customWidth="1"/>
    <col min="10286" max="10288" width="13.7109375" style="84" customWidth="1"/>
    <col min="10289" max="10342" width="0" style="84" hidden="1" customWidth="1"/>
    <col min="10343" max="10496" width="10.28515625" style="84"/>
    <col min="10497" max="10497" width="48.42578125" style="84" customWidth="1"/>
    <col min="10498" max="10498" width="13.140625" style="84" customWidth="1"/>
    <col min="10499" max="10499" width="12.42578125" style="84" customWidth="1"/>
    <col min="10500" max="10500" width="12.28515625" style="84" customWidth="1"/>
    <col min="10501" max="10501" width="11.5703125" style="84" customWidth="1"/>
    <col min="10502" max="10502" width="12.5703125" style="84" customWidth="1"/>
    <col min="10503" max="10504" width="10.42578125" style="84" customWidth="1"/>
    <col min="10505" max="10505" width="10.28515625" style="84" customWidth="1"/>
    <col min="10506" max="10506" width="10.7109375" style="84" customWidth="1"/>
    <col min="10507" max="10507" width="9.85546875" style="84" customWidth="1"/>
    <col min="10508" max="10508" width="10.5703125" style="84" customWidth="1"/>
    <col min="10509" max="10509" width="10.140625" style="84" customWidth="1"/>
    <col min="10510" max="10510" width="10.28515625" style="84" customWidth="1"/>
    <col min="10511" max="10511" width="9.85546875" style="84" customWidth="1"/>
    <col min="10512" max="10512" width="9.7109375" style="84" customWidth="1"/>
    <col min="10513" max="10513" width="9.42578125" style="84" customWidth="1"/>
    <col min="10514" max="10514" width="9.85546875" style="84" customWidth="1"/>
    <col min="10515" max="10515" width="9.140625" style="84" customWidth="1"/>
    <col min="10516" max="10516" width="9.5703125" style="84" customWidth="1"/>
    <col min="10517" max="10517" width="9" style="84" customWidth="1"/>
    <col min="10518" max="10519" width="10.85546875" style="84" customWidth="1"/>
    <col min="10520" max="10520" width="96.5703125" style="84" customWidth="1"/>
    <col min="10521" max="10528" width="10.85546875" style="84" customWidth="1"/>
    <col min="10529" max="10529" width="24.42578125" style="84" customWidth="1"/>
    <col min="10530" max="10541" width="10.85546875" style="84" customWidth="1"/>
    <col min="10542" max="10544" width="13.7109375" style="84" customWidth="1"/>
    <col min="10545" max="10598" width="0" style="84" hidden="1" customWidth="1"/>
    <col min="10599" max="10752" width="10.28515625" style="84"/>
    <col min="10753" max="10753" width="48.42578125" style="84" customWidth="1"/>
    <col min="10754" max="10754" width="13.140625" style="84" customWidth="1"/>
    <col min="10755" max="10755" width="12.42578125" style="84" customWidth="1"/>
    <col min="10756" max="10756" width="12.28515625" style="84" customWidth="1"/>
    <col min="10757" max="10757" width="11.5703125" style="84" customWidth="1"/>
    <col min="10758" max="10758" width="12.5703125" style="84" customWidth="1"/>
    <col min="10759" max="10760" width="10.42578125" style="84" customWidth="1"/>
    <col min="10761" max="10761" width="10.28515625" style="84" customWidth="1"/>
    <col min="10762" max="10762" width="10.7109375" style="84" customWidth="1"/>
    <col min="10763" max="10763" width="9.85546875" style="84" customWidth="1"/>
    <col min="10764" max="10764" width="10.5703125" style="84" customWidth="1"/>
    <col min="10765" max="10765" width="10.140625" style="84" customWidth="1"/>
    <col min="10766" max="10766" width="10.28515625" style="84" customWidth="1"/>
    <col min="10767" max="10767" width="9.85546875" style="84" customWidth="1"/>
    <col min="10768" max="10768" width="9.7109375" style="84" customWidth="1"/>
    <col min="10769" max="10769" width="9.42578125" style="84" customWidth="1"/>
    <col min="10770" max="10770" width="9.85546875" style="84" customWidth="1"/>
    <col min="10771" max="10771" width="9.140625" style="84" customWidth="1"/>
    <col min="10772" max="10772" width="9.5703125" style="84" customWidth="1"/>
    <col min="10773" max="10773" width="9" style="84" customWidth="1"/>
    <col min="10774" max="10775" width="10.85546875" style="84" customWidth="1"/>
    <col min="10776" max="10776" width="96.5703125" style="84" customWidth="1"/>
    <col min="10777" max="10784" width="10.85546875" style="84" customWidth="1"/>
    <col min="10785" max="10785" width="24.42578125" style="84" customWidth="1"/>
    <col min="10786" max="10797" width="10.85546875" style="84" customWidth="1"/>
    <col min="10798" max="10800" width="13.7109375" style="84" customWidth="1"/>
    <col min="10801" max="10854" width="0" style="84" hidden="1" customWidth="1"/>
    <col min="10855" max="11008" width="10.28515625" style="84"/>
    <col min="11009" max="11009" width="48.42578125" style="84" customWidth="1"/>
    <col min="11010" max="11010" width="13.140625" style="84" customWidth="1"/>
    <col min="11011" max="11011" width="12.42578125" style="84" customWidth="1"/>
    <col min="11012" max="11012" width="12.28515625" style="84" customWidth="1"/>
    <col min="11013" max="11013" width="11.5703125" style="84" customWidth="1"/>
    <col min="11014" max="11014" width="12.5703125" style="84" customWidth="1"/>
    <col min="11015" max="11016" width="10.42578125" style="84" customWidth="1"/>
    <col min="11017" max="11017" width="10.28515625" style="84" customWidth="1"/>
    <col min="11018" max="11018" width="10.7109375" style="84" customWidth="1"/>
    <col min="11019" max="11019" width="9.85546875" style="84" customWidth="1"/>
    <col min="11020" max="11020" width="10.5703125" style="84" customWidth="1"/>
    <col min="11021" max="11021" width="10.140625" style="84" customWidth="1"/>
    <col min="11022" max="11022" width="10.28515625" style="84" customWidth="1"/>
    <col min="11023" max="11023" width="9.85546875" style="84" customWidth="1"/>
    <col min="11024" max="11024" width="9.7109375" style="84" customWidth="1"/>
    <col min="11025" max="11025" width="9.42578125" style="84" customWidth="1"/>
    <col min="11026" max="11026" width="9.85546875" style="84" customWidth="1"/>
    <col min="11027" max="11027" width="9.140625" style="84" customWidth="1"/>
    <col min="11028" max="11028" width="9.5703125" style="84" customWidth="1"/>
    <col min="11029" max="11029" width="9" style="84" customWidth="1"/>
    <col min="11030" max="11031" width="10.85546875" style="84" customWidth="1"/>
    <col min="11032" max="11032" width="96.5703125" style="84" customWidth="1"/>
    <col min="11033" max="11040" width="10.85546875" style="84" customWidth="1"/>
    <col min="11041" max="11041" width="24.42578125" style="84" customWidth="1"/>
    <col min="11042" max="11053" width="10.85546875" style="84" customWidth="1"/>
    <col min="11054" max="11056" width="13.7109375" style="84" customWidth="1"/>
    <col min="11057" max="11110" width="0" style="84" hidden="1" customWidth="1"/>
    <col min="11111" max="11264" width="10.28515625" style="84"/>
    <col min="11265" max="11265" width="48.42578125" style="84" customWidth="1"/>
    <col min="11266" max="11266" width="13.140625" style="84" customWidth="1"/>
    <col min="11267" max="11267" width="12.42578125" style="84" customWidth="1"/>
    <col min="11268" max="11268" width="12.28515625" style="84" customWidth="1"/>
    <col min="11269" max="11269" width="11.5703125" style="84" customWidth="1"/>
    <col min="11270" max="11270" width="12.5703125" style="84" customWidth="1"/>
    <col min="11271" max="11272" width="10.42578125" style="84" customWidth="1"/>
    <col min="11273" max="11273" width="10.28515625" style="84" customWidth="1"/>
    <col min="11274" max="11274" width="10.7109375" style="84" customWidth="1"/>
    <col min="11275" max="11275" width="9.85546875" style="84" customWidth="1"/>
    <col min="11276" max="11276" width="10.5703125" style="84" customWidth="1"/>
    <col min="11277" max="11277" width="10.140625" style="84" customWidth="1"/>
    <col min="11278" max="11278" width="10.28515625" style="84" customWidth="1"/>
    <col min="11279" max="11279" width="9.85546875" style="84" customWidth="1"/>
    <col min="11280" max="11280" width="9.7109375" style="84" customWidth="1"/>
    <col min="11281" max="11281" width="9.42578125" style="84" customWidth="1"/>
    <col min="11282" max="11282" width="9.85546875" style="84" customWidth="1"/>
    <col min="11283" max="11283" width="9.140625" style="84" customWidth="1"/>
    <col min="11284" max="11284" width="9.5703125" style="84" customWidth="1"/>
    <col min="11285" max="11285" width="9" style="84" customWidth="1"/>
    <col min="11286" max="11287" width="10.85546875" style="84" customWidth="1"/>
    <col min="11288" max="11288" width="96.5703125" style="84" customWidth="1"/>
    <col min="11289" max="11296" width="10.85546875" style="84" customWidth="1"/>
    <col min="11297" max="11297" width="24.42578125" style="84" customWidth="1"/>
    <col min="11298" max="11309" width="10.85546875" style="84" customWidth="1"/>
    <col min="11310" max="11312" width="13.7109375" style="84" customWidth="1"/>
    <col min="11313" max="11366" width="0" style="84" hidden="1" customWidth="1"/>
    <col min="11367" max="11520" width="10.28515625" style="84"/>
    <col min="11521" max="11521" width="48.42578125" style="84" customWidth="1"/>
    <col min="11522" max="11522" width="13.140625" style="84" customWidth="1"/>
    <col min="11523" max="11523" width="12.42578125" style="84" customWidth="1"/>
    <col min="11524" max="11524" width="12.28515625" style="84" customWidth="1"/>
    <col min="11525" max="11525" width="11.5703125" style="84" customWidth="1"/>
    <col min="11526" max="11526" width="12.5703125" style="84" customWidth="1"/>
    <col min="11527" max="11528" width="10.42578125" style="84" customWidth="1"/>
    <col min="11529" max="11529" width="10.28515625" style="84" customWidth="1"/>
    <col min="11530" max="11530" width="10.7109375" style="84" customWidth="1"/>
    <col min="11531" max="11531" width="9.85546875" style="84" customWidth="1"/>
    <col min="11532" max="11532" width="10.5703125" style="84" customWidth="1"/>
    <col min="11533" max="11533" width="10.140625" style="84" customWidth="1"/>
    <col min="11534" max="11534" width="10.28515625" style="84" customWidth="1"/>
    <col min="11535" max="11535" width="9.85546875" style="84" customWidth="1"/>
    <col min="11536" max="11536" width="9.7109375" style="84" customWidth="1"/>
    <col min="11537" max="11537" width="9.42578125" style="84" customWidth="1"/>
    <col min="11538" max="11538" width="9.85546875" style="84" customWidth="1"/>
    <col min="11539" max="11539" width="9.140625" style="84" customWidth="1"/>
    <col min="11540" max="11540" width="9.5703125" style="84" customWidth="1"/>
    <col min="11541" max="11541" width="9" style="84" customWidth="1"/>
    <col min="11542" max="11543" width="10.85546875" style="84" customWidth="1"/>
    <col min="11544" max="11544" width="96.5703125" style="84" customWidth="1"/>
    <col min="11545" max="11552" width="10.85546875" style="84" customWidth="1"/>
    <col min="11553" max="11553" width="24.42578125" style="84" customWidth="1"/>
    <col min="11554" max="11565" width="10.85546875" style="84" customWidth="1"/>
    <col min="11566" max="11568" width="13.7109375" style="84" customWidth="1"/>
    <col min="11569" max="11622" width="0" style="84" hidden="1" customWidth="1"/>
    <col min="11623" max="11776" width="10.28515625" style="84"/>
    <col min="11777" max="11777" width="48.42578125" style="84" customWidth="1"/>
    <col min="11778" max="11778" width="13.140625" style="84" customWidth="1"/>
    <col min="11779" max="11779" width="12.42578125" style="84" customWidth="1"/>
    <col min="11780" max="11780" width="12.28515625" style="84" customWidth="1"/>
    <col min="11781" max="11781" width="11.5703125" style="84" customWidth="1"/>
    <col min="11782" max="11782" width="12.5703125" style="84" customWidth="1"/>
    <col min="11783" max="11784" width="10.42578125" style="84" customWidth="1"/>
    <col min="11785" max="11785" width="10.28515625" style="84" customWidth="1"/>
    <col min="11786" max="11786" width="10.7109375" style="84" customWidth="1"/>
    <col min="11787" max="11787" width="9.85546875" style="84" customWidth="1"/>
    <col min="11788" max="11788" width="10.5703125" style="84" customWidth="1"/>
    <col min="11789" max="11789" width="10.140625" style="84" customWidth="1"/>
    <col min="11790" max="11790" width="10.28515625" style="84" customWidth="1"/>
    <col min="11791" max="11791" width="9.85546875" style="84" customWidth="1"/>
    <col min="11792" max="11792" width="9.7109375" style="84" customWidth="1"/>
    <col min="11793" max="11793" width="9.42578125" style="84" customWidth="1"/>
    <col min="11794" max="11794" width="9.85546875" style="84" customWidth="1"/>
    <col min="11795" max="11795" width="9.140625" style="84" customWidth="1"/>
    <col min="11796" max="11796" width="9.5703125" style="84" customWidth="1"/>
    <col min="11797" max="11797" width="9" style="84" customWidth="1"/>
    <col min="11798" max="11799" width="10.85546875" style="84" customWidth="1"/>
    <col min="11800" max="11800" width="96.5703125" style="84" customWidth="1"/>
    <col min="11801" max="11808" width="10.85546875" style="84" customWidth="1"/>
    <col min="11809" max="11809" width="24.42578125" style="84" customWidth="1"/>
    <col min="11810" max="11821" width="10.85546875" style="84" customWidth="1"/>
    <col min="11822" max="11824" width="13.7109375" style="84" customWidth="1"/>
    <col min="11825" max="11878" width="0" style="84" hidden="1" customWidth="1"/>
    <col min="11879" max="12032" width="10.28515625" style="84"/>
    <col min="12033" max="12033" width="48.42578125" style="84" customWidth="1"/>
    <col min="12034" max="12034" width="13.140625" style="84" customWidth="1"/>
    <col min="12035" max="12035" width="12.42578125" style="84" customWidth="1"/>
    <col min="12036" max="12036" width="12.28515625" style="84" customWidth="1"/>
    <col min="12037" max="12037" width="11.5703125" style="84" customWidth="1"/>
    <col min="12038" max="12038" width="12.5703125" style="84" customWidth="1"/>
    <col min="12039" max="12040" width="10.42578125" style="84" customWidth="1"/>
    <col min="12041" max="12041" width="10.28515625" style="84" customWidth="1"/>
    <col min="12042" max="12042" width="10.7109375" style="84" customWidth="1"/>
    <col min="12043" max="12043" width="9.85546875" style="84" customWidth="1"/>
    <col min="12044" max="12044" width="10.5703125" style="84" customWidth="1"/>
    <col min="12045" max="12045" width="10.140625" style="84" customWidth="1"/>
    <col min="12046" max="12046" width="10.28515625" style="84" customWidth="1"/>
    <col min="12047" max="12047" width="9.85546875" style="84" customWidth="1"/>
    <col min="12048" max="12048" width="9.7109375" style="84" customWidth="1"/>
    <col min="12049" max="12049" width="9.42578125" style="84" customWidth="1"/>
    <col min="12050" max="12050" width="9.85546875" style="84" customWidth="1"/>
    <col min="12051" max="12051" width="9.140625" style="84" customWidth="1"/>
    <col min="12052" max="12052" width="9.5703125" style="84" customWidth="1"/>
    <col min="12053" max="12053" width="9" style="84" customWidth="1"/>
    <col min="12054" max="12055" width="10.85546875" style="84" customWidth="1"/>
    <col min="12056" max="12056" width="96.5703125" style="84" customWidth="1"/>
    <col min="12057" max="12064" width="10.85546875" style="84" customWidth="1"/>
    <col min="12065" max="12065" width="24.42578125" style="84" customWidth="1"/>
    <col min="12066" max="12077" width="10.85546875" style="84" customWidth="1"/>
    <col min="12078" max="12080" width="13.7109375" style="84" customWidth="1"/>
    <col min="12081" max="12134" width="0" style="84" hidden="1" customWidth="1"/>
    <col min="12135" max="12288" width="10.28515625" style="84"/>
    <col min="12289" max="12289" width="48.42578125" style="84" customWidth="1"/>
    <col min="12290" max="12290" width="13.140625" style="84" customWidth="1"/>
    <col min="12291" max="12291" width="12.42578125" style="84" customWidth="1"/>
    <col min="12292" max="12292" width="12.28515625" style="84" customWidth="1"/>
    <col min="12293" max="12293" width="11.5703125" style="84" customWidth="1"/>
    <col min="12294" max="12294" width="12.5703125" style="84" customWidth="1"/>
    <col min="12295" max="12296" width="10.42578125" style="84" customWidth="1"/>
    <col min="12297" max="12297" width="10.28515625" style="84" customWidth="1"/>
    <col min="12298" max="12298" width="10.7109375" style="84" customWidth="1"/>
    <col min="12299" max="12299" width="9.85546875" style="84" customWidth="1"/>
    <col min="12300" max="12300" width="10.5703125" style="84" customWidth="1"/>
    <col min="12301" max="12301" width="10.140625" style="84" customWidth="1"/>
    <col min="12302" max="12302" width="10.28515625" style="84" customWidth="1"/>
    <col min="12303" max="12303" width="9.85546875" style="84" customWidth="1"/>
    <col min="12304" max="12304" width="9.7109375" style="84" customWidth="1"/>
    <col min="12305" max="12305" width="9.42578125" style="84" customWidth="1"/>
    <col min="12306" max="12306" width="9.85546875" style="84" customWidth="1"/>
    <col min="12307" max="12307" width="9.140625" style="84" customWidth="1"/>
    <col min="12308" max="12308" width="9.5703125" style="84" customWidth="1"/>
    <col min="12309" max="12309" width="9" style="84" customWidth="1"/>
    <col min="12310" max="12311" width="10.85546875" style="84" customWidth="1"/>
    <col min="12312" max="12312" width="96.5703125" style="84" customWidth="1"/>
    <col min="12313" max="12320" width="10.85546875" style="84" customWidth="1"/>
    <col min="12321" max="12321" width="24.42578125" style="84" customWidth="1"/>
    <col min="12322" max="12333" width="10.85546875" style="84" customWidth="1"/>
    <col min="12334" max="12336" width="13.7109375" style="84" customWidth="1"/>
    <col min="12337" max="12390" width="0" style="84" hidden="1" customWidth="1"/>
    <col min="12391" max="12544" width="10.28515625" style="84"/>
    <col min="12545" max="12545" width="48.42578125" style="84" customWidth="1"/>
    <col min="12546" max="12546" width="13.140625" style="84" customWidth="1"/>
    <col min="12547" max="12547" width="12.42578125" style="84" customWidth="1"/>
    <col min="12548" max="12548" width="12.28515625" style="84" customWidth="1"/>
    <col min="12549" max="12549" width="11.5703125" style="84" customWidth="1"/>
    <col min="12550" max="12550" width="12.5703125" style="84" customWidth="1"/>
    <col min="12551" max="12552" width="10.42578125" style="84" customWidth="1"/>
    <col min="12553" max="12553" width="10.28515625" style="84" customWidth="1"/>
    <col min="12554" max="12554" width="10.7109375" style="84" customWidth="1"/>
    <col min="12555" max="12555" width="9.85546875" style="84" customWidth="1"/>
    <col min="12556" max="12556" width="10.5703125" style="84" customWidth="1"/>
    <col min="12557" max="12557" width="10.140625" style="84" customWidth="1"/>
    <col min="12558" max="12558" width="10.28515625" style="84" customWidth="1"/>
    <col min="12559" max="12559" width="9.85546875" style="84" customWidth="1"/>
    <col min="12560" max="12560" width="9.7109375" style="84" customWidth="1"/>
    <col min="12561" max="12561" width="9.42578125" style="84" customWidth="1"/>
    <col min="12562" max="12562" width="9.85546875" style="84" customWidth="1"/>
    <col min="12563" max="12563" width="9.140625" style="84" customWidth="1"/>
    <col min="12564" max="12564" width="9.5703125" style="84" customWidth="1"/>
    <col min="12565" max="12565" width="9" style="84" customWidth="1"/>
    <col min="12566" max="12567" width="10.85546875" style="84" customWidth="1"/>
    <col min="12568" max="12568" width="96.5703125" style="84" customWidth="1"/>
    <col min="12569" max="12576" width="10.85546875" style="84" customWidth="1"/>
    <col min="12577" max="12577" width="24.42578125" style="84" customWidth="1"/>
    <col min="12578" max="12589" width="10.85546875" style="84" customWidth="1"/>
    <col min="12590" max="12592" width="13.7109375" style="84" customWidth="1"/>
    <col min="12593" max="12646" width="0" style="84" hidden="1" customWidth="1"/>
    <col min="12647" max="12800" width="10.28515625" style="84"/>
    <col min="12801" max="12801" width="48.42578125" style="84" customWidth="1"/>
    <col min="12802" max="12802" width="13.140625" style="84" customWidth="1"/>
    <col min="12803" max="12803" width="12.42578125" style="84" customWidth="1"/>
    <col min="12804" max="12804" width="12.28515625" style="84" customWidth="1"/>
    <col min="12805" max="12805" width="11.5703125" style="84" customWidth="1"/>
    <col min="12806" max="12806" width="12.5703125" style="84" customWidth="1"/>
    <col min="12807" max="12808" width="10.42578125" style="84" customWidth="1"/>
    <col min="12809" max="12809" width="10.28515625" style="84" customWidth="1"/>
    <col min="12810" max="12810" width="10.7109375" style="84" customWidth="1"/>
    <col min="12811" max="12811" width="9.85546875" style="84" customWidth="1"/>
    <col min="12812" max="12812" width="10.5703125" style="84" customWidth="1"/>
    <col min="12813" max="12813" width="10.140625" style="84" customWidth="1"/>
    <col min="12814" max="12814" width="10.28515625" style="84" customWidth="1"/>
    <col min="12815" max="12815" width="9.85546875" style="84" customWidth="1"/>
    <col min="12816" max="12816" width="9.7109375" style="84" customWidth="1"/>
    <col min="12817" max="12817" width="9.42578125" style="84" customWidth="1"/>
    <col min="12818" max="12818" width="9.85546875" style="84" customWidth="1"/>
    <col min="12819" max="12819" width="9.140625" style="84" customWidth="1"/>
    <col min="12820" max="12820" width="9.5703125" style="84" customWidth="1"/>
    <col min="12821" max="12821" width="9" style="84" customWidth="1"/>
    <col min="12822" max="12823" width="10.85546875" style="84" customWidth="1"/>
    <col min="12824" max="12824" width="96.5703125" style="84" customWidth="1"/>
    <col min="12825" max="12832" width="10.85546875" style="84" customWidth="1"/>
    <col min="12833" max="12833" width="24.42578125" style="84" customWidth="1"/>
    <col min="12834" max="12845" width="10.85546875" style="84" customWidth="1"/>
    <col min="12846" max="12848" width="13.7109375" style="84" customWidth="1"/>
    <col min="12849" max="12902" width="0" style="84" hidden="1" customWidth="1"/>
    <col min="12903" max="13056" width="10.28515625" style="84"/>
    <col min="13057" max="13057" width="48.42578125" style="84" customWidth="1"/>
    <col min="13058" max="13058" width="13.140625" style="84" customWidth="1"/>
    <col min="13059" max="13059" width="12.42578125" style="84" customWidth="1"/>
    <col min="13060" max="13060" width="12.28515625" style="84" customWidth="1"/>
    <col min="13061" max="13061" width="11.5703125" style="84" customWidth="1"/>
    <col min="13062" max="13062" width="12.5703125" style="84" customWidth="1"/>
    <col min="13063" max="13064" width="10.42578125" style="84" customWidth="1"/>
    <col min="13065" max="13065" width="10.28515625" style="84" customWidth="1"/>
    <col min="13066" max="13066" width="10.7109375" style="84" customWidth="1"/>
    <col min="13067" max="13067" width="9.85546875" style="84" customWidth="1"/>
    <col min="13068" max="13068" width="10.5703125" style="84" customWidth="1"/>
    <col min="13069" max="13069" width="10.140625" style="84" customWidth="1"/>
    <col min="13070" max="13070" width="10.28515625" style="84" customWidth="1"/>
    <col min="13071" max="13071" width="9.85546875" style="84" customWidth="1"/>
    <col min="13072" max="13072" width="9.7109375" style="84" customWidth="1"/>
    <col min="13073" max="13073" width="9.42578125" style="84" customWidth="1"/>
    <col min="13074" max="13074" width="9.85546875" style="84" customWidth="1"/>
    <col min="13075" max="13075" width="9.140625" style="84" customWidth="1"/>
    <col min="13076" max="13076" width="9.5703125" style="84" customWidth="1"/>
    <col min="13077" max="13077" width="9" style="84" customWidth="1"/>
    <col min="13078" max="13079" width="10.85546875" style="84" customWidth="1"/>
    <col min="13080" max="13080" width="96.5703125" style="84" customWidth="1"/>
    <col min="13081" max="13088" width="10.85546875" style="84" customWidth="1"/>
    <col min="13089" max="13089" width="24.42578125" style="84" customWidth="1"/>
    <col min="13090" max="13101" width="10.85546875" style="84" customWidth="1"/>
    <col min="13102" max="13104" width="13.7109375" style="84" customWidth="1"/>
    <col min="13105" max="13158" width="0" style="84" hidden="1" customWidth="1"/>
    <col min="13159" max="13312" width="10.28515625" style="84"/>
    <col min="13313" max="13313" width="48.42578125" style="84" customWidth="1"/>
    <col min="13314" max="13314" width="13.140625" style="84" customWidth="1"/>
    <col min="13315" max="13315" width="12.42578125" style="84" customWidth="1"/>
    <col min="13316" max="13316" width="12.28515625" style="84" customWidth="1"/>
    <col min="13317" max="13317" width="11.5703125" style="84" customWidth="1"/>
    <col min="13318" max="13318" width="12.5703125" style="84" customWidth="1"/>
    <col min="13319" max="13320" width="10.42578125" style="84" customWidth="1"/>
    <col min="13321" max="13321" width="10.28515625" style="84" customWidth="1"/>
    <col min="13322" max="13322" width="10.7109375" style="84" customWidth="1"/>
    <col min="13323" max="13323" width="9.85546875" style="84" customWidth="1"/>
    <col min="13324" max="13324" width="10.5703125" style="84" customWidth="1"/>
    <col min="13325" max="13325" width="10.140625" style="84" customWidth="1"/>
    <col min="13326" max="13326" width="10.28515625" style="84" customWidth="1"/>
    <col min="13327" max="13327" width="9.85546875" style="84" customWidth="1"/>
    <col min="13328" max="13328" width="9.7109375" style="84" customWidth="1"/>
    <col min="13329" max="13329" width="9.42578125" style="84" customWidth="1"/>
    <col min="13330" max="13330" width="9.85546875" style="84" customWidth="1"/>
    <col min="13331" max="13331" width="9.140625" style="84" customWidth="1"/>
    <col min="13332" max="13332" width="9.5703125" style="84" customWidth="1"/>
    <col min="13333" max="13333" width="9" style="84" customWidth="1"/>
    <col min="13334" max="13335" width="10.85546875" style="84" customWidth="1"/>
    <col min="13336" max="13336" width="96.5703125" style="84" customWidth="1"/>
    <col min="13337" max="13344" width="10.85546875" style="84" customWidth="1"/>
    <col min="13345" max="13345" width="24.42578125" style="84" customWidth="1"/>
    <col min="13346" max="13357" width="10.85546875" style="84" customWidth="1"/>
    <col min="13358" max="13360" width="13.7109375" style="84" customWidth="1"/>
    <col min="13361" max="13414" width="0" style="84" hidden="1" customWidth="1"/>
    <col min="13415" max="13568" width="10.28515625" style="84"/>
    <col min="13569" max="13569" width="48.42578125" style="84" customWidth="1"/>
    <col min="13570" max="13570" width="13.140625" style="84" customWidth="1"/>
    <col min="13571" max="13571" width="12.42578125" style="84" customWidth="1"/>
    <col min="13572" max="13572" width="12.28515625" style="84" customWidth="1"/>
    <col min="13573" max="13573" width="11.5703125" style="84" customWidth="1"/>
    <col min="13574" max="13574" width="12.5703125" style="84" customWidth="1"/>
    <col min="13575" max="13576" width="10.42578125" style="84" customWidth="1"/>
    <col min="13577" max="13577" width="10.28515625" style="84" customWidth="1"/>
    <col min="13578" max="13578" width="10.7109375" style="84" customWidth="1"/>
    <col min="13579" max="13579" width="9.85546875" style="84" customWidth="1"/>
    <col min="13580" max="13580" width="10.5703125" style="84" customWidth="1"/>
    <col min="13581" max="13581" width="10.140625" style="84" customWidth="1"/>
    <col min="13582" max="13582" width="10.28515625" style="84" customWidth="1"/>
    <col min="13583" max="13583" width="9.85546875" style="84" customWidth="1"/>
    <col min="13584" max="13584" width="9.7109375" style="84" customWidth="1"/>
    <col min="13585" max="13585" width="9.42578125" style="84" customWidth="1"/>
    <col min="13586" max="13586" width="9.85546875" style="84" customWidth="1"/>
    <col min="13587" max="13587" width="9.140625" style="84" customWidth="1"/>
    <col min="13588" max="13588" width="9.5703125" style="84" customWidth="1"/>
    <col min="13589" max="13589" width="9" style="84" customWidth="1"/>
    <col min="13590" max="13591" width="10.85546875" style="84" customWidth="1"/>
    <col min="13592" max="13592" width="96.5703125" style="84" customWidth="1"/>
    <col min="13593" max="13600" width="10.85546875" style="84" customWidth="1"/>
    <col min="13601" max="13601" width="24.42578125" style="84" customWidth="1"/>
    <col min="13602" max="13613" width="10.85546875" style="84" customWidth="1"/>
    <col min="13614" max="13616" width="13.7109375" style="84" customWidth="1"/>
    <col min="13617" max="13670" width="0" style="84" hidden="1" customWidth="1"/>
    <col min="13671" max="13824" width="10.28515625" style="84"/>
    <col min="13825" max="13825" width="48.42578125" style="84" customWidth="1"/>
    <col min="13826" max="13826" width="13.140625" style="84" customWidth="1"/>
    <col min="13827" max="13827" width="12.42578125" style="84" customWidth="1"/>
    <col min="13828" max="13828" width="12.28515625" style="84" customWidth="1"/>
    <col min="13829" max="13829" width="11.5703125" style="84" customWidth="1"/>
    <col min="13830" max="13830" width="12.5703125" style="84" customWidth="1"/>
    <col min="13831" max="13832" width="10.42578125" style="84" customWidth="1"/>
    <col min="13833" max="13833" width="10.28515625" style="84" customWidth="1"/>
    <col min="13834" max="13834" width="10.7109375" style="84" customWidth="1"/>
    <col min="13835" max="13835" width="9.85546875" style="84" customWidth="1"/>
    <col min="13836" max="13836" width="10.5703125" style="84" customWidth="1"/>
    <col min="13837" max="13837" width="10.140625" style="84" customWidth="1"/>
    <col min="13838" max="13838" width="10.28515625" style="84" customWidth="1"/>
    <col min="13839" max="13839" width="9.85546875" style="84" customWidth="1"/>
    <col min="13840" max="13840" width="9.7109375" style="84" customWidth="1"/>
    <col min="13841" max="13841" width="9.42578125" style="84" customWidth="1"/>
    <col min="13842" max="13842" width="9.85546875" style="84" customWidth="1"/>
    <col min="13843" max="13843" width="9.140625" style="84" customWidth="1"/>
    <col min="13844" max="13844" width="9.5703125" style="84" customWidth="1"/>
    <col min="13845" max="13845" width="9" style="84" customWidth="1"/>
    <col min="13846" max="13847" width="10.85546875" style="84" customWidth="1"/>
    <col min="13848" max="13848" width="96.5703125" style="84" customWidth="1"/>
    <col min="13849" max="13856" width="10.85546875" style="84" customWidth="1"/>
    <col min="13857" max="13857" width="24.42578125" style="84" customWidth="1"/>
    <col min="13858" max="13869" width="10.85546875" style="84" customWidth="1"/>
    <col min="13870" max="13872" width="13.7109375" style="84" customWidth="1"/>
    <col min="13873" max="13926" width="0" style="84" hidden="1" customWidth="1"/>
    <col min="13927" max="14080" width="10.28515625" style="84"/>
    <col min="14081" max="14081" width="48.42578125" style="84" customWidth="1"/>
    <col min="14082" max="14082" width="13.140625" style="84" customWidth="1"/>
    <col min="14083" max="14083" width="12.42578125" style="84" customWidth="1"/>
    <col min="14084" max="14084" width="12.28515625" style="84" customWidth="1"/>
    <col min="14085" max="14085" width="11.5703125" style="84" customWidth="1"/>
    <col min="14086" max="14086" width="12.5703125" style="84" customWidth="1"/>
    <col min="14087" max="14088" width="10.42578125" style="84" customWidth="1"/>
    <col min="14089" max="14089" width="10.28515625" style="84" customWidth="1"/>
    <col min="14090" max="14090" width="10.7109375" style="84" customWidth="1"/>
    <col min="14091" max="14091" width="9.85546875" style="84" customWidth="1"/>
    <col min="14092" max="14092" width="10.5703125" style="84" customWidth="1"/>
    <col min="14093" max="14093" width="10.140625" style="84" customWidth="1"/>
    <col min="14094" max="14094" width="10.28515625" style="84" customWidth="1"/>
    <col min="14095" max="14095" width="9.85546875" style="84" customWidth="1"/>
    <col min="14096" max="14096" width="9.7109375" style="84" customWidth="1"/>
    <col min="14097" max="14097" width="9.42578125" style="84" customWidth="1"/>
    <col min="14098" max="14098" width="9.85546875" style="84" customWidth="1"/>
    <col min="14099" max="14099" width="9.140625" style="84" customWidth="1"/>
    <col min="14100" max="14100" width="9.5703125" style="84" customWidth="1"/>
    <col min="14101" max="14101" width="9" style="84" customWidth="1"/>
    <col min="14102" max="14103" width="10.85546875" style="84" customWidth="1"/>
    <col min="14104" max="14104" width="96.5703125" style="84" customWidth="1"/>
    <col min="14105" max="14112" width="10.85546875" style="84" customWidth="1"/>
    <col min="14113" max="14113" width="24.42578125" style="84" customWidth="1"/>
    <col min="14114" max="14125" width="10.85546875" style="84" customWidth="1"/>
    <col min="14126" max="14128" width="13.7109375" style="84" customWidth="1"/>
    <col min="14129" max="14182" width="0" style="84" hidden="1" customWidth="1"/>
    <col min="14183" max="14336" width="10.28515625" style="84"/>
    <col min="14337" max="14337" width="48.42578125" style="84" customWidth="1"/>
    <col min="14338" max="14338" width="13.140625" style="84" customWidth="1"/>
    <col min="14339" max="14339" width="12.42578125" style="84" customWidth="1"/>
    <col min="14340" max="14340" width="12.28515625" style="84" customWidth="1"/>
    <col min="14341" max="14341" width="11.5703125" style="84" customWidth="1"/>
    <col min="14342" max="14342" width="12.5703125" style="84" customWidth="1"/>
    <col min="14343" max="14344" width="10.42578125" style="84" customWidth="1"/>
    <col min="14345" max="14345" width="10.28515625" style="84" customWidth="1"/>
    <col min="14346" max="14346" width="10.7109375" style="84" customWidth="1"/>
    <col min="14347" max="14347" width="9.85546875" style="84" customWidth="1"/>
    <col min="14348" max="14348" width="10.5703125" style="84" customWidth="1"/>
    <col min="14349" max="14349" width="10.140625" style="84" customWidth="1"/>
    <col min="14350" max="14350" width="10.28515625" style="84" customWidth="1"/>
    <col min="14351" max="14351" width="9.85546875" style="84" customWidth="1"/>
    <col min="14352" max="14352" width="9.7109375" style="84" customWidth="1"/>
    <col min="14353" max="14353" width="9.42578125" style="84" customWidth="1"/>
    <col min="14354" max="14354" width="9.85546875" style="84" customWidth="1"/>
    <col min="14355" max="14355" width="9.140625" style="84" customWidth="1"/>
    <col min="14356" max="14356" width="9.5703125" style="84" customWidth="1"/>
    <col min="14357" max="14357" width="9" style="84" customWidth="1"/>
    <col min="14358" max="14359" width="10.85546875" style="84" customWidth="1"/>
    <col min="14360" max="14360" width="96.5703125" style="84" customWidth="1"/>
    <col min="14361" max="14368" width="10.85546875" style="84" customWidth="1"/>
    <col min="14369" max="14369" width="24.42578125" style="84" customWidth="1"/>
    <col min="14370" max="14381" width="10.85546875" style="84" customWidth="1"/>
    <col min="14382" max="14384" width="13.7109375" style="84" customWidth="1"/>
    <col min="14385" max="14438" width="0" style="84" hidden="1" customWidth="1"/>
    <col min="14439" max="14592" width="10.28515625" style="84"/>
    <col min="14593" max="14593" width="48.42578125" style="84" customWidth="1"/>
    <col min="14594" max="14594" width="13.140625" style="84" customWidth="1"/>
    <col min="14595" max="14595" width="12.42578125" style="84" customWidth="1"/>
    <col min="14596" max="14596" width="12.28515625" style="84" customWidth="1"/>
    <col min="14597" max="14597" width="11.5703125" style="84" customWidth="1"/>
    <col min="14598" max="14598" width="12.5703125" style="84" customWidth="1"/>
    <col min="14599" max="14600" width="10.42578125" style="84" customWidth="1"/>
    <col min="14601" max="14601" width="10.28515625" style="84" customWidth="1"/>
    <col min="14602" max="14602" width="10.7109375" style="84" customWidth="1"/>
    <col min="14603" max="14603" width="9.85546875" style="84" customWidth="1"/>
    <col min="14604" max="14604" width="10.5703125" style="84" customWidth="1"/>
    <col min="14605" max="14605" width="10.140625" style="84" customWidth="1"/>
    <col min="14606" max="14606" width="10.28515625" style="84" customWidth="1"/>
    <col min="14607" max="14607" width="9.85546875" style="84" customWidth="1"/>
    <col min="14608" max="14608" width="9.7109375" style="84" customWidth="1"/>
    <col min="14609" max="14609" width="9.42578125" style="84" customWidth="1"/>
    <col min="14610" max="14610" width="9.85546875" style="84" customWidth="1"/>
    <col min="14611" max="14611" width="9.140625" style="84" customWidth="1"/>
    <col min="14612" max="14612" width="9.5703125" style="84" customWidth="1"/>
    <col min="14613" max="14613" width="9" style="84" customWidth="1"/>
    <col min="14614" max="14615" width="10.85546875" style="84" customWidth="1"/>
    <col min="14616" max="14616" width="96.5703125" style="84" customWidth="1"/>
    <col min="14617" max="14624" width="10.85546875" style="84" customWidth="1"/>
    <col min="14625" max="14625" width="24.42578125" style="84" customWidth="1"/>
    <col min="14626" max="14637" width="10.85546875" style="84" customWidth="1"/>
    <col min="14638" max="14640" width="13.7109375" style="84" customWidth="1"/>
    <col min="14641" max="14694" width="0" style="84" hidden="1" customWidth="1"/>
    <col min="14695" max="14848" width="10.28515625" style="84"/>
    <col min="14849" max="14849" width="48.42578125" style="84" customWidth="1"/>
    <col min="14850" max="14850" width="13.140625" style="84" customWidth="1"/>
    <col min="14851" max="14851" width="12.42578125" style="84" customWidth="1"/>
    <col min="14852" max="14852" width="12.28515625" style="84" customWidth="1"/>
    <col min="14853" max="14853" width="11.5703125" style="84" customWidth="1"/>
    <col min="14854" max="14854" width="12.5703125" style="84" customWidth="1"/>
    <col min="14855" max="14856" width="10.42578125" style="84" customWidth="1"/>
    <col min="14857" max="14857" width="10.28515625" style="84" customWidth="1"/>
    <col min="14858" max="14858" width="10.7109375" style="84" customWidth="1"/>
    <col min="14859" max="14859" width="9.85546875" style="84" customWidth="1"/>
    <col min="14860" max="14860" width="10.5703125" style="84" customWidth="1"/>
    <col min="14861" max="14861" width="10.140625" style="84" customWidth="1"/>
    <col min="14862" max="14862" width="10.28515625" style="84" customWidth="1"/>
    <col min="14863" max="14863" width="9.85546875" style="84" customWidth="1"/>
    <col min="14864" max="14864" width="9.7109375" style="84" customWidth="1"/>
    <col min="14865" max="14865" width="9.42578125" style="84" customWidth="1"/>
    <col min="14866" max="14866" width="9.85546875" style="84" customWidth="1"/>
    <col min="14867" max="14867" width="9.140625" style="84" customWidth="1"/>
    <col min="14868" max="14868" width="9.5703125" style="84" customWidth="1"/>
    <col min="14869" max="14869" width="9" style="84" customWidth="1"/>
    <col min="14870" max="14871" width="10.85546875" style="84" customWidth="1"/>
    <col min="14872" max="14872" width="96.5703125" style="84" customWidth="1"/>
    <col min="14873" max="14880" width="10.85546875" style="84" customWidth="1"/>
    <col min="14881" max="14881" width="24.42578125" style="84" customWidth="1"/>
    <col min="14882" max="14893" width="10.85546875" style="84" customWidth="1"/>
    <col min="14894" max="14896" width="13.7109375" style="84" customWidth="1"/>
    <col min="14897" max="14950" width="0" style="84" hidden="1" customWidth="1"/>
    <col min="14951" max="15104" width="10.28515625" style="84"/>
    <col min="15105" max="15105" width="48.42578125" style="84" customWidth="1"/>
    <col min="15106" max="15106" width="13.140625" style="84" customWidth="1"/>
    <col min="15107" max="15107" width="12.42578125" style="84" customWidth="1"/>
    <col min="15108" max="15108" width="12.28515625" style="84" customWidth="1"/>
    <col min="15109" max="15109" width="11.5703125" style="84" customWidth="1"/>
    <col min="15110" max="15110" width="12.5703125" style="84" customWidth="1"/>
    <col min="15111" max="15112" width="10.42578125" style="84" customWidth="1"/>
    <col min="15113" max="15113" width="10.28515625" style="84" customWidth="1"/>
    <col min="15114" max="15114" width="10.7109375" style="84" customWidth="1"/>
    <col min="15115" max="15115" width="9.85546875" style="84" customWidth="1"/>
    <col min="15116" max="15116" width="10.5703125" style="84" customWidth="1"/>
    <col min="15117" max="15117" width="10.140625" style="84" customWidth="1"/>
    <col min="15118" max="15118" width="10.28515625" style="84" customWidth="1"/>
    <col min="15119" max="15119" width="9.85546875" style="84" customWidth="1"/>
    <col min="15120" max="15120" width="9.7109375" style="84" customWidth="1"/>
    <col min="15121" max="15121" width="9.42578125" style="84" customWidth="1"/>
    <col min="15122" max="15122" width="9.85546875" style="84" customWidth="1"/>
    <col min="15123" max="15123" width="9.140625" style="84" customWidth="1"/>
    <col min="15124" max="15124" width="9.5703125" style="84" customWidth="1"/>
    <col min="15125" max="15125" width="9" style="84" customWidth="1"/>
    <col min="15126" max="15127" width="10.85546875" style="84" customWidth="1"/>
    <col min="15128" max="15128" width="96.5703125" style="84" customWidth="1"/>
    <col min="15129" max="15136" width="10.85546875" style="84" customWidth="1"/>
    <col min="15137" max="15137" width="24.42578125" style="84" customWidth="1"/>
    <col min="15138" max="15149" width="10.85546875" style="84" customWidth="1"/>
    <col min="15150" max="15152" width="13.7109375" style="84" customWidth="1"/>
    <col min="15153" max="15206" width="0" style="84" hidden="1" customWidth="1"/>
    <col min="15207" max="15360" width="10.28515625" style="84"/>
    <col min="15361" max="15361" width="48.42578125" style="84" customWidth="1"/>
    <col min="15362" max="15362" width="13.140625" style="84" customWidth="1"/>
    <col min="15363" max="15363" width="12.42578125" style="84" customWidth="1"/>
    <col min="15364" max="15364" width="12.28515625" style="84" customWidth="1"/>
    <col min="15365" max="15365" width="11.5703125" style="84" customWidth="1"/>
    <col min="15366" max="15366" width="12.5703125" style="84" customWidth="1"/>
    <col min="15367" max="15368" width="10.42578125" style="84" customWidth="1"/>
    <col min="15369" max="15369" width="10.28515625" style="84" customWidth="1"/>
    <col min="15370" max="15370" width="10.7109375" style="84" customWidth="1"/>
    <col min="15371" max="15371" width="9.85546875" style="84" customWidth="1"/>
    <col min="15372" max="15372" width="10.5703125" style="84" customWidth="1"/>
    <col min="15373" max="15373" width="10.140625" style="84" customWidth="1"/>
    <col min="15374" max="15374" width="10.28515625" style="84" customWidth="1"/>
    <col min="15375" max="15375" width="9.85546875" style="84" customWidth="1"/>
    <col min="15376" max="15376" width="9.7109375" style="84" customWidth="1"/>
    <col min="15377" max="15377" width="9.42578125" style="84" customWidth="1"/>
    <col min="15378" max="15378" width="9.85546875" style="84" customWidth="1"/>
    <col min="15379" max="15379" width="9.140625" style="84" customWidth="1"/>
    <col min="15380" max="15380" width="9.5703125" style="84" customWidth="1"/>
    <col min="15381" max="15381" width="9" style="84" customWidth="1"/>
    <col min="15382" max="15383" width="10.85546875" style="84" customWidth="1"/>
    <col min="15384" max="15384" width="96.5703125" style="84" customWidth="1"/>
    <col min="15385" max="15392" width="10.85546875" style="84" customWidth="1"/>
    <col min="15393" max="15393" width="24.42578125" style="84" customWidth="1"/>
    <col min="15394" max="15405" width="10.85546875" style="84" customWidth="1"/>
    <col min="15406" max="15408" width="13.7109375" style="84" customWidth="1"/>
    <col min="15409" max="15462" width="0" style="84" hidden="1" customWidth="1"/>
    <col min="15463" max="15616" width="10.28515625" style="84"/>
    <col min="15617" max="15617" width="48.42578125" style="84" customWidth="1"/>
    <col min="15618" max="15618" width="13.140625" style="84" customWidth="1"/>
    <col min="15619" max="15619" width="12.42578125" style="84" customWidth="1"/>
    <col min="15620" max="15620" width="12.28515625" style="84" customWidth="1"/>
    <col min="15621" max="15621" width="11.5703125" style="84" customWidth="1"/>
    <col min="15622" max="15622" width="12.5703125" style="84" customWidth="1"/>
    <col min="15623" max="15624" width="10.42578125" style="84" customWidth="1"/>
    <col min="15625" max="15625" width="10.28515625" style="84" customWidth="1"/>
    <col min="15626" max="15626" width="10.7109375" style="84" customWidth="1"/>
    <col min="15627" max="15627" width="9.85546875" style="84" customWidth="1"/>
    <col min="15628" max="15628" width="10.5703125" style="84" customWidth="1"/>
    <col min="15629" max="15629" width="10.140625" style="84" customWidth="1"/>
    <col min="15630" max="15630" width="10.28515625" style="84" customWidth="1"/>
    <col min="15631" max="15631" width="9.85546875" style="84" customWidth="1"/>
    <col min="15632" max="15632" width="9.7109375" style="84" customWidth="1"/>
    <col min="15633" max="15633" width="9.42578125" style="84" customWidth="1"/>
    <col min="15634" max="15634" width="9.85546875" style="84" customWidth="1"/>
    <col min="15635" max="15635" width="9.140625" style="84" customWidth="1"/>
    <col min="15636" max="15636" width="9.5703125" style="84" customWidth="1"/>
    <col min="15637" max="15637" width="9" style="84" customWidth="1"/>
    <col min="15638" max="15639" width="10.85546875" style="84" customWidth="1"/>
    <col min="15640" max="15640" width="96.5703125" style="84" customWidth="1"/>
    <col min="15641" max="15648" width="10.85546875" style="84" customWidth="1"/>
    <col min="15649" max="15649" width="24.42578125" style="84" customWidth="1"/>
    <col min="15650" max="15661" width="10.85546875" style="84" customWidth="1"/>
    <col min="15662" max="15664" width="13.7109375" style="84" customWidth="1"/>
    <col min="15665" max="15718" width="0" style="84" hidden="1" customWidth="1"/>
    <col min="15719" max="15872" width="10.28515625" style="84"/>
    <col min="15873" max="15873" width="48.42578125" style="84" customWidth="1"/>
    <col min="15874" max="15874" width="13.140625" style="84" customWidth="1"/>
    <col min="15875" max="15875" width="12.42578125" style="84" customWidth="1"/>
    <col min="15876" max="15876" width="12.28515625" style="84" customWidth="1"/>
    <col min="15877" max="15877" width="11.5703125" style="84" customWidth="1"/>
    <col min="15878" max="15878" width="12.5703125" style="84" customWidth="1"/>
    <col min="15879" max="15880" width="10.42578125" style="84" customWidth="1"/>
    <col min="15881" max="15881" width="10.28515625" style="84" customWidth="1"/>
    <col min="15882" max="15882" width="10.7109375" style="84" customWidth="1"/>
    <col min="15883" max="15883" width="9.85546875" style="84" customWidth="1"/>
    <col min="15884" max="15884" width="10.5703125" style="84" customWidth="1"/>
    <col min="15885" max="15885" width="10.140625" style="84" customWidth="1"/>
    <col min="15886" max="15886" width="10.28515625" style="84" customWidth="1"/>
    <col min="15887" max="15887" width="9.85546875" style="84" customWidth="1"/>
    <col min="15888" max="15888" width="9.7109375" style="84" customWidth="1"/>
    <col min="15889" max="15889" width="9.42578125" style="84" customWidth="1"/>
    <col min="15890" max="15890" width="9.85546875" style="84" customWidth="1"/>
    <col min="15891" max="15891" width="9.140625" style="84" customWidth="1"/>
    <col min="15892" max="15892" width="9.5703125" style="84" customWidth="1"/>
    <col min="15893" max="15893" width="9" style="84" customWidth="1"/>
    <col min="15894" max="15895" width="10.85546875" style="84" customWidth="1"/>
    <col min="15896" max="15896" width="96.5703125" style="84" customWidth="1"/>
    <col min="15897" max="15904" width="10.85546875" style="84" customWidth="1"/>
    <col min="15905" max="15905" width="24.42578125" style="84" customWidth="1"/>
    <col min="15906" max="15917" width="10.85546875" style="84" customWidth="1"/>
    <col min="15918" max="15920" width="13.7109375" style="84" customWidth="1"/>
    <col min="15921" max="15974" width="0" style="84" hidden="1" customWidth="1"/>
    <col min="15975" max="16128" width="10.28515625" style="84"/>
    <col min="16129" max="16129" width="48.42578125" style="84" customWidth="1"/>
    <col min="16130" max="16130" width="13.140625" style="84" customWidth="1"/>
    <col min="16131" max="16131" width="12.42578125" style="84" customWidth="1"/>
    <col min="16132" max="16132" width="12.28515625" style="84" customWidth="1"/>
    <col min="16133" max="16133" width="11.5703125" style="84" customWidth="1"/>
    <col min="16134" max="16134" width="12.5703125" style="84" customWidth="1"/>
    <col min="16135" max="16136" width="10.42578125" style="84" customWidth="1"/>
    <col min="16137" max="16137" width="10.28515625" style="84" customWidth="1"/>
    <col min="16138" max="16138" width="10.7109375" style="84" customWidth="1"/>
    <col min="16139" max="16139" width="9.85546875" style="84" customWidth="1"/>
    <col min="16140" max="16140" width="10.5703125" style="84" customWidth="1"/>
    <col min="16141" max="16141" width="10.140625" style="84" customWidth="1"/>
    <col min="16142" max="16142" width="10.28515625" style="84" customWidth="1"/>
    <col min="16143" max="16143" width="9.85546875" style="84" customWidth="1"/>
    <col min="16144" max="16144" width="9.7109375" style="84" customWidth="1"/>
    <col min="16145" max="16145" width="9.42578125" style="84" customWidth="1"/>
    <col min="16146" max="16146" width="9.85546875" style="84" customWidth="1"/>
    <col min="16147" max="16147" width="9.140625" style="84" customWidth="1"/>
    <col min="16148" max="16148" width="9.5703125" style="84" customWidth="1"/>
    <col min="16149" max="16149" width="9" style="84" customWidth="1"/>
    <col min="16150" max="16151" width="10.85546875" style="84" customWidth="1"/>
    <col min="16152" max="16152" width="96.5703125" style="84" customWidth="1"/>
    <col min="16153" max="16160" width="10.85546875" style="84" customWidth="1"/>
    <col min="16161" max="16161" width="24.42578125" style="84" customWidth="1"/>
    <col min="16162" max="16173" width="10.85546875" style="84" customWidth="1"/>
    <col min="16174" max="16176" width="13.7109375" style="84" customWidth="1"/>
    <col min="16177" max="16230" width="0" style="84" hidden="1" customWidth="1"/>
    <col min="16231" max="16384" width="10.28515625" style="84"/>
  </cols>
  <sheetData>
    <row r="1" spans="1:62" s="42" customFormat="1" ht="12.75" customHeight="1" x14ac:dyDescent="0.15">
      <c r="A1" s="148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X1" s="154"/>
      <c r="BG1" s="155"/>
      <c r="BH1" s="155"/>
      <c r="BI1" s="155"/>
      <c r="BJ1" s="155"/>
    </row>
    <row r="2" spans="1:62" s="42" customFormat="1" ht="12.75" customHeight="1" x14ac:dyDescent="0.15">
      <c r="A2" s="148" t="str">
        <f>CONCATENATE("COMUNA: ",[3]NOMBRE!B2," - ","( ",[3]NOMBRE!C2,[3]NOMBRE!D2,[3]NOMBRE!E2,[3]NOMBRE!F2,[3]NOMBRE!G2," )")</f>
        <v>COMUNA: LINARES - ( 07401 )</v>
      </c>
      <c r="B2" s="41"/>
      <c r="C2" s="41"/>
      <c r="D2" s="41"/>
      <c r="E2" s="41"/>
      <c r="F2" s="41"/>
      <c r="G2" s="41"/>
      <c r="H2" s="41"/>
      <c r="I2" s="41"/>
      <c r="J2" s="41"/>
      <c r="K2" s="41"/>
      <c r="X2" s="154"/>
      <c r="BG2" s="155"/>
      <c r="BH2" s="155"/>
      <c r="BI2" s="155"/>
      <c r="BJ2" s="155"/>
    </row>
    <row r="3" spans="1:62" s="42" customFormat="1" ht="12.75" customHeight="1" x14ac:dyDescent="0.2">
      <c r="A3" s="148" t="str">
        <f>CONCATENATE("ESTABLECIMIENTO/ESTRATEGIA: ",[3]NOMBRE!B3," - ","( ",[3]NOMBRE!C3,[3]NOMBRE!D3,[3]NOMBRE!E3,[3]NOMBRE!F3,[3]NOMBRE!G3,[3]NOMBRE!H3," )")</f>
        <v>ESTABLECIMIENTO/ESTRATEGIA: LINARES  - ( 116108 )</v>
      </c>
      <c r="B3" s="41"/>
      <c r="C3" s="41"/>
      <c r="D3" s="43"/>
      <c r="E3" s="41"/>
      <c r="F3" s="41"/>
      <c r="G3" s="41"/>
      <c r="H3" s="41"/>
      <c r="I3" s="41"/>
      <c r="J3" s="41"/>
      <c r="K3" s="41"/>
      <c r="X3" s="154"/>
      <c r="BG3" s="155"/>
      <c r="BH3" s="155"/>
      <c r="BI3" s="155"/>
      <c r="BJ3" s="155"/>
    </row>
    <row r="4" spans="1:62" s="42" customFormat="1" ht="12.75" customHeight="1" x14ac:dyDescent="0.15">
      <c r="A4" s="148" t="str">
        <f>CONCATENATE("MES: ",[3]NOMBRE!B6," - ","( ",[3]NOMBRE!C6,[3]NOMBRE!D6," )")</f>
        <v>MES: MARZO - ( 03 )</v>
      </c>
      <c r="B4" s="41"/>
      <c r="C4" s="41"/>
      <c r="D4" s="41"/>
      <c r="E4" s="41"/>
      <c r="F4" s="41"/>
      <c r="G4" s="41"/>
      <c r="H4" s="41"/>
      <c r="I4" s="41"/>
      <c r="J4" s="41"/>
      <c r="K4" s="41"/>
      <c r="X4" s="154"/>
      <c r="BG4" s="155"/>
      <c r="BH4" s="155"/>
      <c r="BI4" s="155"/>
      <c r="BJ4" s="155"/>
    </row>
    <row r="5" spans="1:62" s="42" customFormat="1" ht="12.75" customHeight="1" x14ac:dyDescent="0.15">
      <c r="A5" s="40" t="str">
        <f>CONCATENATE("AÑO: ",[3]NOMBRE!B7)</f>
        <v>AÑO: 2014</v>
      </c>
      <c r="B5" s="41"/>
      <c r="C5" s="41"/>
      <c r="D5" s="41"/>
      <c r="E5" s="41"/>
      <c r="F5" s="41"/>
      <c r="G5" s="41"/>
      <c r="H5" s="41"/>
      <c r="I5" s="41"/>
      <c r="J5" s="41"/>
      <c r="K5" s="41"/>
      <c r="X5" s="154"/>
      <c r="BG5" s="155"/>
      <c r="BH5" s="155"/>
      <c r="BI5" s="155"/>
      <c r="BJ5" s="155"/>
    </row>
    <row r="6" spans="1:62" s="48" customFormat="1" ht="39.75" customHeight="1" x14ac:dyDescent="0.15">
      <c r="A6" s="209" t="s">
        <v>1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156"/>
      <c r="AV6" s="42"/>
      <c r="AW6" s="42"/>
      <c r="BG6" s="157"/>
      <c r="BH6" s="157"/>
      <c r="BI6" s="157"/>
      <c r="BJ6" s="157"/>
    </row>
    <row r="7" spans="1:62" s="48" customFormat="1" ht="30" customHeight="1" x14ac:dyDescent="0.2">
      <c r="A7" s="44" t="s">
        <v>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87"/>
      <c r="X7" s="156"/>
      <c r="AV7" s="42"/>
      <c r="AW7" s="42"/>
      <c r="BG7" s="157"/>
      <c r="BH7" s="157"/>
      <c r="BI7" s="157"/>
      <c r="BJ7" s="157"/>
    </row>
    <row r="8" spans="1:62" s="57" customFormat="1" ht="24.75" customHeight="1" x14ac:dyDescent="0.15">
      <c r="A8" s="201" t="s">
        <v>3</v>
      </c>
      <c r="B8" s="203" t="s">
        <v>4</v>
      </c>
      <c r="C8" s="190" t="s">
        <v>5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200"/>
      <c r="U8" s="190" t="s">
        <v>6</v>
      </c>
      <c r="V8" s="200"/>
      <c r="W8" s="188" t="s">
        <v>7</v>
      </c>
      <c r="X8" s="156"/>
      <c r="Y8" s="48"/>
      <c r="Z8" s="48"/>
      <c r="AA8" s="48"/>
      <c r="AB8" s="48"/>
      <c r="AC8" s="48"/>
      <c r="AX8" s="53"/>
      <c r="AY8" s="53"/>
      <c r="BG8" s="158"/>
      <c r="BH8" s="158"/>
      <c r="BI8" s="158"/>
      <c r="BJ8" s="158"/>
    </row>
    <row r="9" spans="1:62" s="57" customFormat="1" ht="28.5" customHeight="1" x14ac:dyDescent="0.15">
      <c r="A9" s="202"/>
      <c r="B9" s="204"/>
      <c r="C9" s="58" t="s">
        <v>71</v>
      </c>
      <c r="D9" s="45" t="s">
        <v>72</v>
      </c>
      <c r="E9" s="45" t="s">
        <v>73</v>
      </c>
      <c r="F9" s="45" t="s">
        <v>74</v>
      </c>
      <c r="G9" s="45" t="s">
        <v>75</v>
      </c>
      <c r="H9" s="45" t="s">
        <v>76</v>
      </c>
      <c r="I9" s="45" t="s">
        <v>77</v>
      </c>
      <c r="J9" s="45" t="s">
        <v>78</v>
      </c>
      <c r="K9" s="45" t="s">
        <v>79</v>
      </c>
      <c r="L9" s="45" t="s">
        <v>80</v>
      </c>
      <c r="M9" s="45" t="s">
        <v>81</v>
      </c>
      <c r="N9" s="45" t="s">
        <v>82</v>
      </c>
      <c r="O9" s="45" t="s">
        <v>83</v>
      </c>
      <c r="P9" s="45" t="s">
        <v>84</v>
      </c>
      <c r="Q9" s="45" t="s">
        <v>85</v>
      </c>
      <c r="R9" s="45" t="s">
        <v>86</v>
      </c>
      <c r="S9" s="45" t="s">
        <v>87</v>
      </c>
      <c r="T9" s="159" t="s">
        <v>88</v>
      </c>
      <c r="U9" s="47" t="s">
        <v>16</v>
      </c>
      <c r="V9" s="46" t="s">
        <v>17</v>
      </c>
      <c r="W9" s="189"/>
      <c r="X9" s="156"/>
      <c r="Y9" s="48"/>
      <c r="Z9" s="48"/>
      <c r="AA9" s="48"/>
      <c r="AB9" s="48"/>
      <c r="AC9" s="48"/>
      <c r="AX9" s="53"/>
      <c r="AY9" s="53"/>
      <c r="BG9" s="158"/>
      <c r="BH9" s="158"/>
      <c r="BI9" s="158"/>
      <c r="BJ9" s="158"/>
    </row>
    <row r="10" spans="1:62" s="57" customFormat="1" ht="15.75" customHeight="1" x14ac:dyDescent="0.15">
      <c r="A10" s="59" t="s">
        <v>18</v>
      </c>
      <c r="B10" s="114">
        <f>SUM(C10:T10)</f>
        <v>283</v>
      </c>
      <c r="C10" s="143">
        <f>SUM(C11:C14,C16,C18,C20:C22)</f>
        <v>3</v>
      </c>
      <c r="D10" s="144">
        <f>SUM(D11:D14,D16,D18,D20:D22)</f>
        <v>2</v>
      </c>
      <c r="E10" s="144">
        <f>SUM(E11:E14,E16,E18,E20:E22)</f>
        <v>3</v>
      </c>
      <c r="F10" s="144">
        <f>SUM(F11,F13:F14,F16:F18,F20:F22)</f>
        <v>1</v>
      </c>
      <c r="G10" s="144">
        <f>SUM(G11,G13:G14,G16:G18,G20:G22)</f>
        <v>4</v>
      </c>
      <c r="H10" s="144">
        <f>SUM(H11,H13:H14,H16:H22)</f>
        <v>9</v>
      </c>
      <c r="I10" s="144">
        <f>SUM(I11,I13:I14,I16:I22)</f>
        <v>5</v>
      </c>
      <c r="J10" s="144">
        <f>SUM(J11,J13:J14,J16:J22)</f>
        <v>4</v>
      </c>
      <c r="K10" s="144">
        <f>SUM(K11,K13:K22)</f>
        <v>8</v>
      </c>
      <c r="L10" s="144">
        <f>SUM(L11,L13:L22)</f>
        <v>8</v>
      </c>
      <c r="M10" s="144">
        <f>SUM(M11,M13:M22)</f>
        <v>15</v>
      </c>
      <c r="N10" s="144">
        <f>SUM(N11,N13:N22)</f>
        <v>18</v>
      </c>
      <c r="O10" s="144">
        <f>SUM(O11,O13:O18,O20:O22)</f>
        <v>27</v>
      </c>
      <c r="P10" s="144">
        <f>SUM(P11,P13:P18,P20:P22)</f>
        <v>31</v>
      </c>
      <c r="Q10" s="144">
        <f>SUM(Q11,Q13:Q16,Q18,Q20:Q22)</f>
        <v>32</v>
      </c>
      <c r="R10" s="144">
        <f>SUM(R11,R13:R16,R18,R20:R22)</f>
        <v>31</v>
      </c>
      <c r="S10" s="144">
        <f>SUM(S11,S13:S16,S18,S20:S22)</f>
        <v>38</v>
      </c>
      <c r="T10" s="145">
        <f>SUM(T11,T13:T16,T18,T20:T22)</f>
        <v>44</v>
      </c>
      <c r="U10" s="143">
        <f>SUM(U11:U16,U20:U22)</f>
        <v>149</v>
      </c>
      <c r="V10" s="146">
        <f>SUM(V11:V22)</f>
        <v>134</v>
      </c>
      <c r="W10" s="105">
        <f>SUM(W11:W22)</f>
        <v>283</v>
      </c>
      <c r="X10" s="160" t="str">
        <f>+BA10&amp;""&amp;BB10&amp;""&amp;BC10</f>
        <v/>
      </c>
      <c r="Y10" s="49"/>
      <c r="Z10" s="49"/>
      <c r="AA10" s="49"/>
      <c r="AG10" s="53"/>
      <c r="AX10" s="53"/>
      <c r="AY10" s="53"/>
      <c r="BA10" s="88" t="str">
        <f>IF($B10&lt;&gt;($U10+$V10)," El número consultas según sexo NO puede ser diferente al Total.","")</f>
        <v/>
      </c>
      <c r="BB10" s="60" t="str">
        <f>IF($B10=0,"",IF($W10=0,IF($W10=0,""," No olvide escribir la columna Beneficiarios."),""))</f>
        <v/>
      </c>
      <c r="BC10" s="60" t="str">
        <f>IF($B10&lt;$W10," El número de Beneficiarios NO puede ser mayor que el Total.","")</f>
        <v/>
      </c>
      <c r="BD10" s="151">
        <f>IF($B10&lt;&gt;($U10+$V10),1,0)</f>
        <v>0</v>
      </c>
      <c r="BE10" s="151">
        <f>IF($B10&lt;$W10,1,0)</f>
        <v>0</v>
      </c>
      <c r="BF10" s="151">
        <f>IF($B10=0,"",IF($W10="",IF($B10="","",1),0))</f>
        <v>0</v>
      </c>
      <c r="BG10" s="161"/>
      <c r="BH10" s="162"/>
      <c r="BI10" s="162"/>
      <c r="BJ10" s="162"/>
    </row>
    <row r="11" spans="1:62" s="57" customFormat="1" ht="15.75" customHeight="1" x14ac:dyDescent="0.15">
      <c r="A11" s="61" t="s">
        <v>19</v>
      </c>
      <c r="B11" s="131">
        <f>SUM(C11:T11)</f>
        <v>0</v>
      </c>
      <c r="C11" s="120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5"/>
      <c r="U11" s="120"/>
      <c r="V11" s="125"/>
      <c r="W11" s="132"/>
      <c r="X11" s="160" t="str">
        <f t="shared" ref="X11:X22" si="0">+BA11&amp;""&amp;BB11&amp;""&amp;BC11</f>
        <v/>
      </c>
      <c r="Y11" s="49"/>
      <c r="Z11" s="49"/>
      <c r="AA11" s="49"/>
      <c r="AX11" s="53"/>
      <c r="AY11" s="53"/>
      <c r="BA11" s="88" t="str">
        <f t="shared" ref="BA11:BA22" si="1">IF($B11&lt;&gt;($U11+$V11)," El número consultas según sexo NO puede ser diferente al Total.","")</f>
        <v/>
      </c>
      <c r="BB11" s="60" t="str">
        <f>IF($B11=0,"",IF($W11="",IF($B11="",""," No olvide escribir la columna Beneficiarios."),""))</f>
        <v/>
      </c>
      <c r="BC11" s="60" t="str">
        <f t="shared" ref="BC11:BC22" si="2">IF($B11&lt;$W11," El número de Beneficiarios NO puede ser mayor que el Total.","")</f>
        <v/>
      </c>
      <c r="BD11" s="151">
        <f t="shared" ref="BD11:BD22" si="3">IF($B11&lt;&gt;($U11+$V11),1,0)</f>
        <v>0</v>
      </c>
      <c r="BE11" s="151">
        <f t="shared" ref="BE11:BE22" si="4">IF($B11&lt;$W11,1,0)</f>
        <v>0</v>
      </c>
      <c r="BF11" s="151" t="str">
        <f t="shared" ref="BF11:BF21" si="5">IF($B11=0,"",IF($W11="",IF($B11="","",1),0))</f>
        <v/>
      </c>
      <c r="BG11" s="161"/>
      <c r="BH11" s="162"/>
      <c r="BI11" s="162"/>
      <c r="BJ11" s="162"/>
    </row>
    <row r="12" spans="1:62" s="57" customFormat="1" ht="15.75" customHeight="1" x14ac:dyDescent="0.15">
      <c r="A12" s="62" t="s">
        <v>96</v>
      </c>
      <c r="B12" s="105">
        <f>SUM(C12:E12)</f>
        <v>0</v>
      </c>
      <c r="C12" s="106"/>
      <c r="D12" s="107"/>
      <c r="E12" s="107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06"/>
      <c r="V12" s="103"/>
      <c r="W12" s="133"/>
      <c r="X12" s="160" t="str">
        <f t="shared" si="0"/>
        <v/>
      </c>
      <c r="Y12" s="49"/>
      <c r="Z12" s="49"/>
      <c r="AA12" s="49"/>
      <c r="AX12" s="53"/>
      <c r="AY12" s="53"/>
      <c r="BA12" s="88" t="str">
        <f t="shared" si="1"/>
        <v/>
      </c>
      <c r="BB12" s="60" t="str">
        <f t="shared" ref="BB12:BB22" si="6">IF($B12=0,"",IF($W12="",IF($B12="",""," No olvide escribir la columna Beneficiarios."),""))</f>
        <v/>
      </c>
      <c r="BC12" s="60" t="str">
        <f t="shared" si="2"/>
        <v/>
      </c>
      <c r="BD12" s="151">
        <f t="shared" si="3"/>
        <v>0</v>
      </c>
      <c r="BE12" s="151">
        <f t="shared" si="4"/>
        <v>0</v>
      </c>
      <c r="BF12" s="151" t="str">
        <f t="shared" si="5"/>
        <v/>
      </c>
      <c r="BG12" s="161"/>
      <c r="BH12" s="162"/>
      <c r="BI12" s="162"/>
      <c r="BJ12" s="162"/>
    </row>
    <row r="13" spans="1:62" s="57" customFormat="1" ht="15.75" customHeight="1" x14ac:dyDescent="0.15">
      <c r="A13" s="63" t="s">
        <v>21</v>
      </c>
      <c r="B13" s="105">
        <f t="shared" ref="B13:B22" si="7">SUM(C13:T13)</f>
        <v>0</v>
      </c>
      <c r="C13" s="106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3"/>
      <c r="U13" s="106"/>
      <c r="V13" s="103"/>
      <c r="W13" s="133"/>
      <c r="X13" s="160" t="str">
        <f t="shared" si="0"/>
        <v/>
      </c>
      <c r="Y13" s="49"/>
      <c r="Z13" s="49"/>
      <c r="AA13" s="49"/>
      <c r="AX13" s="53"/>
      <c r="AY13" s="53"/>
      <c r="BA13" s="88" t="str">
        <f t="shared" si="1"/>
        <v/>
      </c>
      <c r="BB13" s="60" t="str">
        <f t="shared" si="6"/>
        <v/>
      </c>
      <c r="BC13" s="60" t="str">
        <f t="shared" si="2"/>
        <v/>
      </c>
      <c r="BD13" s="151">
        <f t="shared" si="3"/>
        <v>0</v>
      </c>
      <c r="BE13" s="151">
        <f t="shared" si="4"/>
        <v>0</v>
      </c>
      <c r="BF13" s="151" t="str">
        <f t="shared" si="5"/>
        <v/>
      </c>
      <c r="BG13" s="161"/>
      <c r="BH13" s="162"/>
      <c r="BI13" s="162"/>
      <c r="BJ13" s="162"/>
    </row>
    <row r="14" spans="1:62" s="57" customFormat="1" ht="15.75" customHeight="1" x14ac:dyDescent="0.15">
      <c r="A14" s="64" t="s">
        <v>22</v>
      </c>
      <c r="B14" s="129">
        <f t="shared" si="7"/>
        <v>0</v>
      </c>
      <c r="C14" s="126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8"/>
      <c r="U14" s="126"/>
      <c r="V14" s="128"/>
      <c r="W14" s="141"/>
      <c r="X14" s="160" t="str">
        <f t="shared" si="0"/>
        <v/>
      </c>
      <c r="Y14" s="49"/>
      <c r="Z14" s="49"/>
      <c r="AA14" s="49"/>
      <c r="AX14" s="53"/>
      <c r="AY14" s="53"/>
      <c r="BA14" s="88" t="str">
        <f t="shared" si="1"/>
        <v/>
      </c>
      <c r="BB14" s="60" t="str">
        <f t="shared" si="6"/>
        <v/>
      </c>
      <c r="BC14" s="60" t="str">
        <f t="shared" si="2"/>
        <v/>
      </c>
      <c r="BD14" s="151">
        <f t="shared" si="3"/>
        <v>0</v>
      </c>
      <c r="BE14" s="151">
        <f t="shared" si="4"/>
        <v>0</v>
      </c>
      <c r="BF14" s="151" t="str">
        <f t="shared" si="5"/>
        <v/>
      </c>
      <c r="BG14" s="161"/>
      <c r="BH14" s="162"/>
      <c r="BI14" s="162"/>
      <c r="BJ14" s="162"/>
    </row>
    <row r="15" spans="1:62" s="57" customFormat="1" ht="15.75" customHeight="1" x14ac:dyDescent="0.15">
      <c r="A15" s="50" t="s">
        <v>23</v>
      </c>
      <c r="B15" s="105">
        <f>SUM(K15:T15)</f>
        <v>0</v>
      </c>
      <c r="C15" s="118"/>
      <c r="D15" s="163"/>
      <c r="E15" s="163"/>
      <c r="F15" s="163"/>
      <c r="G15" s="163"/>
      <c r="H15" s="163"/>
      <c r="I15" s="163"/>
      <c r="J15" s="163"/>
      <c r="K15" s="107"/>
      <c r="L15" s="107"/>
      <c r="M15" s="107"/>
      <c r="N15" s="107"/>
      <c r="O15" s="107"/>
      <c r="P15" s="107"/>
      <c r="Q15" s="107"/>
      <c r="R15" s="107"/>
      <c r="S15" s="107"/>
      <c r="T15" s="103"/>
      <c r="U15" s="106"/>
      <c r="V15" s="103"/>
      <c r="W15" s="133"/>
      <c r="X15" s="160" t="str">
        <f t="shared" si="0"/>
        <v/>
      </c>
      <c r="Y15" s="49"/>
      <c r="Z15" s="49"/>
      <c r="AA15" s="49"/>
      <c r="AX15" s="53"/>
      <c r="AY15" s="53"/>
      <c r="BA15" s="88" t="str">
        <f t="shared" si="1"/>
        <v/>
      </c>
      <c r="BB15" s="60" t="str">
        <f t="shared" si="6"/>
        <v/>
      </c>
      <c r="BC15" s="60" t="str">
        <f t="shared" si="2"/>
        <v/>
      </c>
      <c r="BD15" s="151">
        <f t="shared" si="3"/>
        <v>0</v>
      </c>
      <c r="BE15" s="151">
        <f t="shared" si="4"/>
        <v>0</v>
      </c>
      <c r="BF15" s="151" t="str">
        <f t="shared" si="5"/>
        <v/>
      </c>
      <c r="BG15" s="161"/>
      <c r="BH15" s="162"/>
      <c r="BI15" s="162"/>
      <c r="BJ15" s="162"/>
    </row>
    <row r="16" spans="1:62" s="57" customFormat="1" ht="15.75" customHeight="1" x14ac:dyDescent="0.15">
      <c r="A16" s="89" t="s">
        <v>24</v>
      </c>
      <c r="B16" s="105">
        <f t="shared" si="7"/>
        <v>0</v>
      </c>
      <c r="C16" s="106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3"/>
      <c r="U16" s="106"/>
      <c r="V16" s="103"/>
      <c r="W16" s="133"/>
      <c r="X16" s="160" t="str">
        <f t="shared" si="0"/>
        <v/>
      </c>
      <c r="Y16" s="49"/>
      <c r="Z16" s="49"/>
      <c r="AA16" s="49"/>
      <c r="AX16" s="53"/>
      <c r="AY16" s="53"/>
      <c r="BA16" s="88" t="str">
        <f t="shared" si="1"/>
        <v/>
      </c>
      <c r="BB16" s="60" t="str">
        <f t="shared" si="6"/>
        <v/>
      </c>
      <c r="BC16" s="60" t="str">
        <f t="shared" si="2"/>
        <v/>
      </c>
      <c r="BD16" s="151">
        <f t="shared" si="3"/>
        <v>0</v>
      </c>
      <c r="BE16" s="151">
        <f t="shared" si="4"/>
        <v>0</v>
      </c>
      <c r="BF16" s="151" t="str">
        <f t="shared" si="5"/>
        <v/>
      </c>
      <c r="BG16" s="161"/>
      <c r="BH16" s="162"/>
      <c r="BI16" s="162"/>
      <c r="BJ16" s="162"/>
    </row>
    <row r="17" spans="1:62" s="57" customFormat="1" ht="15.75" customHeight="1" x14ac:dyDescent="0.15">
      <c r="A17" s="65" t="s">
        <v>25</v>
      </c>
      <c r="B17" s="130">
        <f>SUM(F17:P17)</f>
        <v>0</v>
      </c>
      <c r="C17" s="122"/>
      <c r="D17" s="138"/>
      <c r="E17" s="138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38"/>
      <c r="R17" s="138"/>
      <c r="S17" s="138"/>
      <c r="T17" s="119"/>
      <c r="U17" s="118"/>
      <c r="V17" s="104"/>
      <c r="W17" s="142"/>
      <c r="X17" s="160" t="str">
        <f t="shared" si="0"/>
        <v/>
      </c>
      <c r="Y17" s="49"/>
      <c r="Z17" s="49"/>
      <c r="AA17" s="49"/>
      <c r="AX17" s="53"/>
      <c r="AY17" s="53"/>
      <c r="BA17" s="88" t="str">
        <f t="shared" si="1"/>
        <v/>
      </c>
      <c r="BB17" s="60" t="str">
        <f t="shared" si="6"/>
        <v/>
      </c>
      <c r="BC17" s="60" t="str">
        <f t="shared" si="2"/>
        <v/>
      </c>
      <c r="BD17" s="151">
        <f t="shared" si="3"/>
        <v>0</v>
      </c>
      <c r="BE17" s="151">
        <f t="shared" si="4"/>
        <v>0</v>
      </c>
      <c r="BF17" s="151" t="str">
        <f t="shared" si="5"/>
        <v/>
      </c>
      <c r="BG17" s="161"/>
      <c r="BH17" s="162"/>
      <c r="BI17" s="162"/>
      <c r="BJ17" s="162"/>
    </row>
    <row r="18" spans="1:62" s="57" customFormat="1" ht="15.75" customHeight="1" x14ac:dyDescent="0.15">
      <c r="A18" s="65" t="s">
        <v>26</v>
      </c>
      <c r="B18" s="105">
        <f t="shared" si="7"/>
        <v>0</v>
      </c>
      <c r="C18" s="106"/>
      <c r="D18" s="107"/>
      <c r="E18" s="107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04"/>
      <c r="U18" s="138"/>
      <c r="V18" s="104"/>
      <c r="W18" s="142"/>
      <c r="X18" s="160" t="str">
        <f t="shared" si="0"/>
        <v/>
      </c>
      <c r="Y18" s="48"/>
      <c r="Z18" s="48"/>
      <c r="AA18" s="48"/>
      <c r="AX18" s="53"/>
      <c r="AY18" s="53"/>
      <c r="BA18" s="88" t="str">
        <f t="shared" si="1"/>
        <v/>
      </c>
      <c r="BB18" s="60" t="str">
        <f t="shared" si="6"/>
        <v/>
      </c>
      <c r="BC18" s="60" t="str">
        <f t="shared" si="2"/>
        <v/>
      </c>
      <c r="BD18" s="151">
        <f t="shared" si="3"/>
        <v>0</v>
      </c>
      <c r="BE18" s="151">
        <f t="shared" si="4"/>
        <v>0</v>
      </c>
      <c r="BF18" s="151" t="str">
        <f t="shared" si="5"/>
        <v/>
      </c>
      <c r="BG18" s="161"/>
      <c r="BH18" s="162"/>
      <c r="BI18" s="162"/>
      <c r="BJ18" s="162"/>
    </row>
    <row r="19" spans="1:62" s="57" customFormat="1" ht="15.75" customHeight="1" x14ac:dyDescent="0.15">
      <c r="A19" s="65" t="s">
        <v>89</v>
      </c>
      <c r="B19" s="105">
        <f>SUM(H19:N19)</f>
        <v>0</v>
      </c>
      <c r="C19" s="122"/>
      <c r="D19" s="138"/>
      <c r="E19" s="138"/>
      <c r="F19" s="138"/>
      <c r="G19" s="138"/>
      <c r="H19" s="124"/>
      <c r="I19" s="124"/>
      <c r="J19" s="124"/>
      <c r="K19" s="124"/>
      <c r="L19" s="124"/>
      <c r="M19" s="124"/>
      <c r="N19" s="124"/>
      <c r="O19" s="138"/>
      <c r="P19" s="138"/>
      <c r="Q19" s="138"/>
      <c r="R19" s="138"/>
      <c r="S19" s="138"/>
      <c r="T19" s="119"/>
      <c r="U19" s="138"/>
      <c r="V19" s="104"/>
      <c r="W19" s="142"/>
      <c r="X19" s="160" t="str">
        <f t="shared" si="0"/>
        <v/>
      </c>
      <c r="Y19" s="48"/>
      <c r="Z19" s="48"/>
      <c r="AA19" s="48"/>
      <c r="AX19" s="53"/>
      <c r="AY19" s="53"/>
      <c r="BA19" s="88" t="str">
        <f t="shared" si="1"/>
        <v/>
      </c>
      <c r="BB19" s="60" t="str">
        <f t="shared" si="6"/>
        <v/>
      </c>
      <c r="BC19" s="60" t="str">
        <f t="shared" si="2"/>
        <v/>
      </c>
      <c r="BD19" s="151">
        <f t="shared" si="3"/>
        <v>0</v>
      </c>
      <c r="BE19" s="151">
        <f t="shared" si="4"/>
        <v>0</v>
      </c>
      <c r="BF19" s="151" t="str">
        <f t="shared" si="5"/>
        <v/>
      </c>
      <c r="BG19" s="161"/>
      <c r="BH19" s="162"/>
      <c r="BI19" s="162"/>
      <c r="BJ19" s="162"/>
    </row>
    <row r="20" spans="1:62" s="57" customFormat="1" ht="15.75" customHeight="1" x14ac:dyDescent="0.15">
      <c r="A20" s="65" t="s">
        <v>27</v>
      </c>
      <c r="B20" s="130">
        <f t="shared" si="7"/>
        <v>0</v>
      </c>
      <c r="C20" s="123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04"/>
      <c r="U20" s="106"/>
      <c r="V20" s="104"/>
      <c r="W20" s="142"/>
      <c r="X20" s="160" t="str">
        <f t="shared" si="0"/>
        <v/>
      </c>
      <c r="Y20" s="48"/>
      <c r="Z20" s="48"/>
      <c r="AA20" s="48"/>
      <c r="AX20" s="53"/>
      <c r="AY20" s="53"/>
      <c r="BA20" s="88" t="str">
        <f t="shared" si="1"/>
        <v/>
      </c>
      <c r="BB20" s="60" t="str">
        <f t="shared" si="6"/>
        <v/>
      </c>
      <c r="BC20" s="60" t="str">
        <f t="shared" si="2"/>
        <v/>
      </c>
      <c r="BD20" s="151">
        <f t="shared" si="3"/>
        <v>0</v>
      </c>
      <c r="BE20" s="151">
        <f t="shared" si="4"/>
        <v>0</v>
      </c>
      <c r="BF20" s="151" t="str">
        <f t="shared" si="5"/>
        <v/>
      </c>
      <c r="BG20" s="161"/>
      <c r="BH20" s="162"/>
      <c r="BI20" s="162"/>
      <c r="BJ20" s="162"/>
    </row>
    <row r="21" spans="1:62" s="57" customFormat="1" ht="15.75" customHeight="1" x14ac:dyDescent="0.15">
      <c r="A21" s="65" t="s">
        <v>28</v>
      </c>
      <c r="B21" s="130">
        <f t="shared" si="7"/>
        <v>20</v>
      </c>
      <c r="C21" s="123"/>
      <c r="D21" s="124"/>
      <c r="E21" s="124"/>
      <c r="F21" s="124"/>
      <c r="G21" s="124"/>
      <c r="H21" s="124">
        <v>3</v>
      </c>
      <c r="I21" s="124">
        <v>1</v>
      </c>
      <c r="J21" s="124">
        <v>1</v>
      </c>
      <c r="K21" s="124">
        <v>2</v>
      </c>
      <c r="L21" s="124">
        <v>3</v>
      </c>
      <c r="M21" s="124">
        <v>6</v>
      </c>
      <c r="N21" s="124">
        <v>2</v>
      </c>
      <c r="O21" s="124"/>
      <c r="P21" s="124"/>
      <c r="Q21" s="124"/>
      <c r="R21" s="124">
        <v>2</v>
      </c>
      <c r="S21" s="124"/>
      <c r="T21" s="104"/>
      <c r="U21" s="106">
        <v>12</v>
      </c>
      <c r="V21" s="104">
        <v>8</v>
      </c>
      <c r="W21" s="142">
        <v>20</v>
      </c>
      <c r="X21" s="160" t="str">
        <f t="shared" si="0"/>
        <v/>
      </c>
      <c r="Y21" s="48"/>
      <c r="Z21" s="48"/>
      <c r="AA21" s="48"/>
      <c r="AX21" s="53"/>
      <c r="AY21" s="53"/>
      <c r="BA21" s="88" t="str">
        <f t="shared" si="1"/>
        <v/>
      </c>
      <c r="BB21" s="60" t="str">
        <f t="shared" si="6"/>
        <v/>
      </c>
      <c r="BC21" s="60" t="str">
        <f t="shared" si="2"/>
        <v/>
      </c>
      <c r="BD21" s="151">
        <f t="shared" si="3"/>
        <v>0</v>
      </c>
      <c r="BE21" s="151">
        <f t="shared" si="4"/>
        <v>0</v>
      </c>
      <c r="BF21" s="151">
        <f t="shared" si="5"/>
        <v>0</v>
      </c>
      <c r="BG21" s="161"/>
      <c r="BH21" s="162"/>
      <c r="BI21" s="162"/>
      <c r="BJ21" s="162"/>
    </row>
    <row r="22" spans="1:62" s="57" customFormat="1" ht="15.75" customHeight="1" x14ac:dyDescent="0.15">
      <c r="A22" s="66" t="s">
        <v>29</v>
      </c>
      <c r="B22" s="109">
        <f t="shared" si="7"/>
        <v>263</v>
      </c>
      <c r="C22" s="110">
        <v>3</v>
      </c>
      <c r="D22" s="111">
        <v>2</v>
      </c>
      <c r="E22" s="111">
        <v>3</v>
      </c>
      <c r="F22" s="111">
        <v>1</v>
      </c>
      <c r="G22" s="111">
        <v>4</v>
      </c>
      <c r="H22" s="111">
        <v>6</v>
      </c>
      <c r="I22" s="111">
        <v>4</v>
      </c>
      <c r="J22" s="111">
        <v>3</v>
      </c>
      <c r="K22" s="111">
        <v>6</v>
      </c>
      <c r="L22" s="111">
        <v>5</v>
      </c>
      <c r="M22" s="111">
        <v>9</v>
      </c>
      <c r="N22" s="111">
        <v>16</v>
      </c>
      <c r="O22" s="111">
        <v>27</v>
      </c>
      <c r="P22" s="111">
        <v>31</v>
      </c>
      <c r="Q22" s="111">
        <v>32</v>
      </c>
      <c r="R22" s="111">
        <v>29</v>
      </c>
      <c r="S22" s="111">
        <v>38</v>
      </c>
      <c r="T22" s="113">
        <v>44</v>
      </c>
      <c r="U22" s="110">
        <v>137</v>
      </c>
      <c r="V22" s="113">
        <v>126</v>
      </c>
      <c r="W22" s="134">
        <v>263</v>
      </c>
      <c r="X22" s="160" t="str">
        <f t="shared" si="0"/>
        <v/>
      </c>
      <c r="Y22" s="48"/>
      <c r="Z22" s="48"/>
      <c r="AA22" s="48"/>
      <c r="AX22" s="53"/>
      <c r="AY22" s="53"/>
      <c r="BA22" s="88" t="str">
        <f t="shared" si="1"/>
        <v/>
      </c>
      <c r="BB22" s="60" t="str">
        <f t="shared" si="6"/>
        <v/>
      </c>
      <c r="BC22" s="60" t="str">
        <f t="shared" si="2"/>
        <v/>
      </c>
      <c r="BD22" s="151">
        <f t="shared" si="3"/>
        <v>0</v>
      </c>
      <c r="BE22" s="151">
        <f t="shared" si="4"/>
        <v>0</v>
      </c>
      <c r="BF22" s="151">
        <f>IF($B22=0,"",IF($W22="",IF($B22="","",1),0))</f>
        <v>0</v>
      </c>
      <c r="BG22" s="161"/>
      <c r="BH22" s="162"/>
      <c r="BI22" s="162"/>
      <c r="BJ22" s="162"/>
    </row>
    <row r="23" spans="1:62" s="48" customFormat="1" ht="30" customHeight="1" x14ac:dyDescent="0.2">
      <c r="A23" s="44" t="s">
        <v>30</v>
      </c>
      <c r="B23" s="44"/>
      <c r="C23" s="44"/>
      <c r="D23" s="44"/>
      <c r="E23" s="44" t="s">
        <v>69</v>
      </c>
      <c r="F23" s="44"/>
      <c r="G23" s="44"/>
      <c r="H23" s="44"/>
      <c r="I23" s="44"/>
      <c r="J23" s="44"/>
      <c r="K23" s="44"/>
      <c r="L23" s="44"/>
      <c r="M23" s="44"/>
      <c r="N23" s="42"/>
      <c r="X23" s="156"/>
      <c r="AV23" s="42"/>
      <c r="AW23" s="42"/>
      <c r="BA23" s="57"/>
      <c r="BB23" s="57"/>
      <c r="BC23" s="57"/>
      <c r="BD23" s="57"/>
      <c r="BE23" s="57"/>
      <c r="BF23" s="57"/>
      <c r="BG23" s="157"/>
      <c r="BH23" s="157"/>
      <c r="BI23" s="157"/>
      <c r="BJ23" s="157"/>
    </row>
    <row r="24" spans="1:62" s="57" customFormat="1" ht="24.75" customHeight="1" x14ac:dyDescent="0.15">
      <c r="A24" s="201" t="s">
        <v>31</v>
      </c>
      <c r="B24" s="203" t="s">
        <v>4</v>
      </c>
      <c r="C24" s="190" t="s">
        <v>5</v>
      </c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200"/>
      <c r="U24" s="190" t="s">
        <v>6</v>
      </c>
      <c r="V24" s="200"/>
      <c r="W24" s="188" t="s">
        <v>7</v>
      </c>
      <c r="X24" s="160"/>
      <c r="Y24" s="49"/>
      <c r="Z24" s="49"/>
      <c r="AA24" s="49"/>
      <c r="AB24" s="49"/>
      <c r="AC24" s="49"/>
      <c r="AD24" s="53"/>
      <c r="AE24" s="56"/>
      <c r="AF24" s="56"/>
      <c r="AG24" s="53"/>
      <c r="AH24" s="53"/>
      <c r="AZ24" s="53"/>
      <c r="BG24" s="158"/>
      <c r="BH24" s="158"/>
      <c r="BI24" s="158"/>
      <c r="BJ24" s="158"/>
    </row>
    <row r="25" spans="1:62" s="57" customFormat="1" ht="26.25" customHeight="1" x14ac:dyDescent="0.15">
      <c r="A25" s="202"/>
      <c r="B25" s="204"/>
      <c r="C25" s="58" t="s">
        <v>71</v>
      </c>
      <c r="D25" s="45" t="s">
        <v>72</v>
      </c>
      <c r="E25" s="45" t="s">
        <v>73</v>
      </c>
      <c r="F25" s="45" t="s">
        <v>74</v>
      </c>
      <c r="G25" s="45" t="s">
        <v>75</v>
      </c>
      <c r="H25" s="45" t="s">
        <v>76</v>
      </c>
      <c r="I25" s="45" t="s">
        <v>77</v>
      </c>
      <c r="J25" s="45" t="s">
        <v>78</v>
      </c>
      <c r="K25" s="45" t="s">
        <v>79</v>
      </c>
      <c r="L25" s="45" t="s">
        <v>80</v>
      </c>
      <c r="M25" s="45" t="s">
        <v>81</v>
      </c>
      <c r="N25" s="45" t="s">
        <v>82</v>
      </c>
      <c r="O25" s="45" t="s">
        <v>83</v>
      </c>
      <c r="P25" s="45" t="s">
        <v>84</v>
      </c>
      <c r="Q25" s="45" t="s">
        <v>85</v>
      </c>
      <c r="R25" s="45" t="s">
        <v>86</v>
      </c>
      <c r="S25" s="45" t="s">
        <v>87</v>
      </c>
      <c r="T25" s="159" t="s">
        <v>88</v>
      </c>
      <c r="U25" s="47" t="s">
        <v>16</v>
      </c>
      <c r="V25" s="46" t="s">
        <v>17</v>
      </c>
      <c r="W25" s="189"/>
      <c r="X25" s="160"/>
      <c r="Y25" s="49"/>
      <c r="Z25" s="49"/>
      <c r="AA25" s="49"/>
      <c r="AB25" s="49"/>
      <c r="AC25" s="49"/>
      <c r="AD25" s="53"/>
      <c r="AE25" s="56"/>
      <c r="AF25" s="56"/>
      <c r="AG25" s="53"/>
      <c r="AH25" s="53"/>
      <c r="AZ25" s="53"/>
      <c r="BG25" s="158"/>
      <c r="BH25" s="158"/>
      <c r="BI25" s="158"/>
      <c r="BJ25" s="158"/>
    </row>
    <row r="26" spans="1:62" s="57" customFormat="1" ht="15.75" customHeight="1" x14ac:dyDescent="0.15">
      <c r="A26" s="91" t="s">
        <v>32</v>
      </c>
      <c r="B26" s="131">
        <f>SUM(C26:T26)</f>
        <v>0</v>
      </c>
      <c r="C26" s="120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5"/>
      <c r="U26" s="120"/>
      <c r="V26" s="125"/>
      <c r="W26" s="135"/>
      <c r="X26" s="160" t="str">
        <f t="shared" ref="X26:X39" si="8">+BA26&amp;""&amp;BB26&amp;""&amp;BC26</f>
        <v/>
      </c>
      <c r="Y26" s="49"/>
      <c r="Z26" s="49"/>
      <c r="AA26" s="49"/>
      <c r="AG26" s="53"/>
      <c r="AH26" s="53"/>
      <c r="AZ26" s="53"/>
      <c r="BA26" s="88" t="str">
        <f>IF($B26&lt;&gt;($U26+$V26)," El número consultas según sexo NO puede ser diferente al Total.","")</f>
        <v/>
      </c>
      <c r="BB26" s="60" t="str">
        <f>IF($B26=0,"",IF($W26="",IF($B26="",""," No olvide escribir la columna Beneficiarios."),""))</f>
        <v/>
      </c>
      <c r="BC26" s="60" t="str">
        <f>IF($B26&lt;$W26," El número de Beneficiarios NO puede ser mayor que el Total.","")</f>
        <v/>
      </c>
      <c r="BD26" s="151">
        <f>IF($B26&lt;&gt;($U26+$V26),1,0)</f>
        <v>0</v>
      </c>
      <c r="BE26" s="151">
        <f>IF($B26&lt;$W26,1,0)</f>
        <v>0</v>
      </c>
      <c r="BF26" s="151" t="str">
        <f>IF($B26=0,"",IF($W26="",IF($B26="","",1),0))</f>
        <v/>
      </c>
      <c r="BG26" s="161"/>
      <c r="BH26" s="162"/>
      <c r="BI26" s="162"/>
      <c r="BJ26" s="162"/>
    </row>
    <row r="27" spans="1:62" s="57" customFormat="1" ht="15.75" customHeight="1" x14ac:dyDescent="0.15">
      <c r="A27" s="90" t="s">
        <v>33</v>
      </c>
      <c r="B27" s="105">
        <f t="shared" ref="B27:B39" si="9">SUM(C27:T27)</f>
        <v>0</v>
      </c>
      <c r="C27" s="10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3"/>
      <c r="U27" s="118"/>
      <c r="V27" s="103"/>
      <c r="W27" s="99"/>
      <c r="X27" s="160" t="str">
        <f t="shared" si="8"/>
        <v/>
      </c>
      <c r="Y27" s="49"/>
      <c r="Z27" s="49"/>
      <c r="AA27" s="49"/>
      <c r="AG27" s="53"/>
      <c r="AH27" s="53"/>
      <c r="AZ27" s="53"/>
      <c r="BA27" s="88" t="str">
        <f t="shared" ref="BA27:BA39" si="10">IF($B27&lt;&gt;($U27+$V27)," El número consultas según sexo NO puede ser diferente al Total.","")</f>
        <v/>
      </c>
      <c r="BB27" s="60" t="str">
        <f t="shared" ref="BB27:BB39" si="11">IF($B27=0,"",IF($W27="",IF($B27="",""," No olvide escribir la columna Beneficiarios."),""))</f>
        <v/>
      </c>
      <c r="BC27" s="60" t="str">
        <f t="shared" ref="BC27:BC39" si="12">IF($B27&lt;$W27," El número de Beneficiarios NO puede ser mayor que el Total.","")</f>
        <v/>
      </c>
      <c r="BD27" s="151">
        <f t="shared" ref="BD27:BD39" si="13">IF($B27&lt;&gt;($U27+$V27),1,0)</f>
        <v>0</v>
      </c>
      <c r="BE27" s="151">
        <f t="shared" ref="BE27:BE39" si="14">IF($B27&lt;$W27,1,0)</f>
        <v>0</v>
      </c>
      <c r="BF27" s="151" t="str">
        <f t="shared" ref="BF27:BF39" si="15">IF($B27=0,"",IF($W27="",IF($B27="","",1),0))</f>
        <v/>
      </c>
      <c r="BG27" s="161"/>
      <c r="BH27" s="162"/>
      <c r="BI27" s="162"/>
      <c r="BJ27" s="162"/>
    </row>
    <row r="28" spans="1:62" s="57" customFormat="1" ht="15.75" customHeight="1" x14ac:dyDescent="0.15">
      <c r="A28" s="92" t="s">
        <v>34</v>
      </c>
      <c r="B28" s="130">
        <f t="shared" si="9"/>
        <v>0</v>
      </c>
      <c r="C28" s="106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3"/>
      <c r="U28" s="106"/>
      <c r="V28" s="103"/>
      <c r="W28" s="99"/>
      <c r="X28" s="160" t="str">
        <f t="shared" si="8"/>
        <v/>
      </c>
      <c r="Y28" s="49"/>
      <c r="Z28" s="49"/>
      <c r="AA28" s="49"/>
      <c r="AG28" s="53"/>
      <c r="AH28" s="53"/>
      <c r="AZ28" s="53"/>
      <c r="BA28" s="88" t="str">
        <f t="shared" si="10"/>
        <v/>
      </c>
      <c r="BB28" s="60" t="str">
        <f t="shared" si="11"/>
        <v/>
      </c>
      <c r="BC28" s="60" t="str">
        <f t="shared" si="12"/>
        <v/>
      </c>
      <c r="BD28" s="151">
        <f t="shared" si="13"/>
        <v>0</v>
      </c>
      <c r="BE28" s="151">
        <f t="shared" si="14"/>
        <v>0</v>
      </c>
      <c r="BF28" s="151" t="str">
        <f t="shared" si="15"/>
        <v/>
      </c>
      <c r="BG28" s="161"/>
      <c r="BH28" s="162"/>
      <c r="BI28" s="162"/>
      <c r="BJ28" s="162"/>
    </row>
    <row r="29" spans="1:62" s="57" customFormat="1" ht="15.75" customHeight="1" x14ac:dyDescent="0.15">
      <c r="A29" s="92" t="s">
        <v>90</v>
      </c>
      <c r="B29" s="130">
        <f>SUM(H29:P29)</f>
        <v>0</v>
      </c>
      <c r="C29" s="122"/>
      <c r="D29" s="138"/>
      <c r="E29" s="138"/>
      <c r="F29" s="138"/>
      <c r="G29" s="138"/>
      <c r="H29" s="107"/>
      <c r="I29" s="107"/>
      <c r="J29" s="107"/>
      <c r="K29" s="107"/>
      <c r="L29" s="107"/>
      <c r="M29" s="107"/>
      <c r="N29" s="107"/>
      <c r="O29" s="107"/>
      <c r="P29" s="107"/>
      <c r="Q29" s="138"/>
      <c r="R29" s="138"/>
      <c r="S29" s="138"/>
      <c r="T29" s="119"/>
      <c r="U29" s="118"/>
      <c r="V29" s="103"/>
      <c r="W29" s="99"/>
      <c r="X29" s="160" t="str">
        <f t="shared" si="8"/>
        <v/>
      </c>
      <c r="Y29" s="49"/>
      <c r="Z29" s="49"/>
      <c r="AA29" s="49"/>
      <c r="AG29" s="53"/>
      <c r="AH29" s="53"/>
      <c r="AZ29" s="53"/>
      <c r="BA29" s="88" t="str">
        <f t="shared" si="10"/>
        <v/>
      </c>
      <c r="BB29" s="60" t="str">
        <f t="shared" si="11"/>
        <v/>
      </c>
      <c r="BC29" s="60" t="str">
        <f t="shared" si="12"/>
        <v/>
      </c>
      <c r="BD29" s="151">
        <f t="shared" si="13"/>
        <v>0</v>
      </c>
      <c r="BE29" s="151">
        <f t="shared" si="14"/>
        <v>0</v>
      </c>
      <c r="BF29" s="151" t="str">
        <f t="shared" si="15"/>
        <v/>
      </c>
      <c r="BG29" s="161"/>
      <c r="BH29" s="162"/>
      <c r="BI29" s="162"/>
      <c r="BJ29" s="162"/>
    </row>
    <row r="30" spans="1:62" s="57" customFormat="1" ht="15.75" customHeight="1" x14ac:dyDescent="0.15">
      <c r="A30" s="92" t="s">
        <v>35</v>
      </c>
      <c r="B30" s="130">
        <f t="shared" si="9"/>
        <v>0</v>
      </c>
      <c r="C30" s="10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3"/>
      <c r="U30" s="118"/>
      <c r="V30" s="103"/>
      <c r="W30" s="99"/>
      <c r="X30" s="160" t="str">
        <f t="shared" si="8"/>
        <v/>
      </c>
      <c r="Y30" s="49"/>
      <c r="Z30" s="49"/>
      <c r="AA30" s="49"/>
      <c r="AG30" s="53"/>
      <c r="AH30" s="53"/>
      <c r="AZ30" s="53"/>
      <c r="BA30" s="88" t="str">
        <f t="shared" si="10"/>
        <v/>
      </c>
      <c r="BB30" s="60" t="str">
        <f t="shared" si="11"/>
        <v/>
      </c>
      <c r="BC30" s="60" t="str">
        <f t="shared" si="12"/>
        <v/>
      </c>
      <c r="BD30" s="151">
        <f t="shared" si="13"/>
        <v>0</v>
      </c>
      <c r="BE30" s="151">
        <f t="shared" si="14"/>
        <v>0</v>
      </c>
      <c r="BF30" s="151" t="str">
        <f t="shared" si="15"/>
        <v/>
      </c>
      <c r="BG30" s="161"/>
      <c r="BH30" s="162"/>
      <c r="BI30" s="162"/>
      <c r="BJ30" s="162"/>
    </row>
    <row r="31" spans="1:62" s="57" customFormat="1" ht="15.75" customHeight="1" x14ac:dyDescent="0.15">
      <c r="A31" s="50" t="s">
        <v>36</v>
      </c>
      <c r="B31" s="105">
        <f t="shared" si="9"/>
        <v>0</v>
      </c>
      <c r="C31" s="106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3"/>
      <c r="U31" s="106"/>
      <c r="V31" s="103"/>
      <c r="W31" s="99"/>
      <c r="X31" s="160" t="str">
        <f t="shared" si="8"/>
        <v/>
      </c>
      <c r="Y31" s="49"/>
      <c r="Z31" s="49"/>
      <c r="AA31" s="49"/>
      <c r="AG31" s="53"/>
      <c r="AH31" s="53"/>
      <c r="AZ31" s="53"/>
      <c r="BA31" s="88" t="str">
        <f t="shared" si="10"/>
        <v/>
      </c>
      <c r="BB31" s="60" t="str">
        <f t="shared" si="11"/>
        <v/>
      </c>
      <c r="BC31" s="60" t="str">
        <f t="shared" si="12"/>
        <v/>
      </c>
      <c r="BD31" s="151">
        <f t="shared" si="13"/>
        <v>0</v>
      </c>
      <c r="BE31" s="151">
        <f t="shared" si="14"/>
        <v>0</v>
      </c>
      <c r="BF31" s="151" t="str">
        <f t="shared" si="15"/>
        <v/>
      </c>
      <c r="BG31" s="161"/>
      <c r="BH31" s="162"/>
      <c r="BI31" s="162"/>
      <c r="BJ31" s="162"/>
    </row>
    <row r="32" spans="1:62" s="57" customFormat="1" ht="15.75" customHeight="1" x14ac:dyDescent="0.15">
      <c r="A32" s="50" t="s">
        <v>37</v>
      </c>
      <c r="B32" s="105">
        <f t="shared" si="9"/>
        <v>0</v>
      </c>
      <c r="C32" s="106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3"/>
      <c r="U32" s="106"/>
      <c r="V32" s="103"/>
      <c r="W32" s="99"/>
      <c r="X32" s="160" t="str">
        <f t="shared" si="8"/>
        <v/>
      </c>
      <c r="Y32" s="49"/>
      <c r="Z32" s="49"/>
      <c r="AA32" s="49"/>
      <c r="AG32" s="53"/>
      <c r="AH32" s="53"/>
      <c r="AZ32" s="53"/>
      <c r="BA32" s="88" t="str">
        <f t="shared" si="10"/>
        <v/>
      </c>
      <c r="BB32" s="60" t="str">
        <f t="shared" si="11"/>
        <v/>
      </c>
      <c r="BC32" s="60" t="str">
        <f t="shared" si="12"/>
        <v/>
      </c>
      <c r="BD32" s="151">
        <f t="shared" si="13"/>
        <v>0</v>
      </c>
      <c r="BE32" s="151">
        <f t="shared" si="14"/>
        <v>0</v>
      </c>
      <c r="BF32" s="151" t="str">
        <f t="shared" si="15"/>
        <v/>
      </c>
      <c r="BG32" s="161"/>
      <c r="BH32" s="162"/>
      <c r="BI32" s="162"/>
      <c r="BJ32" s="162"/>
    </row>
    <row r="33" spans="1:62" s="57" customFormat="1" ht="15.75" customHeight="1" x14ac:dyDescent="0.15">
      <c r="A33" s="50" t="s">
        <v>38</v>
      </c>
      <c r="B33" s="105">
        <f t="shared" si="9"/>
        <v>0</v>
      </c>
      <c r="C33" s="106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3"/>
      <c r="U33" s="106"/>
      <c r="V33" s="103"/>
      <c r="W33" s="99"/>
      <c r="X33" s="160" t="str">
        <f t="shared" si="8"/>
        <v/>
      </c>
      <c r="Y33" s="49"/>
      <c r="Z33" s="49"/>
      <c r="AA33" s="49"/>
      <c r="AG33" s="53"/>
      <c r="AH33" s="53"/>
      <c r="AZ33" s="53"/>
      <c r="BA33" s="88" t="str">
        <f t="shared" si="10"/>
        <v/>
      </c>
      <c r="BB33" s="60" t="str">
        <f t="shared" si="11"/>
        <v/>
      </c>
      <c r="BC33" s="60" t="str">
        <f t="shared" si="12"/>
        <v/>
      </c>
      <c r="BD33" s="151">
        <f t="shared" si="13"/>
        <v>0</v>
      </c>
      <c r="BE33" s="151">
        <f t="shared" si="14"/>
        <v>0</v>
      </c>
      <c r="BF33" s="151" t="str">
        <f t="shared" si="15"/>
        <v/>
      </c>
      <c r="BG33" s="161"/>
      <c r="BH33" s="162"/>
      <c r="BI33" s="162"/>
      <c r="BJ33" s="162"/>
    </row>
    <row r="34" spans="1:62" s="57" customFormat="1" ht="15.75" customHeight="1" x14ac:dyDescent="0.15">
      <c r="A34" s="50" t="s">
        <v>39</v>
      </c>
      <c r="B34" s="105">
        <f t="shared" si="9"/>
        <v>0</v>
      </c>
      <c r="C34" s="106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3"/>
      <c r="U34" s="106"/>
      <c r="V34" s="103"/>
      <c r="W34" s="99"/>
      <c r="X34" s="160" t="str">
        <f t="shared" si="8"/>
        <v/>
      </c>
      <c r="Y34" s="49"/>
      <c r="Z34" s="49"/>
      <c r="AA34" s="49"/>
      <c r="AG34" s="53"/>
      <c r="AH34" s="53"/>
      <c r="AZ34" s="53"/>
      <c r="BA34" s="88" t="str">
        <f t="shared" si="10"/>
        <v/>
      </c>
      <c r="BB34" s="60" t="str">
        <f t="shared" si="11"/>
        <v/>
      </c>
      <c r="BC34" s="60" t="str">
        <f t="shared" si="12"/>
        <v/>
      </c>
      <c r="BD34" s="151">
        <f t="shared" si="13"/>
        <v>0</v>
      </c>
      <c r="BE34" s="151">
        <f t="shared" si="14"/>
        <v>0</v>
      </c>
      <c r="BF34" s="151" t="str">
        <f t="shared" si="15"/>
        <v/>
      </c>
      <c r="BG34" s="161"/>
      <c r="BH34" s="162"/>
      <c r="BI34" s="162"/>
      <c r="BJ34" s="162"/>
    </row>
    <row r="35" spans="1:62" s="57" customFormat="1" ht="15.75" customHeight="1" x14ac:dyDescent="0.15">
      <c r="A35" s="50" t="s">
        <v>40</v>
      </c>
      <c r="B35" s="105">
        <f t="shared" si="9"/>
        <v>0</v>
      </c>
      <c r="C35" s="106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3"/>
      <c r="U35" s="106"/>
      <c r="V35" s="103"/>
      <c r="W35" s="99"/>
      <c r="X35" s="160" t="str">
        <f t="shared" si="8"/>
        <v/>
      </c>
      <c r="Y35" s="49"/>
      <c r="Z35" s="49"/>
      <c r="AA35" s="49"/>
      <c r="AG35" s="53"/>
      <c r="AH35" s="53"/>
      <c r="AZ35" s="53"/>
      <c r="BA35" s="88" t="str">
        <f t="shared" si="10"/>
        <v/>
      </c>
      <c r="BB35" s="60" t="str">
        <f t="shared" si="11"/>
        <v/>
      </c>
      <c r="BC35" s="60" t="str">
        <f t="shared" si="12"/>
        <v/>
      </c>
      <c r="BD35" s="151">
        <f t="shared" si="13"/>
        <v>0</v>
      </c>
      <c r="BE35" s="151">
        <f t="shared" si="14"/>
        <v>0</v>
      </c>
      <c r="BF35" s="151" t="str">
        <f t="shared" si="15"/>
        <v/>
      </c>
      <c r="BG35" s="161"/>
      <c r="BH35" s="162"/>
      <c r="BI35" s="162"/>
      <c r="BJ35" s="162"/>
    </row>
    <row r="36" spans="1:62" s="57" customFormat="1" ht="15.75" customHeight="1" x14ac:dyDescent="0.15">
      <c r="A36" s="50" t="s">
        <v>41</v>
      </c>
      <c r="B36" s="105">
        <f t="shared" si="9"/>
        <v>0</v>
      </c>
      <c r="C36" s="106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3"/>
      <c r="U36" s="106"/>
      <c r="V36" s="103"/>
      <c r="W36" s="99"/>
      <c r="X36" s="160" t="str">
        <f t="shared" si="8"/>
        <v/>
      </c>
      <c r="Y36" s="49"/>
      <c r="Z36" s="49"/>
      <c r="AA36" s="49"/>
      <c r="AG36" s="53"/>
      <c r="AH36" s="53"/>
      <c r="AZ36" s="53"/>
      <c r="BA36" s="88" t="str">
        <f t="shared" si="10"/>
        <v/>
      </c>
      <c r="BB36" s="60" t="str">
        <f t="shared" si="11"/>
        <v/>
      </c>
      <c r="BC36" s="60" t="str">
        <f t="shared" si="12"/>
        <v/>
      </c>
      <c r="BD36" s="151">
        <f t="shared" si="13"/>
        <v>0</v>
      </c>
      <c r="BE36" s="151">
        <f t="shared" si="14"/>
        <v>0</v>
      </c>
      <c r="BF36" s="151" t="str">
        <f t="shared" si="15"/>
        <v/>
      </c>
      <c r="BG36" s="161"/>
      <c r="BH36" s="162"/>
      <c r="BI36" s="162"/>
      <c r="BJ36" s="162"/>
    </row>
    <row r="37" spans="1:62" s="57" customFormat="1" ht="15.75" customHeight="1" x14ac:dyDescent="0.15">
      <c r="A37" s="50" t="s">
        <v>42</v>
      </c>
      <c r="B37" s="105">
        <f t="shared" si="9"/>
        <v>0</v>
      </c>
      <c r="C37" s="106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3"/>
      <c r="U37" s="106"/>
      <c r="V37" s="103"/>
      <c r="W37" s="99"/>
      <c r="X37" s="160" t="str">
        <f t="shared" si="8"/>
        <v/>
      </c>
      <c r="Y37" s="49"/>
      <c r="Z37" s="49"/>
      <c r="AA37" s="49"/>
      <c r="AG37" s="53"/>
      <c r="AH37" s="53"/>
      <c r="AZ37" s="53"/>
      <c r="BA37" s="88" t="str">
        <f t="shared" si="10"/>
        <v/>
      </c>
      <c r="BB37" s="60" t="str">
        <f t="shared" si="11"/>
        <v/>
      </c>
      <c r="BC37" s="60" t="str">
        <f t="shared" si="12"/>
        <v/>
      </c>
      <c r="BD37" s="151">
        <f t="shared" si="13"/>
        <v>0</v>
      </c>
      <c r="BE37" s="151">
        <f t="shared" si="14"/>
        <v>0</v>
      </c>
      <c r="BF37" s="151" t="str">
        <f t="shared" si="15"/>
        <v/>
      </c>
      <c r="BG37" s="161"/>
      <c r="BH37" s="162"/>
      <c r="BI37" s="162"/>
      <c r="BJ37" s="162"/>
    </row>
    <row r="38" spans="1:62" s="57" customFormat="1" ht="15.75" customHeight="1" x14ac:dyDescent="0.15">
      <c r="A38" s="50" t="s">
        <v>43</v>
      </c>
      <c r="B38" s="105">
        <f t="shared" si="9"/>
        <v>0</v>
      </c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3"/>
      <c r="U38" s="106"/>
      <c r="V38" s="103"/>
      <c r="W38" s="99"/>
      <c r="X38" s="160" t="str">
        <f t="shared" si="8"/>
        <v/>
      </c>
      <c r="Y38" s="49"/>
      <c r="Z38" s="49"/>
      <c r="AA38" s="49"/>
      <c r="AG38" s="53"/>
      <c r="AH38" s="53"/>
      <c r="AZ38" s="53"/>
      <c r="BA38" s="88" t="str">
        <f t="shared" si="10"/>
        <v/>
      </c>
      <c r="BB38" s="60" t="str">
        <f t="shared" si="11"/>
        <v/>
      </c>
      <c r="BC38" s="60" t="str">
        <f t="shared" si="12"/>
        <v/>
      </c>
      <c r="BD38" s="151">
        <f t="shared" si="13"/>
        <v>0</v>
      </c>
      <c r="BE38" s="151">
        <f t="shared" si="14"/>
        <v>0</v>
      </c>
      <c r="BF38" s="151" t="str">
        <f t="shared" si="15"/>
        <v/>
      </c>
      <c r="BG38" s="161"/>
      <c r="BH38" s="162"/>
      <c r="BI38" s="162"/>
      <c r="BJ38" s="162"/>
    </row>
    <row r="39" spans="1:62" s="57" customFormat="1" ht="15.75" customHeight="1" x14ac:dyDescent="0.15">
      <c r="A39" s="51" t="s">
        <v>44</v>
      </c>
      <c r="B39" s="109">
        <f t="shared" si="9"/>
        <v>0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3"/>
      <c r="U39" s="110"/>
      <c r="V39" s="113"/>
      <c r="W39" s="100"/>
      <c r="X39" s="160" t="str">
        <f t="shared" si="8"/>
        <v/>
      </c>
      <c r="Y39" s="49"/>
      <c r="Z39" s="49"/>
      <c r="AA39" s="49"/>
      <c r="AG39" s="53"/>
      <c r="AH39" s="53"/>
      <c r="AZ39" s="53"/>
      <c r="BA39" s="88" t="str">
        <f t="shared" si="10"/>
        <v/>
      </c>
      <c r="BB39" s="60" t="str">
        <f t="shared" si="11"/>
        <v/>
      </c>
      <c r="BC39" s="60" t="str">
        <f t="shared" si="12"/>
        <v/>
      </c>
      <c r="BD39" s="151">
        <f t="shared" si="13"/>
        <v>0</v>
      </c>
      <c r="BE39" s="151">
        <f t="shared" si="14"/>
        <v>0</v>
      </c>
      <c r="BF39" s="151" t="str">
        <f t="shared" si="15"/>
        <v/>
      </c>
      <c r="BG39" s="161"/>
      <c r="BH39" s="162"/>
      <c r="BI39" s="162"/>
      <c r="BJ39" s="162"/>
    </row>
    <row r="40" spans="1:62" s="57" customFormat="1" ht="30" customHeight="1" x14ac:dyDescent="0.2">
      <c r="A40" s="52" t="s">
        <v>45</v>
      </c>
      <c r="B40" s="52"/>
      <c r="C40" s="52"/>
      <c r="D40" s="52"/>
      <c r="E40" s="52"/>
      <c r="F40" s="52"/>
      <c r="G40" s="52"/>
      <c r="H40" s="52"/>
      <c r="I40" s="44"/>
      <c r="J40" s="44"/>
      <c r="K40" s="44"/>
      <c r="L40" s="44"/>
      <c r="M40" s="44"/>
      <c r="N40" s="42"/>
      <c r="O40" s="48"/>
      <c r="P40" s="48"/>
      <c r="Q40" s="48"/>
      <c r="R40" s="48"/>
      <c r="S40" s="48"/>
      <c r="T40" s="48"/>
      <c r="U40" s="48"/>
      <c r="V40" s="48"/>
      <c r="W40" s="48"/>
      <c r="X40" s="164"/>
      <c r="AV40" s="53"/>
      <c r="AW40" s="53"/>
      <c r="BA40" s="48"/>
      <c r="BB40" s="48"/>
      <c r="BC40" s="48"/>
      <c r="BD40" s="48"/>
      <c r="BG40" s="158"/>
      <c r="BH40" s="158"/>
      <c r="BI40" s="158"/>
      <c r="BJ40" s="158"/>
    </row>
    <row r="41" spans="1:62" s="57" customFormat="1" ht="32.25" customHeight="1" x14ac:dyDescent="0.25">
      <c r="A41" s="201" t="s">
        <v>31</v>
      </c>
      <c r="B41" s="203" t="s">
        <v>4</v>
      </c>
      <c r="C41" s="205" t="s">
        <v>46</v>
      </c>
      <c r="D41" s="206"/>
      <c r="E41" s="206"/>
      <c r="F41" s="207"/>
      <c r="G41" s="205" t="s">
        <v>47</v>
      </c>
      <c r="H41" s="206"/>
      <c r="I41" s="206"/>
      <c r="J41" s="207"/>
      <c r="K41" s="42"/>
      <c r="L41" s="208"/>
      <c r="M41" s="208"/>
      <c r="N41" s="208"/>
      <c r="O41" s="208"/>
      <c r="P41" s="208"/>
      <c r="Q41" s="208"/>
      <c r="R41" s="20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G41" s="158"/>
      <c r="BH41" s="158"/>
      <c r="BI41" s="158"/>
      <c r="BJ41" s="158"/>
    </row>
    <row r="42" spans="1:62" s="57" customFormat="1" ht="27" customHeight="1" x14ac:dyDescent="0.15">
      <c r="A42" s="202"/>
      <c r="B42" s="204"/>
      <c r="C42" s="45" t="s">
        <v>11</v>
      </c>
      <c r="D42" s="45" t="s">
        <v>12</v>
      </c>
      <c r="E42" s="73" t="s">
        <v>13</v>
      </c>
      <c r="F42" s="73" t="s">
        <v>48</v>
      </c>
      <c r="G42" s="45" t="s">
        <v>11</v>
      </c>
      <c r="H42" s="45" t="s">
        <v>12</v>
      </c>
      <c r="I42" s="73" t="s">
        <v>13</v>
      </c>
      <c r="J42" s="73" t="s">
        <v>48</v>
      </c>
      <c r="K42" s="42"/>
      <c r="L42" s="42"/>
      <c r="M42" s="42"/>
      <c r="N42" s="54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G42" s="158"/>
      <c r="BH42" s="158"/>
      <c r="BI42" s="158"/>
      <c r="BJ42" s="158"/>
    </row>
    <row r="43" spans="1:62" s="57" customFormat="1" ht="15.75" customHeight="1" x14ac:dyDescent="0.15">
      <c r="A43" s="67" t="s">
        <v>49</v>
      </c>
      <c r="B43" s="105">
        <f>SUM(C43:J43)</f>
        <v>0</v>
      </c>
      <c r="C43" s="120"/>
      <c r="D43" s="121"/>
      <c r="E43" s="125"/>
      <c r="F43" s="125"/>
      <c r="G43" s="120"/>
      <c r="H43" s="121"/>
      <c r="I43" s="121"/>
      <c r="J43" s="125"/>
      <c r="K43" s="150" t="s">
        <v>70</v>
      </c>
      <c r="L43" s="42"/>
      <c r="M43" s="42"/>
      <c r="N43" s="86"/>
      <c r="O43" s="48"/>
      <c r="P43" s="48"/>
      <c r="Q43" s="48"/>
      <c r="R43" s="48"/>
      <c r="S43" s="48"/>
      <c r="T43" s="48"/>
      <c r="U43" s="48"/>
      <c r="V43" s="48"/>
      <c r="W43" s="48"/>
      <c r="X43" s="164"/>
      <c r="AV43" s="53"/>
      <c r="AW43" s="53"/>
      <c r="BA43" s="88"/>
      <c r="BD43" s="151"/>
      <c r="BG43" s="158"/>
      <c r="BH43" s="158"/>
      <c r="BI43" s="158"/>
      <c r="BJ43" s="158"/>
    </row>
    <row r="44" spans="1:62" s="57" customFormat="1" ht="15.75" customHeight="1" x14ac:dyDescent="0.15">
      <c r="A44" s="66" t="s">
        <v>50</v>
      </c>
      <c r="B44" s="109">
        <f>SUM(C44:J44)</f>
        <v>0</v>
      </c>
      <c r="C44" s="110"/>
      <c r="D44" s="111"/>
      <c r="E44" s="113"/>
      <c r="F44" s="113"/>
      <c r="G44" s="110"/>
      <c r="H44" s="111"/>
      <c r="I44" s="111"/>
      <c r="J44" s="113"/>
      <c r="K44" s="150" t="s">
        <v>70</v>
      </c>
      <c r="L44" s="42"/>
      <c r="M44" s="42"/>
      <c r="N44" s="68"/>
      <c r="O44" s="48"/>
      <c r="P44" s="48"/>
      <c r="Q44" s="48"/>
      <c r="R44" s="48"/>
      <c r="S44" s="48"/>
      <c r="T44" s="48"/>
      <c r="U44" s="48"/>
      <c r="V44" s="48"/>
      <c r="W44" s="48"/>
      <c r="X44" s="164"/>
      <c r="AV44" s="53"/>
      <c r="AW44" s="53"/>
      <c r="BA44" s="88"/>
      <c r="BD44" s="151"/>
      <c r="BG44" s="158"/>
      <c r="BH44" s="158"/>
      <c r="BI44" s="158"/>
      <c r="BJ44" s="158"/>
    </row>
    <row r="45" spans="1:62" s="57" customFormat="1" ht="30" customHeight="1" x14ac:dyDescent="0.2">
      <c r="A45" s="95" t="s">
        <v>51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68"/>
      <c r="O45" s="48"/>
      <c r="P45" s="48"/>
      <c r="Q45" s="48"/>
      <c r="R45" s="48"/>
      <c r="S45" s="48"/>
      <c r="T45" s="48"/>
      <c r="U45" s="48"/>
      <c r="V45" s="48"/>
      <c r="W45" s="48"/>
      <c r="X45" s="164"/>
      <c r="AV45" s="53"/>
      <c r="AW45" s="53"/>
      <c r="BA45" s="48"/>
      <c r="BB45" s="48"/>
      <c r="BG45" s="158"/>
      <c r="BH45" s="158"/>
      <c r="BI45" s="158"/>
      <c r="BJ45" s="158"/>
    </row>
    <row r="46" spans="1:62" s="57" customFormat="1" ht="27" customHeight="1" x14ac:dyDescent="0.15">
      <c r="A46" s="198" t="s">
        <v>52</v>
      </c>
      <c r="B46" s="188" t="s">
        <v>18</v>
      </c>
      <c r="C46" s="190" t="s">
        <v>5</v>
      </c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2" t="s">
        <v>6</v>
      </c>
      <c r="V46" s="193"/>
      <c r="W46" s="188" t="s">
        <v>7</v>
      </c>
      <c r="X46" s="164"/>
      <c r="AT46" s="53"/>
      <c r="AU46" s="53"/>
      <c r="AZ46" s="48"/>
      <c r="BA46" s="48"/>
      <c r="BB46" s="48"/>
      <c r="BG46" s="158"/>
      <c r="BH46" s="158"/>
      <c r="BI46" s="158"/>
      <c r="BJ46" s="158"/>
    </row>
    <row r="47" spans="1:62" s="57" customFormat="1" ht="29.25" customHeight="1" x14ac:dyDescent="0.15">
      <c r="A47" s="199"/>
      <c r="B47" s="189"/>
      <c r="C47" s="58" t="s">
        <v>71</v>
      </c>
      <c r="D47" s="45" t="s">
        <v>72</v>
      </c>
      <c r="E47" s="45" t="s">
        <v>73</v>
      </c>
      <c r="F47" s="45" t="s">
        <v>74</v>
      </c>
      <c r="G47" s="45" t="s">
        <v>75</v>
      </c>
      <c r="H47" s="45" t="s">
        <v>76</v>
      </c>
      <c r="I47" s="45" t="s">
        <v>77</v>
      </c>
      <c r="J47" s="45" t="s">
        <v>78</v>
      </c>
      <c r="K47" s="45" t="s">
        <v>79</v>
      </c>
      <c r="L47" s="45" t="s">
        <v>80</v>
      </c>
      <c r="M47" s="45" t="s">
        <v>81</v>
      </c>
      <c r="N47" s="45" t="s">
        <v>82</v>
      </c>
      <c r="O47" s="45" t="s">
        <v>83</v>
      </c>
      <c r="P47" s="45" t="s">
        <v>84</v>
      </c>
      <c r="Q47" s="45" t="s">
        <v>85</v>
      </c>
      <c r="R47" s="45" t="s">
        <v>86</v>
      </c>
      <c r="S47" s="45" t="s">
        <v>87</v>
      </c>
      <c r="T47" s="159" t="s">
        <v>88</v>
      </c>
      <c r="U47" s="47" t="s">
        <v>16</v>
      </c>
      <c r="V47" s="46" t="s">
        <v>17</v>
      </c>
      <c r="W47" s="189"/>
      <c r="X47" s="164"/>
      <c r="AT47" s="53"/>
      <c r="AU47" s="53"/>
      <c r="AZ47" s="48"/>
      <c r="BA47" s="48"/>
      <c r="BB47" s="48"/>
      <c r="BG47" s="158"/>
      <c r="BH47" s="158"/>
      <c r="BI47" s="158"/>
      <c r="BJ47" s="158"/>
    </row>
    <row r="48" spans="1:62" s="57" customFormat="1" ht="15.75" customHeight="1" x14ac:dyDescent="0.15">
      <c r="A48" s="69" t="s">
        <v>53</v>
      </c>
      <c r="B48" s="115">
        <f>SUM(B49:B50)</f>
        <v>0</v>
      </c>
      <c r="C48" s="139">
        <f>SUM(C49:C50)</f>
        <v>0</v>
      </c>
      <c r="D48" s="140">
        <f t="shared" ref="D48:W48" si="16">SUM(D49:D50)</f>
        <v>0</v>
      </c>
      <c r="E48" s="140">
        <f t="shared" si="16"/>
        <v>0</v>
      </c>
      <c r="F48" s="140">
        <f t="shared" si="16"/>
        <v>0</v>
      </c>
      <c r="G48" s="140">
        <f t="shared" si="16"/>
        <v>0</v>
      </c>
      <c r="H48" s="140">
        <f t="shared" si="16"/>
        <v>0</v>
      </c>
      <c r="I48" s="140">
        <f t="shared" si="16"/>
        <v>0</v>
      </c>
      <c r="J48" s="140">
        <f t="shared" si="16"/>
        <v>0</v>
      </c>
      <c r="K48" s="140">
        <f t="shared" si="16"/>
        <v>0</v>
      </c>
      <c r="L48" s="140">
        <f t="shared" si="16"/>
        <v>0</v>
      </c>
      <c r="M48" s="140">
        <f t="shared" si="16"/>
        <v>0</v>
      </c>
      <c r="N48" s="140">
        <f t="shared" si="16"/>
        <v>0</v>
      </c>
      <c r="O48" s="140">
        <f t="shared" si="16"/>
        <v>0</v>
      </c>
      <c r="P48" s="140">
        <f t="shared" si="16"/>
        <v>0</v>
      </c>
      <c r="Q48" s="140">
        <f t="shared" si="16"/>
        <v>0</v>
      </c>
      <c r="R48" s="140">
        <f t="shared" si="16"/>
        <v>0</v>
      </c>
      <c r="S48" s="140">
        <f t="shared" si="16"/>
        <v>0</v>
      </c>
      <c r="T48" s="147">
        <f t="shared" si="16"/>
        <v>0</v>
      </c>
      <c r="U48" s="139">
        <f t="shared" si="16"/>
        <v>0</v>
      </c>
      <c r="V48" s="165">
        <f t="shared" si="16"/>
        <v>0</v>
      </c>
      <c r="W48" s="165">
        <f t="shared" si="16"/>
        <v>0</v>
      </c>
      <c r="X48" s="160" t="str">
        <f t="shared" ref="X48:X53" si="17">+BA48&amp;""&amp;BB48&amp;""&amp;BC48</f>
        <v/>
      </c>
      <c r="AT48" s="53"/>
      <c r="AU48" s="53"/>
      <c r="AZ48" s="88" t="s">
        <v>70</v>
      </c>
      <c r="BA48" s="88" t="str">
        <f t="shared" ref="BA48:BA53" si="18">IF($B48&lt;&gt;($U48+$V48)," El número consultas según sexo NO puede ser diferente al Total.","")</f>
        <v/>
      </c>
      <c r="BB48" s="60" t="str">
        <f t="shared" ref="BB48:BB53" si="19">IF($B48=0,"",IF($W48="",IF($B48="",""," No olvide escribir la columna Beneficiarios."),""))</f>
        <v/>
      </c>
      <c r="BC48" s="60" t="str">
        <f t="shared" ref="BC48:BC53" si="20">IF($B48&lt;$W48," El número de Beneficiarios NO puede ser mayor que el Total.","")</f>
        <v/>
      </c>
      <c r="BD48" s="151">
        <f t="shared" ref="BD48:BD53" si="21">IF($B48&lt;&gt;($U48+$V48),1,0)</f>
        <v>0</v>
      </c>
      <c r="BE48" s="151">
        <f t="shared" ref="BE48:BE53" si="22">IF($B48&lt;$W48,1,0)</f>
        <v>0</v>
      </c>
      <c r="BF48" s="151"/>
      <c r="BG48" s="158"/>
      <c r="BH48" s="158"/>
      <c r="BI48" s="158"/>
      <c r="BJ48" s="158"/>
    </row>
    <row r="49" spans="1:62" s="57" customFormat="1" ht="15.75" customHeight="1" x14ac:dyDescent="0.15">
      <c r="A49" s="70" t="s">
        <v>49</v>
      </c>
      <c r="B49" s="116">
        <f>SUM(C49:T49)</f>
        <v>0</v>
      </c>
      <c r="C49" s="106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106"/>
      <c r="V49" s="103"/>
      <c r="W49" s="101"/>
      <c r="X49" s="160" t="str">
        <f t="shared" si="17"/>
        <v/>
      </c>
      <c r="Y49" s="49"/>
      <c r="Z49" s="49"/>
      <c r="AA49" s="49"/>
      <c r="AG49" s="53"/>
      <c r="AH49" s="53"/>
      <c r="AZ49" s="53"/>
      <c r="BA49" s="88" t="str">
        <f t="shared" si="18"/>
        <v/>
      </c>
      <c r="BB49" s="60" t="str">
        <f t="shared" si="19"/>
        <v/>
      </c>
      <c r="BC49" s="60" t="str">
        <f t="shared" si="20"/>
        <v/>
      </c>
      <c r="BD49" s="151">
        <f t="shared" si="21"/>
        <v>0</v>
      </c>
      <c r="BE49" s="151">
        <f t="shared" si="22"/>
        <v>0</v>
      </c>
      <c r="BF49" s="151" t="str">
        <f>IF($B49=0,"",IF($W49="",IF($B49="","",1),0))</f>
        <v/>
      </c>
      <c r="BG49" s="161"/>
      <c r="BH49" s="162"/>
      <c r="BI49" s="162"/>
      <c r="BJ49" s="162"/>
    </row>
    <row r="50" spans="1:62" s="57" customFormat="1" ht="15.75" customHeight="1" x14ac:dyDescent="0.15">
      <c r="A50" s="71" t="s">
        <v>54</v>
      </c>
      <c r="B50" s="117">
        <f>SUM(C50:T50)</f>
        <v>0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2"/>
      <c r="U50" s="110"/>
      <c r="V50" s="113"/>
      <c r="W50" s="102"/>
      <c r="X50" s="160" t="str">
        <f t="shared" si="17"/>
        <v/>
      </c>
      <c r="Y50" s="49"/>
      <c r="Z50" s="49"/>
      <c r="AA50" s="49"/>
      <c r="AG50" s="53"/>
      <c r="AH50" s="53"/>
      <c r="AZ50" s="53"/>
      <c r="BA50" s="88" t="str">
        <f t="shared" si="18"/>
        <v/>
      </c>
      <c r="BB50" s="60" t="str">
        <f t="shared" si="19"/>
        <v/>
      </c>
      <c r="BC50" s="60" t="str">
        <f t="shared" si="20"/>
        <v/>
      </c>
      <c r="BD50" s="151">
        <f t="shared" si="21"/>
        <v>0</v>
      </c>
      <c r="BE50" s="151">
        <f t="shared" si="22"/>
        <v>0</v>
      </c>
      <c r="BF50" s="151" t="str">
        <f>IF($B50=0,"",IF($W50="",IF($B50="","",1),0))</f>
        <v/>
      </c>
      <c r="BG50" s="161"/>
      <c r="BH50" s="162"/>
      <c r="BI50" s="162"/>
      <c r="BJ50" s="162"/>
    </row>
    <row r="51" spans="1:62" s="57" customFormat="1" ht="15.75" customHeight="1" x14ac:dyDescent="0.15">
      <c r="A51" s="166" t="s">
        <v>55</v>
      </c>
      <c r="B51" s="167">
        <f t="shared" ref="B51:W51" si="23">SUM(B52:B53)</f>
        <v>0</v>
      </c>
      <c r="C51" s="168">
        <f t="shared" si="23"/>
        <v>0</v>
      </c>
      <c r="D51" s="169">
        <f t="shared" si="23"/>
        <v>0</v>
      </c>
      <c r="E51" s="169">
        <f t="shared" si="23"/>
        <v>0</v>
      </c>
      <c r="F51" s="169">
        <f t="shared" si="23"/>
        <v>0</v>
      </c>
      <c r="G51" s="169">
        <f t="shared" si="23"/>
        <v>0</v>
      </c>
      <c r="H51" s="169">
        <f t="shared" si="23"/>
        <v>0</v>
      </c>
      <c r="I51" s="169">
        <f t="shared" si="23"/>
        <v>0</v>
      </c>
      <c r="J51" s="169">
        <f t="shared" si="23"/>
        <v>0</v>
      </c>
      <c r="K51" s="169">
        <f t="shared" si="23"/>
        <v>0</v>
      </c>
      <c r="L51" s="169">
        <f t="shared" si="23"/>
        <v>0</v>
      </c>
      <c r="M51" s="169">
        <f t="shared" si="23"/>
        <v>0</v>
      </c>
      <c r="N51" s="169">
        <f t="shared" si="23"/>
        <v>0</v>
      </c>
      <c r="O51" s="169">
        <f t="shared" si="23"/>
        <v>0</v>
      </c>
      <c r="P51" s="169">
        <f t="shared" si="23"/>
        <v>0</v>
      </c>
      <c r="Q51" s="169">
        <f t="shared" si="23"/>
        <v>0</v>
      </c>
      <c r="R51" s="169">
        <f t="shared" si="23"/>
        <v>0</v>
      </c>
      <c r="S51" s="169">
        <f t="shared" si="23"/>
        <v>0</v>
      </c>
      <c r="T51" s="170">
        <f t="shared" si="23"/>
        <v>0</v>
      </c>
      <c r="U51" s="168">
        <f t="shared" si="23"/>
        <v>0</v>
      </c>
      <c r="V51" s="171">
        <f t="shared" si="23"/>
        <v>0</v>
      </c>
      <c r="W51" s="165">
        <f t="shared" si="23"/>
        <v>0</v>
      </c>
      <c r="X51" s="160" t="str">
        <f t="shared" si="17"/>
        <v/>
      </c>
      <c r="Y51" s="49"/>
      <c r="Z51" s="49"/>
      <c r="AA51" s="49"/>
      <c r="AG51" s="53"/>
      <c r="AH51" s="53"/>
      <c r="AZ51" s="53"/>
      <c r="BA51" s="88" t="str">
        <f t="shared" si="18"/>
        <v/>
      </c>
      <c r="BB51" s="60" t="str">
        <f t="shared" si="19"/>
        <v/>
      </c>
      <c r="BC51" s="60" t="str">
        <f t="shared" si="20"/>
        <v/>
      </c>
      <c r="BD51" s="151">
        <f t="shared" si="21"/>
        <v>0</v>
      </c>
      <c r="BE51" s="151">
        <f t="shared" si="22"/>
        <v>0</v>
      </c>
      <c r="BF51" s="151" t="str">
        <f>IF($B51=0,"",IF($W51="",IF($B51="","",1),0))</f>
        <v/>
      </c>
      <c r="BG51" s="161"/>
      <c r="BH51" s="162"/>
      <c r="BI51" s="162"/>
      <c r="BJ51" s="162"/>
    </row>
    <row r="52" spans="1:62" s="57" customFormat="1" ht="15.75" customHeight="1" x14ac:dyDescent="0.15">
      <c r="A52" s="70" t="s">
        <v>49</v>
      </c>
      <c r="B52" s="116">
        <f>SUM(C52:T52)</f>
        <v>0</v>
      </c>
      <c r="C52" s="106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6"/>
      <c r="V52" s="103"/>
      <c r="W52" s="101"/>
      <c r="X52" s="160" t="str">
        <f t="shared" si="17"/>
        <v/>
      </c>
      <c r="Y52" s="49"/>
      <c r="Z52" s="49"/>
      <c r="AA52" s="49"/>
      <c r="AG52" s="53"/>
      <c r="AH52" s="53"/>
      <c r="AZ52" s="53"/>
      <c r="BA52" s="88" t="str">
        <f t="shared" si="18"/>
        <v/>
      </c>
      <c r="BB52" s="60" t="str">
        <f t="shared" si="19"/>
        <v/>
      </c>
      <c r="BC52" s="60" t="str">
        <f t="shared" si="20"/>
        <v/>
      </c>
      <c r="BD52" s="151">
        <f t="shared" si="21"/>
        <v>0</v>
      </c>
      <c r="BE52" s="151">
        <f t="shared" si="22"/>
        <v>0</v>
      </c>
      <c r="BF52" s="151" t="str">
        <f>IF($B52=0,"",IF($W52="",IF($B52="","",1),0))</f>
        <v/>
      </c>
      <c r="BG52" s="161"/>
      <c r="BH52" s="162"/>
      <c r="BI52" s="162"/>
      <c r="BJ52" s="162"/>
    </row>
    <row r="53" spans="1:62" s="57" customFormat="1" ht="15.75" customHeight="1" x14ac:dyDescent="0.15">
      <c r="A53" s="71" t="s">
        <v>54</v>
      </c>
      <c r="B53" s="117">
        <f>SUM(C53:T53)</f>
        <v>0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10"/>
      <c r="V53" s="113"/>
      <c r="W53" s="102"/>
      <c r="X53" s="160" t="str">
        <f t="shared" si="17"/>
        <v/>
      </c>
      <c r="Y53" s="49"/>
      <c r="Z53" s="49"/>
      <c r="AA53" s="49"/>
      <c r="AG53" s="53"/>
      <c r="AH53" s="53"/>
      <c r="AZ53" s="53"/>
      <c r="BA53" s="88" t="str">
        <f t="shared" si="18"/>
        <v/>
      </c>
      <c r="BB53" s="60" t="str">
        <f t="shared" si="19"/>
        <v/>
      </c>
      <c r="BC53" s="60" t="str">
        <f t="shared" si="20"/>
        <v/>
      </c>
      <c r="BD53" s="151">
        <f t="shared" si="21"/>
        <v>0</v>
      </c>
      <c r="BE53" s="151">
        <f t="shared" si="22"/>
        <v>0</v>
      </c>
      <c r="BF53" s="151" t="str">
        <f>IF($B53=0,"",IF($W53="",IF($B53="","",1),0))</f>
        <v/>
      </c>
      <c r="BG53" s="161"/>
      <c r="BH53" s="162"/>
      <c r="BI53" s="162"/>
      <c r="BJ53" s="162"/>
    </row>
    <row r="54" spans="1:62" s="57" customFormat="1" ht="30" customHeight="1" x14ac:dyDescent="0.2">
      <c r="A54" s="96" t="s">
        <v>56</v>
      </c>
      <c r="B54" s="96"/>
      <c r="C54" s="96"/>
      <c r="D54" s="96"/>
      <c r="E54" s="96"/>
      <c r="F54" s="96"/>
      <c r="G54" s="96"/>
      <c r="H54" s="96"/>
      <c r="I54" s="96"/>
      <c r="J54" s="96"/>
      <c r="K54" s="93"/>
      <c r="L54" s="93"/>
      <c r="M54" s="93"/>
      <c r="N54" s="42"/>
      <c r="O54" s="48"/>
      <c r="P54" s="48"/>
      <c r="Q54" s="48"/>
      <c r="R54" s="48"/>
      <c r="S54" s="48"/>
      <c r="T54" s="48"/>
      <c r="U54" s="48"/>
      <c r="V54" s="48"/>
      <c r="W54" s="48"/>
      <c r="X54" s="164"/>
      <c r="AV54" s="53"/>
      <c r="AW54" s="53"/>
      <c r="BA54" s="48"/>
      <c r="BB54" s="48"/>
      <c r="BG54" s="158"/>
      <c r="BH54" s="158"/>
      <c r="BI54" s="158"/>
      <c r="BJ54" s="158"/>
    </row>
    <row r="55" spans="1:62" s="57" customFormat="1" ht="24" customHeight="1" x14ac:dyDescent="0.15">
      <c r="A55" s="188" t="s">
        <v>52</v>
      </c>
      <c r="B55" s="194" t="s">
        <v>57</v>
      </c>
      <c r="C55" s="195"/>
      <c r="D55" s="194" t="s">
        <v>58</v>
      </c>
      <c r="E55" s="195"/>
      <c r="F55" s="196" t="s">
        <v>91</v>
      </c>
      <c r="G55" s="197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X55" s="164"/>
      <c r="AU55" s="53"/>
      <c r="AV55" s="53"/>
      <c r="AX55" s="48"/>
      <c r="AY55" s="48"/>
      <c r="BA55" s="48"/>
      <c r="BB55" s="48"/>
      <c r="BG55" s="158"/>
      <c r="BH55" s="158"/>
      <c r="BI55" s="158"/>
      <c r="BJ55" s="158"/>
    </row>
    <row r="56" spans="1:62" s="57" customFormat="1" ht="31.5" x14ac:dyDescent="0.15">
      <c r="A56" s="189"/>
      <c r="B56" s="72" t="s">
        <v>59</v>
      </c>
      <c r="C56" s="73" t="s">
        <v>60</v>
      </c>
      <c r="D56" s="72" t="s">
        <v>59</v>
      </c>
      <c r="E56" s="73" t="s">
        <v>60</v>
      </c>
      <c r="F56" s="72" t="s">
        <v>59</v>
      </c>
      <c r="G56" s="73" t="s">
        <v>60</v>
      </c>
      <c r="H56" s="48"/>
      <c r="I56" s="48"/>
      <c r="J56" s="48"/>
      <c r="K56" s="48"/>
      <c r="L56" s="48"/>
      <c r="M56" s="48"/>
      <c r="N56" s="48"/>
      <c r="O56" s="48"/>
      <c r="P56" s="48"/>
      <c r="X56" s="164"/>
      <c r="AQ56" s="53"/>
      <c r="AR56" s="53"/>
      <c r="AT56" s="48"/>
      <c r="AU56" s="48"/>
      <c r="BA56" s="48"/>
      <c r="BB56" s="48"/>
      <c r="BG56" s="158"/>
      <c r="BH56" s="158"/>
      <c r="BI56" s="158"/>
      <c r="BJ56" s="158"/>
    </row>
    <row r="57" spans="1:62" s="57" customFormat="1" ht="21" customHeight="1" x14ac:dyDescent="0.15">
      <c r="A57" s="74" t="s">
        <v>92</v>
      </c>
      <c r="B57" s="120"/>
      <c r="C57" s="125"/>
      <c r="D57" s="120"/>
      <c r="E57" s="125"/>
      <c r="F57" s="120"/>
      <c r="G57" s="172"/>
      <c r="H57" s="149" t="str">
        <f>+BA57&amp;""&amp;BB57&amp;""&amp;BC57</f>
        <v/>
      </c>
      <c r="I57" s="49"/>
      <c r="J57" s="48"/>
      <c r="K57" s="48"/>
      <c r="L57" s="48"/>
      <c r="M57" s="48"/>
      <c r="N57" s="48"/>
      <c r="O57" s="48"/>
      <c r="P57" s="48"/>
      <c r="X57" s="164"/>
      <c r="AQ57" s="53"/>
      <c r="AR57" s="53"/>
      <c r="AT57" s="48"/>
      <c r="AU57" s="48"/>
      <c r="AW57" s="53">
        <v>0</v>
      </c>
      <c r="AX57" s="53">
        <v>0</v>
      </c>
      <c r="BA57" s="75" t="str">
        <f>IF($B57&lt;$C57,"El nº de rechazos menores 5 años NO puede ser mayor que el Total de atención solicitada.","")</f>
        <v/>
      </c>
      <c r="BB57" s="75" t="str">
        <f>IF($D57&lt;$E57,"El nº de rechazos 65 y más años NO puede ser mayor que el Total de atención solicitada.","")</f>
        <v/>
      </c>
      <c r="BC57" s="75" t="str">
        <f>IF($F57&lt;$G57,"El nº de rechazos EMBARAZADAS y más años NO puede ser mayor que el Total de atención solicitada.","")</f>
        <v/>
      </c>
      <c r="BD57" s="151">
        <f>IF($B57&lt;$C57,1,0)</f>
        <v>0</v>
      </c>
      <c r="BE57" s="151">
        <f>IF($D57&lt;$E57,1,0)</f>
        <v>0</v>
      </c>
      <c r="BF57" s="151">
        <f>IF($F57&lt;$G57,1,0)</f>
        <v>0</v>
      </c>
      <c r="BG57" s="158"/>
      <c r="BH57" s="158"/>
      <c r="BI57" s="158"/>
      <c r="BJ57" s="158"/>
    </row>
    <row r="58" spans="1:62" s="57" customFormat="1" ht="26.25" customHeight="1" x14ac:dyDescent="0.15">
      <c r="A58" s="173" t="s">
        <v>93</v>
      </c>
      <c r="B58" s="174"/>
      <c r="C58" s="175"/>
      <c r="D58" s="174"/>
      <c r="E58" s="175"/>
      <c r="F58" s="174"/>
      <c r="G58" s="176"/>
      <c r="H58" s="149" t="str">
        <f>+BA58&amp;""&amp;BB58&amp;""&amp;BC58</f>
        <v/>
      </c>
      <c r="I58" s="48"/>
      <c r="J58" s="48"/>
      <c r="K58" s="48"/>
      <c r="L58" s="48"/>
      <c r="M58" s="48"/>
      <c r="N58" s="48"/>
      <c r="O58" s="48"/>
      <c r="P58" s="48"/>
      <c r="X58" s="164"/>
      <c r="AQ58" s="53"/>
      <c r="AR58" s="53"/>
      <c r="AT58" s="48"/>
      <c r="AU58" s="48"/>
      <c r="AW58" s="53"/>
      <c r="AX58" s="53"/>
      <c r="BA58" s="75" t="str">
        <f>IF($B58&lt;$C58,"El nº de rechazos menores 5 años NO puede ser mayor que el Total de atención solicitada.","")</f>
        <v/>
      </c>
      <c r="BB58" s="75" t="str">
        <f>IF($D58&lt;$E58,"El nº de rechazos 65 y más años NO puede ser mayor que el Total de atención solicitada.","")</f>
        <v/>
      </c>
      <c r="BC58" s="75" t="str">
        <f>IF($F58&lt;$G58,"El nº de rechazos EMBARAZADAS y más años NO puede ser mayor que el Total de atención solicitada.","")</f>
        <v/>
      </c>
      <c r="BD58" s="151">
        <f>IF($B58&lt;$C58,1,0)</f>
        <v>0</v>
      </c>
      <c r="BE58" s="151">
        <f>IF($D58&lt;$E58,1,0)</f>
        <v>0</v>
      </c>
      <c r="BF58" s="151">
        <f>IF($F58&lt;$G58,1,0)</f>
        <v>0</v>
      </c>
      <c r="BG58" s="158"/>
      <c r="BH58" s="158"/>
      <c r="BI58" s="158"/>
      <c r="BJ58" s="158"/>
    </row>
    <row r="59" spans="1:62" s="57" customFormat="1" ht="30" customHeight="1" x14ac:dyDescent="0.2">
      <c r="A59" s="95" t="s">
        <v>94</v>
      </c>
      <c r="B59" s="97"/>
      <c r="C59" s="97"/>
      <c r="D59" s="97"/>
      <c r="E59" s="76"/>
      <c r="F59" s="76"/>
      <c r="G59" s="76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164"/>
      <c r="AV59" s="53"/>
      <c r="AW59" s="53"/>
      <c r="BA59" s="48"/>
      <c r="BB59" s="48"/>
      <c r="BG59" s="158"/>
      <c r="BH59" s="158"/>
      <c r="BI59" s="158"/>
      <c r="BJ59" s="158"/>
    </row>
    <row r="60" spans="1:62" s="57" customFormat="1" ht="21" customHeight="1" x14ac:dyDescent="0.15">
      <c r="A60" s="77" t="s">
        <v>31</v>
      </c>
      <c r="B60" s="77" t="s">
        <v>18</v>
      </c>
      <c r="C60" s="78"/>
      <c r="D60" s="79"/>
      <c r="E60" s="79"/>
      <c r="F60" s="79"/>
      <c r="G60" s="79"/>
      <c r="H60" s="48"/>
      <c r="I60" s="48"/>
      <c r="J60" s="48"/>
      <c r="K60" s="48"/>
      <c r="L60" s="80"/>
      <c r="M60" s="80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164"/>
      <c r="AV60" s="53"/>
      <c r="AW60" s="53"/>
      <c r="BA60" s="48"/>
      <c r="BB60" s="48"/>
      <c r="BG60" s="158"/>
      <c r="BH60" s="158"/>
      <c r="BI60" s="158"/>
      <c r="BJ60" s="158"/>
    </row>
    <row r="61" spans="1:62" s="57" customFormat="1" ht="21.95" customHeight="1" x14ac:dyDescent="0.15">
      <c r="A61" s="177" t="s">
        <v>49</v>
      </c>
      <c r="B61" s="135"/>
      <c r="C61" s="78"/>
      <c r="D61" s="79"/>
      <c r="E61" s="79"/>
      <c r="F61" s="79"/>
      <c r="G61" s="79"/>
      <c r="H61" s="48"/>
      <c r="J61" s="48"/>
      <c r="K61" s="48"/>
      <c r="L61" s="55"/>
      <c r="M61" s="55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164"/>
      <c r="BA61" s="48"/>
      <c r="BB61" s="48"/>
      <c r="BG61" s="158"/>
      <c r="BH61" s="158"/>
      <c r="BI61" s="158"/>
      <c r="BJ61" s="158"/>
    </row>
    <row r="62" spans="1:62" s="57" customFormat="1" ht="17.25" customHeight="1" x14ac:dyDescent="0.2">
      <c r="A62" s="66" t="s">
        <v>95</v>
      </c>
      <c r="B62" s="100"/>
      <c r="C62" s="98"/>
      <c r="D62" s="98"/>
      <c r="E62" s="98"/>
      <c r="F62" s="98"/>
      <c r="G62" s="9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164"/>
      <c r="BA62" s="48"/>
      <c r="BB62" s="48"/>
      <c r="BG62" s="158"/>
      <c r="BH62" s="158"/>
      <c r="BI62" s="158"/>
      <c r="BJ62" s="158"/>
    </row>
    <row r="63" spans="1:62" s="57" customFormat="1" ht="21" customHeight="1" x14ac:dyDescent="0.2">
      <c r="A63" s="98" t="s">
        <v>61</v>
      </c>
      <c r="B63" s="9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164"/>
      <c r="BA63" s="48"/>
      <c r="BB63" s="48"/>
      <c r="BC63" s="48"/>
      <c r="BD63" s="48"/>
      <c r="BE63" s="48"/>
      <c r="BF63" s="48"/>
      <c r="BG63" s="158"/>
      <c r="BH63" s="158"/>
      <c r="BI63" s="158"/>
      <c r="BJ63" s="158"/>
    </row>
    <row r="64" spans="1:62" s="57" customFormat="1" ht="31.5" x14ac:dyDescent="0.15">
      <c r="A64" s="186" t="s">
        <v>62</v>
      </c>
      <c r="B64" s="188" t="s">
        <v>18</v>
      </c>
      <c r="C64" s="178" t="s">
        <v>63</v>
      </c>
      <c r="D64" s="179" t="s">
        <v>64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164"/>
      <c r="BA64" s="48"/>
      <c r="BB64" s="48"/>
      <c r="BC64" s="48"/>
      <c r="BD64" s="48"/>
      <c r="BE64" s="48"/>
      <c r="BF64" s="48"/>
      <c r="BG64" s="158"/>
      <c r="BH64" s="158"/>
      <c r="BI64" s="158"/>
      <c r="BJ64" s="158"/>
    </row>
    <row r="65" spans="1:62" s="57" customFormat="1" ht="15.75" customHeight="1" x14ac:dyDescent="0.15">
      <c r="A65" s="187"/>
      <c r="B65" s="189"/>
      <c r="C65" s="180"/>
      <c r="D65" s="181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164"/>
      <c r="BA65" s="84"/>
      <c r="BB65" s="84"/>
      <c r="BC65" s="84"/>
      <c r="BD65" s="84"/>
      <c r="BE65" s="84"/>
      <c r="BF65" s="84"/>
      <c r="BG65" s="158"/>
      <c r="BH65" s="158"/>
      <c r="BI65" s="158"/>
      <c r="BJ65" s="158"/>
    </row>
    <row r="66" spans="1:62" s="48" customFormat="1" ht="21" customHeight="1" x14ac:dyDescent="0.15">
      <c r="A66" s="94" t="s">
        <v>65</v>
      </c>
      <c r="B66" s="117">
        <f>SUM(C66:D66)</f>
        <v>0</v>
      </c>
      <c r="C66" s="136"/>
      <c r="D66" s="137"/>
      <c r="X66" s="156"/>
      <c r="BA66" s="84"/>
      <c r="BB66" s="84"/>
      <c r="BC66" s="84"/>
      <c r="BD66" s="84"/>
      <c r="BE66" s="84"/>
      <c r="BF66" s="84"/>
      <c r="BG66" s="157"/>
      <c r="BH66" s="157"/>
      <c r="BI66" s="157"/>
      <c r="BJ66" s="157"/>
    </row>
    <row r="67" spans="1:62" s="48" customFormat="1" x14ac:dyDescent="0.15">
      <c r="A67" s="81"/>
      <c r="X67" s="156"/>
      <c r="BA67" s="84"/>
      <c r="BB67" s="84"/>
      <c r="BC67" s="84"/>
      <c r="BD67" s="84"/>
      <c r="BE67" s="84"/>
      <c r="BF67" s="84"/>
      <c r="BG67" s="157"/>
      <c r="BH67" s="157"/>
      <c r="BI67" s="157"/>
      <c r="BJ67" s="157"/>
    </row>
    <row r="68" spans="1:62" x14ac:dyDescent="0.15">
      <c r="A68" s="81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</row>
    <row r="69" spans="1:62" x14ac:dyDescent="0.15">
      <c r="A69" s="81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</row>
    <row r="70" spans="1:62" x14ac:dyDescent="0.15">
      <c r="A70" s="81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</row>
    <row r="71" spans="1:62" x14ac:dyDescent="0.15">
      <c r="A71" s="81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</row>
    <row r="72" spans="1:62" x14ac:dyDescent="0.15">
      <c r="A72" s="81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</row>
    <row r="73" spans="1:62" x14ac:dyDescent="0.15">
      <c r="A73" s="81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</row>
    <row r="74" spans="1:62" x14ac:dyDescent="0.15">
      <c r="A74" s="81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</row>
    <row r="75" spans="1:62" x14ac:dyDescent="0.15">
      <c r="A75" s="81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</row>
    <row r="76" spans="1:62" x14ac:dyDescent="0.15">
      <c r="A76" s="81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7" spans="1:62" x14ac:dyDescent="0.15">
      <c r="A77" s="81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</row>
    <row r="78" spans="1:62" x14ac:dyDescent="0.15">
      <c r="A78" s="81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</row>
    <row r="79" spans="1:62" x14ac:dyDescent="0.15">
      <c r="A79" s="81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</row>
    <row r="80" spans="1:62" x14ac:dyDescent="0.15">
      <c r="A80" s="81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</row>
    <row r="81" spans="1:13" x14ac:dyDescent="0.15">
      <c r="A81" s="81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</row>
    <row r="82" spans="1:13" x14ac:dyDescent="0.15">
      <c r="A82" s="81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</row>
    <row r="83" spans="1:13" x14ac:dyDescent="0.15">
      <c r="A83" s="81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</row>
    <row r="84" spans="1:13" x14ac:dyDescent="0.15">
      <c r="A84" s="81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</row>
    <row r="85" spans="1:13" x14ac:dyDescent="0.15">
      <c r="A85" s="81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</row>
    <row r="86" spans="1:13" x14ac:dyDescent="0.15">
      <c r="A86" s="81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</row>
    <row r="87" spans="1:13" x14ac:dyDescent="0.15">
      <c r="A87" s="81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</row>
    <row r="88" spans="1:13" x14ac:dyDescent="0.15">
      <c r="A88" s="81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</row>
    <row r="89" spans="1:13" x14ac:dyDescent="0.15">
      <c r="A89" s="81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</row>
    <row r="90" spans="1:13" x14ac:dyDescent="0.15">
      <c r="A90" s="81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</row>
    <row r="91" spans="1:13" x14ac:dyDescent="0.15">
      <c r="A91" s="81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</row>
    <row r="92" spans="1:13" x14ac:dyDescent="0.15">
      <c r="A92" s="81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</row>
    <row r="93" spans="1:13" x14ac:dyDescent="0.15">
      <c r="A93" s="81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</row>
    <row r="94" spans="1:13" x14ac:dyDescent="0.15">
      <c r="A94" s="81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</row>
    <row r="95" spans="1:13" ht="15" x14ac:dyDescent="0.25">
      <c r="A95" s="81"/>
      <c r="B95" s="48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</row>
    <row r="197" spans="1:62" x14ac:dyDescent="0.15">
      <c r="BA197" s="57"/>
      <c r="BB197" s="57"/>
      <c r="BC197" s="57"/>
      <c r="BD197" s="57"/>
      <c r="BE197" s="57"/>
      <c r="BF197" s="57"/>
    </row>
    <row r="198" spans="1:62" x14ac:dyDescent="0.15">
      <c r="BA198" s="57"/>
      <c r="BB198" s="57"/>
      <c r="BC198" s="57"/>
      <c r="BD198" s="57"/>
      <c r="BE198" s="57"/>
      <c r="BF198" s="57"/>
    </row>
    <row r="199" spans="1:62" ht="15.75" hidden="1" customHeight="1" x14ac:dyDescent="0.15"/>
    <row r="200" spans="1:62" s="57" customFormat="1" ht="15.75" hidden="1" customHeight="1" x14ac:dyDescent="0.15">
      <c r="A200" s="152">
        <f>SUM(A7:W66)</f>
        <v>2264</v>
      </c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156"/>
      <c r="Y200" s="48"/>
      <c r="BD200" s="153">
        <f>SUM(BD10:BJ197)</f>
        <v>0</v>
      </c>
      <c r="BG200" s="158"/>
      <c r="BH200" s="158"/>
      <c r="BI200" s="158"/>
      <c r="BJ200" s="158"/>
    </row>
    <row r="201" spans="1:62" s="57" customFormat="1" ht="15.75" hidden="1" customHeight="1" x14ac:dyDescent="0.15">
      <c r="A201" s="82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156"/>
      <c r="Y201" s="48"/>
      <c r="BG201" s="158"/>
      <c r="BH201" s="158"/>
      <c r="BI201" s="158"/>
      <c r="BJ201" s="158"/>
    </row>
    <row r="202" spans="1:62" ht="14.25" customHeight="1" x14ac:dyDescent="0.15">
      <c r="BA202" s="57"/>
      <c r="BB202" s="57"/>
      <c r="BC202" s="57"/>
      <c r="BD202" s="57"/>
      <c r="BE202" s="57"/>
      <c r="BF202" s="57"/>
    </row>
    <row r="203" spans="1:62" s="57" customFormat="1" ht="14.25" customHeight="1" x14ac:dyDescent="0.15">
      <c r="A203" s="82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156"/>
      <c r="Y203" s="48"/>
      <c r="BG203" s="158"/>
      <c r="BH203" s="158"/>
      <c r="BI203" s="158"/>
      <c r="BJ203" s="158"/>
    </row>
    <row r="204" spans="1:62" s="57" customFormat="1" ht="14.25" customHeight="1" x14ac:dyDescent="0.15">
      <c r="A204" s="82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156"/>
      <c r="Y204" s="48"/>
      <c r="BG204" s="158"/>
      <c r="BH204" s="158"/>
      <c r="BI204" s="158"/>
      <c r="BJ204" s="158"/>
    </row>
    <row r="205" spans="1:62" s="57" customFormat="1" x14ac:dyDescent="0.15">
      <c r="A205" s="82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156"/>
      <c r="Y205" s="48"/>
      <c r="BG205" s="158"/>
      <c r="BH205" s="158"/>
      <c r="BI205" s="158"/>
      <c r="BJ205" s="158"/>
    </row>
    <row r="206" spans="1:62" s="57" customFormat="1" x14ac:dyDescent="0.15">
      <c r="A206" s="82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156"/>
      <c r="Y206" s="48"/>
      <c r="BG206" s="158"/>
      <c r="BH206" s="158"/>
      <c r="BI206" s="158"/>
      <c r="BJ206" s="158"/>
    </row>
    <row r="207" spans="1:62" s="57" customFormat="1" x14ac:dyDescent="0.15">
      <c r="A207" s="82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156"/>
      <c r="Y207" s="48"/>
      <c r="BG207" s="158"/>
      <c r="BH207" s="158"/>
      <c r="BI207" s="158"/>
      <c r="BJ207" s="158"/>
    </row>
    <row r="208" spans="1:62" s="57" customFormat="1" x14ac:dyDescent="0.15">
      <c r="A208" s="82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156"/>
      <c r="Y208" s="48"/>
      <c r="BG208" s="158"/>
      <c r="BH208" s="158"/>
      <c r="BI208" s="158"/>
      <c r="BJ208" s="158"/>
    </row>
    <row r="209" spans="1:62" s="57" customFormat="1" x14ac:dyDescent="0.15">
      <c r="A209" s="82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156"/>
      <c r="Y209" s="48"/>
      <c r="BG209" s="158"/>
      <c r="BH209" s="158"/>
      <c r="BI209" s="158"/>
      <c r="BJ209" s="158"/>
    </row>
    <row r="210" spans="1:62" s="57" customFormat="1" x14ac:dyDescent="0.15">
      <c r="A210" s="82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156"/>
      <c r="Y210" s="48"/>
      <c r="BG210" s="158"/>
      <c r="BH210" s="158"/>
      <c r="BI210" s="158"/>
      <c r="BJ210" s="158"/>
    </row>
    <row r="211" spans="1:62" s="57" customFormat="1" x14ac:dyDescent="0.15">
      <c r="A211" s="82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156"/>
      <c r="Y211" s="48"/>
      <c r="AA211" s="151"/>
      <c r="BG211" s="158"/>
      <c r="BH211" s="158"/>
      <c r="BI211" s="158"/>
      <c r="BJ211" s="158"/>
    </row>
    <row r="212" spans="1:62" s="57" customFormat="1" x14ac:dyDescent="0.15">
      <c r="A212" s="82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156"/>
      <c r="Y212" s="48"/>
      <c r="BA212" s="84"/>
      <c r="BB212" s="84"/>
      <c r="BC212" s="84"/>
      <c r="BD212" s="84"/>
      <c r="BE212" s="84"/>
      <c r="BF212" s="84"/>
      <c r="BG212" s="158"/>
      <c r="BH212" s="158"/>
      <c r="BI212" s="158"/>
      <c r="BJ212" s="158"/>
    </row>
    <row r="213" spans="1:62" s="57" customFormat="1" x14ac:dyDescent="0.15">
      <c r="A213" s="82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156"/>
      <c r="Y213" s="48"/>
      <c r="BA213" s="84"/>
      <c r="BB213" s="84"/>
      <c r="BC213" s="84"/>
      <c r="BD213" s="84"/>
      <c r="BE213" s="84"/>
      <c r="BF213" s="84"/>
      <c r="BG213" s="158"/>
      <c r="BH213" s="158"/>
      <c r="BI213" s="158"/>
      <c r="BJ213" s="158"/>
    </row>
    <row r="214" spans="1:62" s="57" customFormat="1" x14ac:dyDescent="0.15">
      <c r="A214" s="82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156"/>
      <c r="Y214" s="48"/>
      <c r="BA214" s="84"/>
      <c r="BB214" s="84"/>
      <c r="BC214" s="84"/>
      <c r="BD214" s="84"/>
      <c r="BE214" s="84"/>
      <c r="BF214" s="84"/>
      <c r="BG214" s="158"/>
      <c r="BH214" s="158"/>
      <c r="BI214" s="158"/>
      <c r="BJ214" s="158"/>
    </row>
    <row r="215" spans="1:62" ht="15" x14ac:dyDescent="0.25">
      <c r="A215" s="184"/>
      <c r="B215" s="1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5"/>
      <c r="O215" s="85"/>
      <c r="P215" s="85"/>
      <c r="Q215" s="184"/>
      <c r="R215" s="184"/>
      <c r="S215" s="184"/>
      <c r="T215" s="184"/>
      <c r="U215" s="184"/>
      <c r="V215" s="184"/>
      <c r="W215" s="184"/>
      <c r="X215" s="185"/>
      <c r="Y215" s="184"/>
      <c r="Z215" s="184"/>
      <c r="AA215" s="184"/>
    </row>
    <row r="216" spans="1:62" ht="15" x14ac:dyDescent="0.25">
      <c r="A216" s="83"/>
      <c r="B216" s="84"/>
      <c r="C216" s="184"/>
      <c r="D216" s="184"/>
      <c r="E216" s="184"/>
      <c r="F216" s="184"/>
      <c r="G216" s="184"/>
      <c r="H216" s="184"/>
      <c r="I216" s="184"/>
      <c r="J216" s="184"/>
      <c r="K216" s="184"/>
      <c r="L216" s="184"/>
      <c r="M216" s="184"/>
      <c r="N216" s="184"/>
      <c r="O216" s="184"/>
      <c r="P216" s="184"/>
      <c r="Q216" s="184"/>
      <c r="R216" s="184"/>
      <c r="S216" s="184"/>
      <c r="T216" s="184"/>
      <c r="U216" s="184"/>
      <c r="V216" s="184"/>
      <c r="W216" s="184"/>
      <c r="X216" s="185"/>
      <c r="Y216" s="184"/>
      <c r="Z216" s="184"/>
      <c r="AA216" s="184"/>
    </row>
  </sheetData>
  <mergeCells count="27">
    <mergeCell ref="A6:W6"/>
    <mergeCell ref="C8:T8"/>
    <mergeCell ref="U8:V8"/>
    <mergeCell ref="W8:W9"/>
    <mergeCell ref="A24:A25"/>
    <mergeCell ref="B24:B25"/>
    <mergeCell ref="C24:T24"/>
    <mergeCell ref="U24:V24"/>
    <mergeCell ref="W24:W25"/>
    <mergeCell ref="A8:A9"/>
    <mergeCell ref="B8:B9"/>
    <mergeCell ref="A41:A42"/>
    <mergeCell ref="B41:B42"/>
    <mergeCell ref="C41:F41"/>
    <mergeCell ref="G41:J41"/>
    <mergeCell ref="L41:R41"/>
    <mergeCell ref="A64:A65"/>
    <mergeCell ref="B64:B65"/>
    <mergeCell ref="U46:V46"/>
    <mergeCell ref="W46:W47"/>
    <mergeCell ref="A55:A56"/>
    <mergeCell ref="B55:C55"/>
    <mergeCell ref="D55:E55"/>
    <mergeCell ref="F55:G55"/>
    <mergeCell ref="A46:A47"/>
    <mergeCell ref="B46:B47"/>
    <mergeCell ref="C46:T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16"/>
  <sheetViews>
    <sheetView workbookViewId="0">
      <selection activeCell="B20" sqref="B20"/>
    </sheetView>
  </sheetViews>
  <sheetFormatPr baseColWidth="10" defaultColWidth="10.28515625" defaultRowHeight="10.5" x14ac:dyDescent="0.15"/>
  <cols>
    <col min="1" max="1" width="48.42578125" style="82" customWidth="1"/>
    <col min="2" max="2" width="13.140625" style="57" customWidth="1"/>
    <col min="3" max="3" width="12.42578125" style="57" customWidth="1"/>
    <col min="4" max="4" width="12.28515625" style="57" customWidth="1"/>
    <col min="5" max="5" width="11.5703125" style="57" customWidth="1"/>
    <col min="6" max="6" width="12.5703125" style="57" customWidth="1"/>
    <col min="7" max="8" width="10.42578125" style="57" customWidth="1"/>
    <col min="9" max="9" width="10.28515625" style="57" customWidth="1"/>
    <col min="10" max="10" width="10.7109375" style="57" customWidth="1"/>
    <col min="11" max="11" width="9.85546875" style="57" customWidth="1"/>
    <col min="12" max="12" width="10.5703125" style="57" customWidth="1"/>
    <col min="13" max="13" width="10.140625" style="57" customWidth="1"/>
    <col min="14" max="14" width="10.28515625" style="48" customWidth="1"/>
    <col min="15" max="15" width="9.85546875" style="48" customWidth="1"/>
    <col min="16" max="16" width="9.7109375" style="48" customWidth="1"/>
    <col min="17" max="17" width="9.42578125" style="85" customWidth="1"/>
    <col min="18" max="18" width="9.85546875" style="85" customWidth="1"/>
    <col min="19" max="19" width="9.140625" style="85" customWidth="1"/>
    <col min="20" max="20" width="9.5703125" style="85" customWidth="1"/>
    <col min="21" max="21" width="9" style="85" customWidth="1"/>
    <col min="22" max="23" width="10.85546875" style="85" customWidth="1"/>
    <col min="24" max="24" width="96.5703125" style="182" customWidth="1"/>
    <col min="25" max="25" width="10.85546875" style="85" customWidth="1"/>
    <col min="26" max="32" width="10.85546875" style="84" customWidth="1"/>
    <col min="33" max="33" width="24.42578125" style="84" customWidth="1"/>
    <col min="34" max="45" width="10.85546875" style="84" customWidth="1"/>
    <col min="46" max="48" width="13.7109375" style="84" customWidth="1"/>
    <col min="49" max="58" width="13.7109375" style="84" hidden="1" customWidth="1"/>
    <col min="59" max="62" width="13.7109375" style="183" hidden="1" customWidth="1"/>
    <col min="63" max="82" width="13.7109375" style="84" hidden="1" customWidth="1"/>
    <col min="83" max="89" width="12.140625" style="84" hidden="1" customWidth="1"/>
    <col min="90" max="91" width="10.85546875" style="84" hidden="1" customWidth="1"/>
    <col min="92" max="102" width="0" style="84" hidden="1" customWidth="1"/>
    <col min="103" max="256" width="10.28515625" style="84"/>
    <col min="257" max="257" width="48.42578125" style="84" customWidth="1"/>
    <col min="258" max="258" width="13.140625" style="84" customWidth="1"/>
    <col min="259" max="259" width="12.42578125" style="84" customWidth="1"/>
    <col min="260" max="260" width="12.28515625" style="84" customWidth="1"/>
    <col min="261" max="261" width="11.5703125" style="84" customWidth="1"/>
    <col min="262" max="262" width="12.5703125" style="84" customWidth="1"/>
    <col min="263" max="264" width="10.42578125" style="84" customWidth="1"/>
    <col min="265" max="265" width="10.28515625" style="84" customWidth="1"/>
    <col min="266" max="266" width="10.7109375" style="84" customWidth="1"/>
    <col min="267" max="267" width="9.85546875" style="84" customWidth="1"/>
    <col min="268" max="268" width="10.5703125" style="84" customWidth="1"/>
    <col min="269" max="269" width="10.140625" style="84" customWidth="1"/>
    <col min="270" max="270" width="10.28515625" style="84" customWidth="1"/>
    <col min="271" max="271" width="9.85546875" style="84" customWidth="1"/>
    <col min="272" max="272" width="9.7109375" style="84" customWidth="1"/>
    <col min="273" max="273" width="9.42578125" style="84" customWidth="1"/>
    <col min="274" max="274" width="9.85546875" style="84" customWidth="1"/>
    <col min="275" max="275" width="9.140625" style="84" customWidth="1"/>
    <col min="276" max="276" width="9.5703125" style="84" customWidth="1"/>
    <col min="277" max="277" width="9" style="84" customWidth="1"/>
    <col min="278" max="279" width="10.85546875" style="84" customWidth="1"/>
    <col min="280" max="280" width="96.5703125" style="84" customWidth="1"/>
    <col min="281" max="288" width="10.85546875" style="84" customWidth="1"/>
    <col min="289" max="289" width="24.42578125" style="84" customWidth="1"/>
    <col min="290" max="301" width="10.85546875" style="84" customWidth="1"/>
    <col min="302" max="304" width="13.7109375" style="84" customWidth="1"/>
    <col min="305" max="358" width="0" style="84" hidden="1" customWidth="1"/>
    <col min="359" max="512" width="10.28515625" style="84"/>
    <col min="513" max="513" width="48.42578125" style="84" customWidth="1"/>
    <col min="514" max="514" width="13.140625" style="84" customWidth="1"/>
    <col min="515" max="515" width="12.42578125" style="84" customWidth="1"/>
    <col min="516" max="516" width="12.28515625" style="84" customWidth="1"/>
    <col min="517" max="517" width="11.5703125" style="84" customWidth="1"/>
    <col min="518" max="518" width="12.5703125" style="84" customWidth="1"/>
    <col min="519" max="520" width="10.42578125" style="84" customWidth="1"/>
    <col min="521" max="521" width="10.28515625" style="84" customWidth="1"/>
    <col min="522" max="522" width="10.7109375" style="84" customWidth="1"/>
    <col min="523" max="523" width="9.85546875" style="84" customWidth="1"/>
    <col min="524" max="524" width="10.5703125" style="84" customWidth="1"/>
    <col min="525" max="525" width="10.140625" style="84" customWidth="1"/>
    <col min="526" max="526" width="10.28515625" style="84" customWidth="1"/>
    <col min="527" max="527" width="9.85546875" style="84" customWidth="1"/>
    <col min="528" max="528" width="9.7109375" style="84" customWidth="1"/>
    <col min="529" max="529" width="9.42578125" style="84" customWidth="1"/>
    <col min="530" max="530" width="9.85546875" style="84" customWidth="1"/>
    <col min="531" max="531" width="9.140625" style="84" customWidth="1"/>
    <col min="532" max="532" width="9.5703125" style="84" customWidth="1"/>
    <col min="533" max="533" width="9" style="84" customWidth="1"/>
    <col min="534" max="535" width="10.85546875" style="84" customWidth="1"/>
    <col min="536" max="536" width="96.5703125" style="84" customWidth="1"/>
    <col min="537" max="544" width="10.85546875" style="84" customWidth="1"/>
    <col min="545" max="545" width="24.42578125" style="84" customWidth="1"/>
    <col min="546" max="557" width="10.85546875" style="84" customWidth="1"/>
    <col min="558" max="560" width="13.7109375" style="84" customWidth="1"/>
    <col min="561" max="614" width="0" style="84" hidden="1" customWidth="1"/>
    <col min="615" max="768" width="10.28515625" style="84"/>
    <col min="769" max="769" width="48.42578125" style="84" customWidth="1"/>
    <col min="770" max="770" width="13.140625" style="84" customWidth="1"/>
    <col min="771" max="771" width="12.42578125" style="84" customWidth="1"/>
    <col min="772" max="772" width="12.28515625" style="84" customWidth="1"/>
    <col min="773" max="773" width="11.5703125" style="84" customWidth="1"/>
    <col min="774" max="774" width="12.5703125" style="84" customWidth="1"/>
    <col min="775" max="776" width="10.42578125" style="84" customWidth="1"/>
    <col min="777" max="777" width="10.28515625" style="84" customWidth="1"/>
    <col min="778" max="778" width="10.7109375" style="84" customWidth="1"/>
    <col min="779" max="779" width="9.85546875" style="84" customWidth="1"/>
    <col min="780" max="780" width="10.5703125" style="84" customWidth="1"/>
    <col min="781" max="781" width="10.140625" style="84" customWidth="1"/>
    <col min="782" max="782" width="10.28515625" style="84" customWidth="1"/>
    <col min="783" max="783" width="9.85546875" style="84" customWidth="1"/>
    <col min="784" max="784" width="9.7109375" style="84" customWidth="1"/>
    <col min="785" max="785" width="9.42578125" style="84" customWidth="1"/>
    <col min="786" max="786" width="9.85546875" style="84" customWidth="1"/>
    <col min="787" max="787" width="9.140625" style="84" customWidth="1"/>
    <col min="788" max="788" width="9.5703125" style="84" customWidth="1"/>
    <col min="789" max="789" width="9" style="84" customWidth="1"/>
    <col min="790" max="791" width="10.85546875" style="84" customWidth="1"/>
    <col min="792" max="792" width="96.5703125" style="84" customWidth="1"/>
    <col min="793" max="800" width="10.85546875" style="84" customWidth="1"/>
    <col min="801" max="801" width="24.42578125" style="84" customWidth="1"/>
    <col min="802" max="813" width="10.85546875" style="84" customWidth="1"/>
    <col min="814" max="816" width="13.7109375" style="84" customWidth="1"/>
    <col min="817" max="870" width="0" style="84" hidden="1" customWidth="1"/>
    <col min="871" max="1024" width="10.28515625" style="84"/>
    <col min="1025" max="1025" width="48.42578125" style="84" customWidth="1"/>
    <col min="1026" max="1026" width="13.140625" style="84" customWidth="1"/>
    <col min="1027" max="1027" width="12.42578125" style="84" customWidth="1"/>
    <col min="1028" max="1028" width="12.28515625" style="84" customWidth="1"/>
    <col min="1029" max="1029" width="11.5703125" style="84" customWidth="1"/>
    <col min="1030" max="1030" width="12.5703125" style="84" customWidth="1"/>
    <col min="1031" max="1032" width="10.42578125" style="84" customWidth="1"/>
    <col min="1033" max="1033" width="10.28515625" style="84" customWidth="1"/>
    <col min="1034" max="1034" width="10.7109375" style="84" customWidth="1"/>
    <col min="1035" max="1035" width="9.85546875" style="84" customWidth="1"/>
    <col min="1036" max="1036" width="10.5703125" style="84" customWidth="1"/>
    <col min="1037" max="1037" width="10.140625" style="84" customWidth="1"/>
    <col min="1038" max="1038" width="10.28515625" style="84" customWidth="1"/>
    <col min="1039" max="1039" width="9.85546875" style="84" customWidth="1"/>
    <col min="1040" max="1040" width="9.7109375" style="84" customWidth="1"/>
    <col min="1041" max="1041" width="9.42578125" style="84" customWidth="1"/>
    <col min="1042" max="1042" width="9.85546875" style="84" customWidth="1"/>
    <col min="1043" max="1043" width="9.140625" style="84" customWidth="1"/>
    <col min="1044" max="1044" width="9.5703125" style="84" customWidth="1"/>
    <col min="1045" max="1045" width="9" style="84" customWidth="1"/>
    <col min="1046" max="1047" width="10.85546875" style="84" customWidth="1"/>
    <col min="1048" max="1048" width="96.5703125" style="84" customWidth="1"/>
    <col min="1049" max="1056" width="10.85546875" style="84" customWidth="1"/>
    <col min="1057" max="1057" width="24.42578125" style="84" customWidth="1"/>
    <col min="1058" max="1069" width="10.85546875" style="84" customWidth="1"/>
    <col min="1070" max="1072" width="13.7109375" style="84" customWidth="1"/>
    <col min="1073" max="1126" width="0" style="84" hidden="1" customWidth="1"/>
    <col min="1127" max="1280" width="10.28515625" style="84"/>
    <col min="1281" max="1281" width="48.42578125" style="84" customWidth="1"/>
    <col min="1282" max="1282" width="13.140625" style="84" customWidth="1"/>
    <col min="1283" max="1283" width="12.42578125" style="84" customWidth="1"/>
    <col min="1284" max="1284" width="12.28515625" style="84" customWidth="1"/>
    <col min="1285" max="1285" width="11.5703125" style="84" customWidth="1"/>
    <col min="1286" max="1286" width="12.5703125" style="84" customWidth="1"/>
    <col min="1287" max="1288" width="10.42578125" style="84" customWidth="1"/>
    <col min="1289" max="1289" width="10.28515625" style="84" customWidth="1"/>
    <col min="1290" max="1290" width="10.7109375" style="84" customWidth="1"/>
    <col min="1291" max="1291" width="9.85546875" style="84" customWidth="1"/>
    <col min="1292" max="1292" width="10.5703125" style="84" customWidth="1"/>
    <col min="1293" max="1293" width="10.140625" style="84" customWidth="1"/>
    <col min="1294" max="1294" width="10.28515625" style="84" customWidth="1"/>
    <col min="1295" max="1295" width="9.85546875" style="84" customWidth="1"/>
    <col min="1296" max="1296" width="9.7109375" style="84" customWidth="1"/>
    <col min="1297" max="1297" width="9.42578125" style="84" customWidth="1"/>
    <col min="1298" max="1298" width="9.85546875" style="84" customWidth="1"/>
    <col min="1299" max="1299" width="9.140625" style="84" customWidth="1"/>
    <col min="1300" max="1300" width="9.5703125" style="84" customWidth="1"/>
    <col min="1301" max="1301" width="9" style="84" customWidth="1"/>
    <col min="1302" max="1303" width="10.85546875" style="84" customWidth="1"/>
    <col min="1304" max="1304" width="96.5703125" style="84" customWidth="1"/>
    <col min="1305" max="1312" width="10.85546875" style="84" customWidth="1"/>
    <col min="1313" max="1313" width="24.42578125" style="84" customWidth="1"/>
    <col min="1314" max="1325" width="10.85546875" style="84" customWidth="1"/>
    <col min="1326" max="1328" width="13.7109375" style="84" customWidth="1"/>
    <col min="1329" max="1382" width="0" style="84" hidden="1" customWidth="1"/>
    <col min="1383" max="1536" width="10.28515625" style="84"/>
    <col min="1537" max="1537" width="48.42578125" style="84" customWidth="1"/>
    <col min="1538" max="1538" width="13.140625" style="84" customWidth="1"/>
    <col min="1539" max="1539" width="12.42578125" style="84" customWidth="1"/>
    <col min="1540" max="1540" width="12.28515625" style="84" customWidth="1"/>
    <col min="1541" max="1541" width="11.5703125" style="84" customWidth="1"/>
    <col min="1542" max="1542" width="12.5703125" style="84" customWidth="1"/>
    <col min="1543" max="1544" width="10.42578125" style="84" customWidth="1"/>
    <col min="1545" max="1545" width="10.28515625" style="84" customWidth="1"/>
    <col min="1546" max="1546" width="10.7109375" style="84" customWidth="1"/>
    <col min="1547" max="1547" width="9.85546875" style="84" customWidth="1"/>
    <col min="1548" max="1548" width="10.5703125" style="84" customWidth="1"/>
    <col min="1549" max="1549" width="10.140625" style="84" customWidth="1"/>
    <col min="1550" max="1550" width="10.28515625" style="84" customWidth="1"/>
    <col min="1551" max="1551" width="9.85546875" style="84" customWidth="1"/>
    <col min="1552" max="1552" width="9.7109375" style="84" customWidth="1"/>
    <col min="1553" max="1553" width="9.42578125" style="84" customWidth="1"/>
    <col min="1554" max="1554" width="9.85546875" style="84" customWidth="1"/>
    <col min="1555" max="1555" width="9.140625" style="84" customWidth="1"/>
    <col min="1556" max="1556" width="9.5703125" style="84" customWidth="1"/>
    <col min="1557" max="1557" width="9" style="84" customWidth="1"/>
    <col min="1558" max="1559" width="10.85546875" style="84" customWidth="1"/>
    <col min="1560" max="1560" width="96.5703125" style="84" customWidth="1"/>
    <col min="1561" max="1568" width="10.85546875" style="84" customWidth="1"/>
    <col min="1569" max="1569" width="24.42578125" style="84" customWidth="1"/>
    <col min="1570" max="1581" width="10.85546875" style="84" customWidth="1"/>
    <col min="1582" max="1584" width="13.7109375" style="84" customWidth="1"/>
    <col min="1585" max="1638" width="0" style="84" hidden="1" customWidth="1"/>
    <col min="1639" max="1792" width="10.28515625" style="84"/>
    <col min="1793" max="1793" width="48.42578125" style="84" customWidth="1"/>
    <col min="1794" max="1794" width="13.140625" style="84" customWidth="1"/>
    <col min="1795" max="1795" width="12.42578125" style="84" customWidth="1"/>
    <col min="1796" max="1796" width="12.28515625" style="84" customWidth="1"/>
    <col min="1797" max="1797" width="11.5703125" style="84" customWidth="1"/>
    <col min="1798" max="1798" width="12.5703125" style="84" customWidth="1"/>
    <col min="1799" max="1800" width="10.42578125" style="84" customWidth="1"/>
    <col min="1801" max="1801" width="10.28515625" style="84" customWidth="1"/>
    <col min="1802" max="1802" width="10.7109375" style="84" customWidth="1"/>
    <col min="1803" max="1803" width="9.85546875" style="84" customWidth="1"/>
    <col min="1804" max="1804" width="10.5703125" style="84" customWidth="1"/>
    <col min="1805" max="1805" width="10.140625" style="84" customWidth="1"/>
    <col min="1806" max="1806" width="10.28515625" style="84" customWidth="1"/>
    <col min="1807" max="1807" width="9.85546875" style="84" customWidth="1"/>
    <col min="1808" max="1808" width="9.7109375" style="84" customWidth="1"/>
    <col min="1809" max="1809" width="9.42578125" style="84" customWidth="1"/>
    <col min="1810" max="1810" width="9.85546875" style="84" customWidth="1"/>
    <col min="1811" max="1811" width="9.140625" style="84" customWidth="1"/>
    <col min="1812" max="1812" width="9.5703125" style="84" customWidth="1"/>
    <col min="1813" max="1813" width="9" style="84" customWidth="1"/>
    <col min="1814" max="1815" width="10.85546875" style="84" customWidth="1"/>
    <col min="1816" max="1816" width="96.5703125" style="84" customWidth="1"/>
    <col min="1817" max="1824" width="10.85546875" style="84" customWidth="1"/>
    <col min="1825" max="1825" width="24.42578125" style="84" customWidth="1"/>
    <col min="1826" max="1837" width="10.85546875" style="84" customWidth="1"/>
    <col min="1838" max="1840" width="13.7109375" style="84" customWidth="1"/>
    <col min="1841" max="1894" width="0" style="84" hidden="1" customWidth="1"/>
    <col min="1895" max="2048" width="10.28515625" style="84"/>
    <col min="2049" max="2049" width="48.42578125" style="84" customWidth="1"/>
    <col min="2050" max="2050" width="13.140625" style="84" customWidth="1"/>
    <col min="2051" max="2051" width="12.42578125" style="84" customWidth="1"/>
    <col min="2052" max="2052" width="12.28515625" style="84" customWidth="1"/>
    <col min="2053" max="2053" width="11.5703125" style="84" customWidth="1"/>
    <col min="2054" max="2054" width="12.5703125" style="84" customWidth="1"/>
    <col min="2055" max="2056" width="10.42578125" style="84" customWidth="1"/>
    <col min="2057" max="2057" width="10.28515625" style="84" customWidth="1"/>
    <col min="2058" max="2058" width="10.7109375" style="84" customWidth="1"/>
    <col min="2059" max="2059" width="9.85546875" style="84" customWidth="1"/>
    <col min="2060" max="2060" width="10.5703125" style="84" customWidth="1"/>
    <col min="2061" max="2061" width="10.140625" style="84" customWidth="1"/>
    <col min="2062" max="2062" width="10.28515625" style="84" customWidth="1"/>
    <col min="2063" max="2063" width="9.85546875" style="84" customWidth="1"/>
    <col min="2064" max="2064" width="9.7109375" style="84" customWidth="1"/>
    <col min="2065" max="2065" width="9.42578125" style="84" customWidth="1"/>
    <col min="2066" max="2066" width="9.85546875" style="84" customWidth="1"/>
    <col min="2067" max="2067" width="9.140625" style="84" customWidth="1"/>
    <col min="2068" max="2068" width="9.5703125" style="84" customWidth="1"/>
    <col min="2069" max="2069" width="9" style="84" customWidth="1"/>
    <col min="2070" max="2071" width="10.85546875" style="84" customWidth="1"/>
    <col min="2072" max="2072" width="96.5703125" style="84" customWidth="1"/>
    <col min="2073" max="2080" width="10.85546875" style="84" customWidth="1"/>
    <col min="2081" max="2081" width="24.42578125" style="84" customWidth="1"/>
    <col min="2082" max="2093" width="10.85546875" style="84" customWidth="1"/>
    <col min="2094" max="2096" width="13.7109375" style="84" customWidth="1"/>
    <col min="2097" max="2150" width="0" style="84" hidden="1" customWidth="1"/>
    <col min="2151" max="2304" width="10.28515625" style="84"/>
    <col min="2305" max="2305" width="48.42578125" style="84" customWidth="1"/>
    <col min="2306" max="2306" width="13.140625" style="84" customWidth="1"/>
    <col min="2307" max="2307" width="12.42578125" style="84" customWidth="1"/>
    <col min="2308" max="2308" width="12.28515625" style="84" customWidth="1"/>
    <col min="2309" max="2309" width="11.5703125" style="84" customWidth="1"/>
    <col min="2310" max="2310" width="12.5703125" style="84" customWidth="1"/>
    <col min="2311" max="2312" width="10.42578125" style="84" customWidth="1"/>
    <col min="2313" max="2313" width="10.28515625" style="84" customWidth="1"/>
    <col min="2314" max="2314" width="10.7109375" style="84" customWidth="1"/>
    <col min="2315" max="2315" width="9.85546875" style="84" customWidth="1"/>
    <col min="2316" max="2316" width="10.5703125" style="84" customWidth="1"/>
    <col min="2317" max="2317" width="10.140625" style="84" customWidth="1"/>
    <col min="2318" max="2318" width="10.28515625" style="84" customWidth="1"/>
    <col min="2319" max="2319" width="9.85546875" style="84" customWidth="1"/>
    <col min="2320" max="2320" width="9.7109375" style="84" customWidth="1"/>
    <col min="2321" max="2321" width="9.42578125" style="84" customWidth="1"/>
    <col min="2322" max="2322" width="9.85546875" style="84" customWidth="1"/>
    <col min="2323" max="2323" width="9.140625" style="84" customWidth="1"/>
    <col min="2324" max="2324" width="9.5703125" style="84" customWidth="1"/>
    <col min="2325" max="2325" width="9" style="84" customWidth="1"/>
    <col min="2326" max="2327" width="10.85546875" style="84" customWidth="1"/>
    <col min="2328" max="2328" width="96.5703125" style="84" customWidth="1"/>
    <col min="2329" max="2336" width="10.85546875" style="84" customWidth="1"/>
    <col min="2337" max="2337" width="24.42578125" style="84" customWidth="1"/>
    <col min="2338" max="2349" width="10.85546875" style="84" customWidth="1"/>
    <col min="2350" max="2352" width="13.7109375" style="84" customWidth="1"/>
    <col min="2353" max="2406" width="0" style="84" hidden="1" customWidth="1"/>
    <col min="2407" max="2560" width="10.28515625" style="84"/>
    <col min="2561" max="2561" width="48.42578125" style="84" customWidth="1"/>
    <col min="2562" max="2562" width="13.140625" style="84" customWidth="1"/>
    <col min="2563" max="2563" width="12.42578125" style="84" customWidth="1"/>
    <col min="2564" max="2564" width="12.28515625" style="84" customWidth="1"/>
    <col min="2565" max="2565" width="11.5703125" style="84" customWidth="1"/>
    <col min="2566" max="2566" width="12.5703125" style="84" customWidth="1"/>
    <col min="2567" max="2568" width="10.42578125" style="84" customWidth="1"/>
    <col min="2569" max="2569" width="10.28515625" style="84" customWidth="1"/>
    <col min="2570" max="2570" width="10.7109375" style="84" customWidth="1"/>
    <col min="2571" max="2571" width="9.85546875" style="84" customWidth="1"/>
    <col min="2572" max="2572" width="10.5703125" style="84" customWidth="1"/>
    <col min="2573" max="2573" width="10.140625" style="84" customWidth="1"/>
    <col min="2574" max="2574" width="10.28515625" style="84" customWidth="1"/>
    <col min="2575" max="2575" width="9.85546875" style="84" customWidth="1"/>
    <col min="2576" max="2576" width="9.7109375" style="84" customWidth="1"/>
    <col min="2577" max="2577" width="9.42578125" style="84" customWidth="1"/>
    <col min="2578" max="2578" width="9.85546875" style="84" customWidth="1"/>
    <col min="2579" max="2579" width="9.140625" style="84" customWidth="1"/>
    <col min="2580" max="2580" width="9.5703125" style="84" customWidth="1"/>
    <col min="2581" max="2581" width="9" style="84" customWidth="1"/>
    <col min="2582" max="2583" width="10.85546875" style="84" customWidth="1"/>
    <col min="2584" max="2584" width="96.5703125" style="84" customWidth="1"/>
    <col min="2585" max="2592" width="10.85546875" style="84" customWidth="1"/>
    <col min="2593" max="2593" width="24.42578125" style="84" customWidth="1"/>
    <col min="2594" max="2605" width="10.85546875" style="84" customWidth="1"/>
    <col min="2606" max="2608" width="13.7109375" style="84" customWidth="1"/>
    <col min="2609" max="2662" width="0" style="84" hidden="1" customWidth="1"/>
    <col min="2663" max="2816" width="10.28515625" style="84"/>
    <col min="2817" max="2817" width="48.42578125" style="84" customWidth="1"/>
    <col min="2818" max="2818" width="13.140625" style="84" customWidth="1"/>
    <col min="2819" max="2819" width="12.42578125" style="84" customWidth="1"/>
    <col min="2820" max="2820" width="12.28515625" style="84" customWidth="1"/>
    <col min="2821" max="2821" width="11.5703125" style="84" customWidth="1"/>
    <col min="2822" max="2822" width="12.5703125" style="84" customWidth="1"/>
    <col min="2823" max="2824" width="10.42578125" style="84" customWidth="1"/>
    <col min="2825" max="2825" width="10.28515625" style="84" customWidth="1"/>
    <col min="2826" max="2826" width="10.7109375" style="84" customWidth="1"/>
    <col min="2827" max="2827" width="9.85546875" style="84" customWidth="1"/>
    <col min="2828" max="2828" width="10.5703125" style="84" customWidth="1"/>
    <col min="2829" max="2829" width="10.140625" style="84" customWidth="1"/>
    <col min="2830" max="2830" width="10.28515625" style="84" customWidth="1"/>
    <col min="2831" max="2831" width="9.85546875" style="84" customWidth="1"/>
    <col min="2832" max="2832" width="9.7109375" style="84" customWidth="1"/>
    <col min="2833" max="2833" width="9.42578125" style="84" customWidth="1"/>
    <col min="2834" max="2834" width="9.85546875" style="84" customWidth="1"/>
    <col min="2835" max="2835" width="9.140625" style="84" customWidth="1"/>
    <col min="2836" max="2836" width="9.5703125" style="84" customWidth="1"/>
    <col min="2837" max="2837" width="9" style="84" customWidth="1"/>
    <col min="2838" max="2839" width="10.85546875" style="84" customWidth="1"/>
    <col min="2840" max="2840" width="96.5703125" style="84" customWidth="1"/>
    <col min="2841" max="2848" width="10.85546875" style="84" customWidth="1"/>
    <col min="2849" max="2849" width="24.42578125" style="84" customWidth="1"/>
    <col min="2850" max="2861" width="10.85546875" style="84" customWidth="1"/>
    <col min="2862" max="2864" width="13.7109375" style="84" customWidth="1"/>
    <col min="2865" max="2918" width="0" style="84" hidden="1" customWidth="1"/>
    <col min="2919" max="3072" width="10.28515625" style="84"/>
    <col min="3073" max="3073" width="48.42578125" style="84" customWidth="1"/>
    <col min="3074" max="3074" width="13.140625" style="84" customWidth="1"/>
    <col min="3075" max="3075" width="12.42578125" style="84" customWidth="1"/>
    <col min="3076" max="3076" width="12.28515625" style="84" customWidth="1"/>
    <col min="3077" max="3077" width="11.5703125" style="84" customWidth="1"/>
    <col min="3078" max="3078" width="12.5703125" style="84" customWidth="1"/>
    <col min="3079" max="3080" width="10.42578125" style="84" customWidth="1"/>
    <col min="3081" max="3081" width="10.28515625" style="84" customWidth="1"/>
    <col min="3082" max="3082" width="10.7109375" style="84" customWidth="1"/>
    <col min="3083" max="3083" width="9.85546875" style="84" customWidth="1"/>
    <col min="3084" max="3084" width="10.5703125" style="84" customWidth="1"/>
    <col min="3085" max="3085" width="10.140625" style="84" customWidth="1"/>
    <col min="3086" max="3086" width="10.28515625" style="84" customWidth="1"/>
    <col min="3087" max="3087" width="9.85546875" style="84" customWidth="1"/>
    <col min="3088" max="3088" width="9.7109375" style="84" customWidth="1"/>
    <col min="3089" max="3089" width="9.42578125" style="84" customWidth="1"/>
    <col min="3090" max="3090" width="9.85546875" style="84" customWidth="1"/>
    <col min="3091" max="3091" width="9.140625" style="84" customWidth="1"/>
    <col min="3092" max="3092" width="9.5703125" style="84" customWidth="1"/>
    <col min="3093" max="3093" width="9" style="84" customWidth="1"/>
    <col min="3094" max="3095" width="10.85546875" style="84" customWidth="1"/>
    <col min="3096" max="3096" width="96.5703125" style="84" customWidth="1"/>
    <col min="3097" max="3104" width="10.85546875" style="84" customWidth="1"/>
    <col min="3105" max="3105" width="24.42578125" style="84" customWidth="1"/>
    <col min="3106" max="3117" width="10.85546875" style="84" customWidth="1"/>
    <col min="3118" max="3120" width="13.7109375" style="84" customWidth="1"/>
    <col min="3121" max="3174" width="0" style="84" hidden="1" customWidth="1"/>
    <col min="3175" max="3328" width="10.28515625" style="84"/>
    <col min="3329" max="3329" width="48.42578125" style="84" customWidth="1"/>
    <col min="3330" max="3330" width="13.140625" style="84" customWidth="1"/>
    <col min="3331" max="3331" width="12.42578125" style="84" customWidth="1"/>
    <col min="3332" max="3332" width="12.28515625" style="84" customWidth="1"/>
    <col min="3333" max="3333" width="11.5703125" style="84" customWidth="1"/>
    <col min="3334" max="3334" width="12.5703125" style="84" customWidth="1"/>
    <col min="3335" max="3336" width="10.42578125" style="84" customWidth="1"/>
    <col min="3337" max="3337" width="10.28515625" style="84" customWidth="1"/>
    <col min="3338" max="3338" width="10.7109375" style="84" customWidth="1"/>
    <col min="3339" max="3339" width="9.85546875" style="84" customWidth="1"/>
    <col min="3340" max="3340" width="10.5703125" style="84" customWidth="1"/>
    <col min="3341" max="3341" width="10.140625" style="84" customWidth="1"/>
    <col min="3342" max="3342" width="10.28515625" style="84" customWidth="1"/>
    <col min="3343" max="3343" width="9.85546875" style="84" customWidth="1"/>
    <col min="3344" max="3344" width="9.7109375" style="84" customWidth="1"/>
    <col min="3345" max="3345" width="9.42578125" style="84" customWidth="1"/>
    <col min="3346" max="3346" width="9.85546875" style="84" customWidth="1"/>
    <col min="3347" max="3347" width="9.140625" style="84" customWidth="1"/>
    <col min="3348" max="3348" width="9.5703125" style="84" customWidth="1"/>
    <col min="3349" max="3349" width="9" style="84" customWidth="1"/>
    <col min="3350" max="3351" width="10.85546875" style="84" customWidth="1"/>
    <col min="3352" max="3352" width="96.5703125" style="84" customWidth="1"/>
    <col min="3353" max="3360" width="10.85546875" style="84" customWidth="1"/>
    <col min="3361" max="3361" width="24.42578125" style="84" customWidth="1"/>
    <col min="3362" max="3373" width="10.85546875" style="84" customWidth="1"/>
    <col min="3374" max="3376" width="13.7109375" style="84" customWidth="1"/>
    <col min="3377" max="3430" width="0" style="84" hidden="1" customWidth="1"/>
    <col min="3431" max="3584" width="10.28515625" style="84"/>
    <col min="3585" max="3585" width="48.42578125" style="84" customWidth="1"/>
    <col min="3586" max="3586" width="13.140625" style="84" customWidth="1"/>
    <col min="3587" max="3587" width="12.42578125" style="84" customWidth="1"/>
    <col min="3588" max="3588" width="12.28515625" style="84" customWidth="1"/>
    <col min="3589" max="3589" width="11.5703125" style="84" customWidth="1"/>
    <col min="3590" max="3590" width="12.5703125" style="84" customWidth="1"/>
    <col min="3591" max="3592" width="10.42578125" style="84" customWidth="1"/>
    <col min="3593" max="3593" width="10.28515625" style="84" customWidth="1"/>
    <col min="3594" max="3594" width="10.7109375" style="84" customWidth="1"/>
    <col min="3595" max="3595" width="9.85546875" style="84" customWidth="1"/>
    <col min="3596" max="3596" width="10.5703125" style="84" customWidth="1"/>
    <col min="3597" max="3597" width="10.140625" style="84" customWidth="1"/>
    <col min="3598" max="3598" width="10.28515625" style="84" customWidth="1"/>
    <col min="3599" max="3599" width="9.85546875" style="84" customWidth="1"/>
    <col min="3600" max="3600" width="9.7109375" style="84" customWidth="1"/>
    <col min="3601" max="3601" width="9.42578125" style="84" customWidth="1"/>
    <col min="3602" max="3602" width="9.85546875" style="84" customWidth="1"/>
    <col min="3603" max="3603" width="9.140625" style="84" customWidth="1"/>
    <col min="3604" max="3604" width="9.5703125" style="84" customWidth="1"/>
    <col min="3605" max="3605" width="9" style="84" customWidth="1"/>
    <col min="3606" max="3607" width="10.85546875" style="84" customWidth="1"/>
    <col min="3608" max="3608" width="96.5703125" style="84" customWidth="1"/>
    <col min="3609" max="3616" width="10.85546875" style="84" customWidth="1"/>
    <col min="3617" max="3617" width="24.42578125" style="84" customWidth="1"/>
    <col min="3618" max="3629" width="10.85546875" style="84" customWidth="1"/>
    <col min="3630" max="3632" width="13.7109375" style="84" customWidth="1"/>
    <col min="3633" max="3686" width="0" style="84" hidden="1" customWidth="1"/>
    <col min="3687" max="3840" width="10.28515625" style="84"/>
    <col min="3841" max="3841" width="48.42578125" style="84" customWidth="1"/>
    <col min="3842" max="3842" width="13.140625" style="84" customWidth="1"/>
    <col min="3843" max="3843" width="12.42578125" style="84" customWidth="1"/>
    <col min="3844" max="3844" width="12.28515625" style="84" customWidth="1"/>
    <col min="3845" max="3845" width="11.5703125" style="84" customWidth="1"/>
    <col min="3846" max="3846" width="12.5703125" style="84" customWidth="1"/>
    <col min="3847" max="3848" width="10.42578125" style="84" customWidth="1"/>
    <col min="3849" max="3849" width="10.28515625" style="84" customWidth="1"/>
    <col min="3850" max="3850" width="10.7109375" style="84" customWidth="1"/>
    <col min="3851" max="3851" width="9.85546875" style="84" customWidth="1"/>
    <col min="3852" max="3852" width="10.5703125" style="84" customWidth="1"/>
    <col min="3853" max="3853" width="10.140625" style="84" customWidth="1"/>
    <col min="3854" max="3854" width="10.28515625" style="84" customWidth="1"/>
    <col min="3855" max="3855" width="9.85546875" style="84" customWidth="1"/>
    <col min="3856" max="3856" width="9.7109375" style="84" customWidth="1"/>
    <col min="3857" max="3857" width="9.42578125" style="84" customWidth="1"/>
    <col min="3858" max="3858" width="9.85546875" style="84" customWidth="1"/>
    <col min="3859" max="3859" width="9.140625" style="84" customWidth="1"/>
    <col min="3860" max="3860" width="9.5703125" style="84" customWidth="1"/>
    <col min="3861" max="3861" width="9" style="84" customWidth="1"/>
    <col min="3862" max="3863" width="10.85546875" style="84" customWidth="1"/>
    <col min="3864" max="3864" width="96.5703125" style="84" customWidth="1"/>
    <col min="3865" max="3872" width="10.85546875" style="84" customWidth="1"/>
    <col min="3873" max="3873" width="24.42578125" style="84" customWidth="1"/>
    <col min="3874" max="3885" width="10.85546875" style="84" customWidth="1"/>
    <col min="3886" max="3888" width="13.7109375" style="84" customWidth="1"/>
    <col min="3889" max="3942" width="0" style="84" hidden="1" customWidth="1"/>
    <col min="3943" max="4096" width="10.28515625" style="84"/>
    <col min="4097" max="4097" width="48.42578125" style="84" customWidth="1"/>
    <col min="4098" max="4098" width="13.140625" style="84" customWidth="1"/>
    <col min="4099" max="4099" width="12.42578125" style="84" customWidth="1"/>
    <col min="4100" max="4100" width="12.28515625" style="84" customWidth="1"/>
    <col min="4101" max="4101" width="11.5703125" style="84" customWidth="1"/>
    <col min="4102" max="4102" width="12.5703125" style="84" customWidth="1"/>
    <col min="4103" max="4104" width="10.42578125" style="84" customWidth="1"/>
    <col min="4105" max="4105" width="10.28515625" style="84" customWidth="1"/>
    <col min="4106" max="4106" width="10.7109375" style="84" customWidth="1"/>
    <col min="4107" max="4107" width="9.85546875" style="84" customWidth="1"/>
    <col min="4108" max="4108" width="10.5703125" style="84" customWidth="1"/>
    <col min="4109" max="4109" width="10.140625" style="84" customWidth="1"/>
    <col min="4110" max="4110" width="10.28515625" style="84" customWidth="1"/>
    <col min="4111" max="4111" width="9.85546875" style="84" customWidth="1"/>
    <col min="4112" max="4112" width="9.7109375" style="84" customWidth="1"/>
    <col min="4113" max="4113" width="9.42578125" style="84" customWidth="1"/>
    <col min="4114" max="4114" width="9.85546875" style="84" customWidth="1"/>
    <col min="4115" max="4115" width="9.140625" style="84" customWidth="1"/>
    <col min="4116" max="4116" width="9.5703125" style="84" customWidth="1"/>
    <col min="4117" max="4117" width="9" style="84" customWidth="1"/>
    <col min="4118" max="4119" width="10.85546875" style="84" customWidth="1"/>
    <col min="4120" max="4120" width="96.5703125" style="84" customWidth="1"/>
    <col min="4121" max="4128" width="10.85546875" style="84" customWidth="1"/>
    <col min="4129" max="4129" width="24.42578125" style="84" customWidth="1"/>
    <col min="4130" max="4141" width="10.85546875" style="84" customWidth="1"/>
    <col min="4142" max="4144" width="13.7109375" style="84" customWidth="1"/>
    <col min="4145" max="4198" width="0" style="84" hidden="1" customWidth="1"/>
    <col min="4199" max="4352" width="10.28515625" style="84"/>
    <col min="4353" max="4353" width="48.42578125" style="84" customWidth="1"/>
    <col min="4354" max="4354" width="13.140625" style="84" customWidth="1"/>
    <col min="4355" max="4355" width="12.42578125" style="84" customWidth="1"/>
    <col min="4356" max="4356" width="12.28515625" style="84" customWidth="1"/>
    <col min="4357" max="4357" width="11.5703125" style="84" customWidth="1"/>
    <col min="4358" max="4358" width="12.5703125" style="84" customWidth="1"/>
    <col min="4359" max="4360" width="10.42578125" style="84" customWidth="1"/>
    <col min="4361" max="4361" width="10.28515625" style="84" customWidth="1"/>
    <col min="4362" max="4362" width="10.7109375" style="84" customWidth="1"/>
    <col min="4363" max="4363" width="9.85546875" style="84" customWidth="1"/>
    <col min="4364" max="4364" width="10.5703125" style="84" customWidth="1"/>
    <col min="4365" max="4365" width="10.140625" style="84" customWidth="1"/>
    <col min="4366" max="4366" width="10.28515625" style="84" customWidth="1"/>
    <col min="4367" max="4367" width="9.85546875" style="84" customWidth="1"/>
    <col min="4368" max="4368" width="9.7109375" style="84" customWidth="1"/>
    <col min="4369" max="4369" width="9.42578125" style="84" customWidth="1"/>
    <col min="4370" max="4370" width="9.85546875" style="84" customWidth="1"/>
    <col min="4371" max="4371" width="9.140625" style="84" customWidth="1"/>
    <col min="4372" max="4372" width="9.5703125" style="84" customWidth="1"/>
    <col min="4373" max="4373" width="9" style="84" customWidth="1"/>
    <col min="4374" max="4375" width="10.85546875" style="84" customWidth="1"/>
    <col min="4376" max="4376" width="96.5703125" style="84" customWidth="1"/>
    <col min="4377" max="4384" width="10.85546875" style="84" customWidth="1"/>
    <col min="4385" max="4385" width="24.42578125" style="84" customWidth="1"/>
    <col min="4386" max="4397" width="10.85546875" style="84" customWidth="1"/>
    <col min="4398" max="4400" width="13.7109375" style="84" customWidth="1"/>
    <col min="4401" max="4454" width="0" style="84" hidden="1" customWidth="1"/>
    <col min="4455" max="4608" width="10.28515625" style="84"/>
    <col min="4609" max="4609" width="48.42578125" style="84" customWidth="1"/>
    <col min="4610" max="4610" width="13.140625" style="84" customWidth="1"/>
    <col min="4611" max="4611" width="12.42578125" style="84" customWidth="1"/>
    <col min="4612" max="4612" width="12.28515625" style="84" customWidth="1"/>
    <col min="4613" max="4613" width="11.5703125" style="84" customWidth="1"/>
    <col min="4614" max="4614" width="12.5703125" style="84" customWidth="1"/>
    <col min="4615" max="4616" width="10.42578125" style="84" customWidth="1"/>
    <col min="4617" max="4617" width="10.28515625" style="84" customWidth="1"/>
    <col min="4618" max="4618" width="10.7109375" style="84" customWidth="1"/>
    <col min="4619" max="4619" width="9.85546875" style="84" customWidth="1"/>
    <col min="4620" max="4620" width="10.5703125" style="84" customWidth="1"/>
    <col min="4621" max="4621" width="10.140625" style="84" customWidth="1"/>
    <col min="4622" max="4622" width="10.28515625" style="84" customWidth="1"/>
    <col min="4623" max="4623" width="9.85546875" style="84" customWidth="1"/>
    <col min="4624" max="4624" width="9.7109375" style="84" customWidth="1"/>
    <col min="4625" max="4625" width="9.42578125" style="84" customWidth="1"/>
    <col min="4626" max="4626" width="9.85546875" style="84" customWidth="1"/>
    <col min="4627" max="4627" width="9.140625" style="84" customWidth="1"/>
    <col min="4628" max="4628" width="9.5703125" style="84" customWidth="1"/>
    <col min="4629" max="4629" width="9" style="84" customWidth="1"/>
    <col min="4630" max="4631" width="10.85546875" style="84" customWidth="1"/>
    <col min="4632" max="4632" width="96.5703125" style="84" customWidth="1"/>
    <col min="4633" max="4640" width="10.85546875" style="84" customWidth="1"/>
    <col min="4641" max="4641" width="24.42578125" style="84" customWidth="1"/>
    <col min="4642" max="4653" width="10.85546875" style="84" customWidth="1"/>
    <col min="4654" max="4656" width="13.7109375" style="84" customWidth="1"/>
    <col min="4657" max="4710" width="0" style="84" hidden="1" customWidth="1"/>
    <col min="4711" max="4864" width="10.28515625" style="84"/>
    <col min="4865" max="4865" width="48.42578125" style="84" customWidth="1"/>
    <col min="4866" max="4866" width="13.140625" style="84" customWidth="1"/>
    <col min="4867" max="4867" width="12.42578125" style="84" customWidth="1"/>
    <col min="4868" max="4868" width="12.28515625" style="84" customWidth="1"/>
    <col min="4869" max="4869" width="11.5703125" style="84" customWidth="1"/>
    <col min="4870" max="4870" width="12.5703125" style="84" customWidth="1"/>
    <col min="4871" max="4872" width="10.42578125" style="84" customWidth="1"/>
    <col min="4873" max="4873" width="10.28515625" style="84" customWidth="1"/>
    <col min="4874" max="4874" width="10.7109375" style="84" customWidth="1"/>
    <col min="4875" max="4875" width="9.85546875" style="84" customWidth="1"/>
    <col min="4876" max="4876" width="10.5703125" style="84" customWidth="1"/>
    <col min="4877" max="4877" width="10.140625" style="84" customWidth="1"/>
    <col min="4878" max="4878" width="10.28515625" style="84" customWidth="1"/>
    <col min="4879" max="4879" width="9.85546875" style="84" customWidth="1"/>
    <col min="4880" max="4880" width="9.7109375" style="84" customWidth="1"/>
    <col min="4881" max="4881" width="9.42578125" style="84" customWidth="1"/>
    <col min="4882" max="4882" width="9.85546875" style="84" customWidth="1"/>
    <col min="4883" max="4883" width="9.140625" style="84" customWidth="1"/>
    <col min="4884" max="4884" width="9.5703125" style="84" customWidth="1"/>
    <col min="4885" max="4885" width="9" style="84" customWidth="1"/>
    <col min="4886" max="4887" width="10.85546875" style="84" customWidth="1"/>
    <col min="4888" max="4888" width="96.5703125" style="84" customWidth="1"/>
    <col min="4889" max="4896" width="10.85546875" style="84" customWidth="1"/>
    <col min="4897" max="4897" width="24.42578125" style="84" customWidth="1"/>
    <col min="4898" max="4909" width="10.85546875" style="84" customWidth="1"/>
    <col min="4910" max="4912" width="13.7109375" style="84" customWidth="1"/>
    <col min="4913" max="4966" width="0" style="84" hidden="1" customWidth="1"/>
    <col min="4967" max="5120" width="10.28515625" style="84"/>
    <col min="5121" max="5121" width="48.42578125" style="84" customWidth="1"/>
    <col min="5122" max="5122" width="13.140625" style="84" customWidth="1"/>
    <col min="5123" max="5123" width="12.42578125" style="84" customWidth="1"/>
    <col min="5124" max="5124" width="12.28515625" style="84" customWidth="1"/>
    <col min="5125" max="5125" width="11.5703125" style="84" customWidth="1"/>
    <col min="5126" max="5126" width="12.5703125" style="84" customWidth="1"/>
    <col min="5127" max="5128" width="10.42578125" style="84" customWidth="1"/>
    <col min="5129" max="5129" width="10.28515625" style="84" customWidth="1"/>
    <col min="5130" max="5130" width="10.7109375" style="84" customWidth="1"/>
    <col min="5131" max="5131" width="9.85546875" style="84" customWidth="1"/>
    <col min="5132" max="5132" width="10.5703125" style="84" customWidth="1"/>
    <col min="5133" max="5133" width="10.140625" style="84" customWidth="1"/>
    <col min="5134" max="5134" width="10.28515625" style="84" customWidth="1"/>
    <col min="5135" max="5135" width="9.85546875" style="84" customWidth="1"/>
    <col min="5136" max="5136" width="9.7109375" style="84" customWidth="1"/>
    <col min="5137" max="5137" width="9.42578125" style="84" customWidth="1"/>
    <col min="5138" max="5138" width="9.85546875" style="84" customWidth="1"/>
    <col min="5139" max="5139" width="9.140625" style="84" customWidth="1"/>
    <col min="5140" max="5140" width="9.5703125" style="84" customWidth="1"/>
    <col min="5141" max="5141" width="9" style="84" customWidth="1"/>
    <col min="5142" max="5143" width="10.85546875" style="84" customWidth="1"/>
    <col min="5144" max="5144" width="96.5703125" style="84" customWidth="1"/>
    <col min="5145" max="5152" width="10.85546875" style="84" customWidth="1"/>
    <col min="5153" max="5153" width="24.42578125" style="84" customWidth="1"/>
    <col min="5154" max="5165" width="10.85546875" style="84" customWidth="1"/>
    <col min="5166" max="5168" width="13.7109375" style="84" customWidth="1"/>
    <col min="5169" max="5222" width="0" style="84" hidden="1" customWidth="1"/>
    <col min="5223" max="5376" width="10.28515625" style="84"/>
    <col min="5377" max="5377" width="48.42578125" style="84" customWidth="1"/>
    <col min="5378" max="5378" width="13.140625" style="84" customWidth="1"/>
    <col min="5379" max="5379" width="12.42578125" style="84" customWidth="1"/>
    <col min="5380" max="5380" width="12.28515625" style="84" customWidth="1"/>
    <col min="5381" max="5381" width="11.5703125" style="84" customWidth="1"/>
    <col min="5382" max="5382" width="12.5703125" style="84" customWidth="1"/>
    <col min="5383" max="5384" width="10.42578125" style="84" customWidth="1"/>
    <col min="5385" max="5385" width="10.28515625" style="84" customWidth="1"/>
    <col min="5386" max="5386" width="10.7109375" style="84" customWidth="1"/>
    <col min="5387" max="5387" width="9.85546875" style="84" customWidth="1"/>
    <col min="5388" max="5388" width="10.5703125" style="84" customWidth="1"/>
    <col min="5389" max="5389" width="10.140625" style="84" customWidth="1"/>
    <col min="5390" max="5390" width="10.28515625" style="84" customWidth="1"/>
    <col min="5391" max="5391" width="9.85546875" style="84" customWidth="1"/>
    <col min="5392" max="5392" width="9.7109375" style="84" customWidth="1"/>
    <col min="5393" max="5393" width="9.42578125" style="84" customWidth="1"/>
    <col min="5394" max="5394" width="9.85546875" style="84" customWidth="1"/>
    <col min="5395" max="5395" width="9.140625" style="84" customWidth="1"/>
    <col min="5396" max="5396" width="9.5703125" style="84" customWidth="1"/>
    <col min="5397" max="5397" width="9" style="84" customWidth="1"/>
    <col min="5398" max="5399" width="10.85546875" style="84" customWidth="1"/>
    <col min="5400" max="5400" width="96.5703125" style="84" customWidth="1"/>
    <col min="5401" max="5408" width="10.85546875" style="84" customWidth="1"/>
    <col min="5409" max="5409" width="24.42578125" style="84" customWidth="1"/>
    <col min="5410" max="5421" width="10.85546875" style="84" customWidth="1"/>
    <col min="5422" max="5424" width="13.7109375" style="84" customWidth="1"/>
    <col min="5425" max="5478" width="0" style="84" hidden="1" customWidth="1"/>
    <col min="5479" max="5632" width="10.28515625" style="84"/>
    <col min="5633" max="5633" width="48.42578125" style="84" customWidth="1"/>
    <col min="5634" max="5634" width="13.140625" style="84" customWidth="1"/>
    <col min="5635" max="5635" width="12.42578125" style="84" customWidth="1"/>
    <col min="5636" max="5636" width="12.28515625" style="84" customWidth="1"/>
    <col min="5637" max="5637" width="11.5703125" style="84" customWidth="1"/>
    <col min="5638" max="5638" width="12.5703125" style="84" customWidth="1"/>
    <col min="5639" max="5640" width="10.42578125" style="84" customWidth="1"/>
    <col min="5641" max="5641" width="10.28515625" style="84" customWidth="1"/>
    <col min="5642" max="5642" width="10.7109375" style="84" customWidth="1"/>
    <col min="5643" max="5643" width="9.85546875" style="84" customWidth="1"/>
    <col min="5644" max="5644" width="10.5703125" style="84" customWidth="1"/>
    <col min="5645" max="5645" width="10.140625" style="84" customWidth="1"/>
    <col min="5646" max="5646" width="10.28515625" style="84" customWidth="1"/>
    <col min="5647" max="5647" width="9.85546875" style="84" customWidth="1"/>
    <col min="5648" max="5648" width="9.7109375" style="84" customWidth="1"/>
    <col min="5649" max="5649" width="9.42578125" style="84" customWidth="1"/>
    <col min="5650" max="5650" width="9.85546875" style="84" customWidth="1"/>
    <col min="5651" max="5651" width="9.140625" style="84" customWidth="1"/>
    <col min="5652" max="5652" width="9.5703125" style="84" customWidth="1"/>
    <col min="5653" max="5653" width="9" style="84" customWidth="1"/>
    <col min="5654" max="5655" width="10.85546875" style="84" customWidth="1"/>
    <col min="5656" max="5656" width="96.5703125" style="84" customWidth="1"/>
    <col min="5657" max="5664" width="10.85546875" style="84" customWidth="1"/>
    <col min="5665" max="5665" width="24.42578125" style="84" customWidth="1"/>
    <col min="5666" max="5677" width="10.85546875" style="84" customWidth="1"/>
    <col min="5678" max="5680" width="13.7109375" style="84" customWidth="1"/>
    <col min="5681" max="5734" width="0" style="84" hidden="1" customWidth="1"/>
    <col min="5735" max="5888" width="10.28515625" style="84"/>
    <col min="5889" max="5889" width="48.42578125" style="84" customWidth="1"/>
    <col min="5890" max="5890" width="13.140625" style="84" customWidth="1"/>
    <col min="5891" max="5891" width="12.42578125" style="84" customWidth="1"/>
    <col min="5892" max="5892" width="12.28515625" style="84" customWidth="1"/>
    <col min="5893" max="5893" width="11.5703125" style="84" customWidth="1"/>
    <col min="5894" max="5894" width="12.5703125" style="84" customWidth="1"/>
    <col min="5895" max="5896" width="10.42578125" style="84" customWidth="1"/>
    <col min="5897" max="5897" width="10.28515625" style="84" customWidth="1"/>
    <col min="5898" max="5898" width="10.7109375" style="84" customWidth="1"/>
    <col min="5899" max="5899" width="9.85546875" style="84" customWidth="1"/>
    <col min="5900" max="5900" width="10.5703125" style="84" customWidth="1"/>
    <col min="5901" max="5901" width="10.140625" style="84" customWidth="1"/>
    <col min="5902" max="5902" width="10.28515625" style="84" customWidth="1"/>
    <col min="5903" max="5903" width="9.85546875" style="84" customWidth="1"/>
    <col min="5904" max="5904" width="9.7109375" style="84" customWidth="1"/>
    <col min="5905" max="5905" width="9.42578125" style="84" customWidth="1"/>
    <col min="5906" max="5906" width="9.85546875" style="84" customWidth="1"/>
    <col min="5907" max="5907" width="9.140625" style="84" customWidth="1"/>
    <col min="5908" max="5908" width="9.5703125" style="84" customWidth="1"/>
    <col min="5909" max="5909" width="9" style="84" customWidth="1"/>
    <col min="5910" max="5911" width="10.85546875" style="84" customWidth="1"/>
    <col min="5912" max="5912" width="96.5703125" style="84" customWidth="1"/>
    <col min="5913" max="5920" width="10.85546875" style="84" customWidth="1"/>
    <col min="5921" max="5921" width="24.42578125" style="84" customWidth="1"/>
    <col min="5922" max="5933" width="10.85546875" style="84" customWidth="1"/>
    <col min="5934" max="5936" width="13.7109375" style="84" customWidth="1"/>
    <col min="5937" max="5990" width="0" style="84" hidden="1" customWidth="1"/>
    <col min="5991" max="6144" width="10.28515625" style="84"/>
    <col min="6145" max="6145" width="48.42578125" style="84" customWidth="1"/>
    <col min="6146" max="6146" width="13.140625" style="84" customWidth="1"/>
    <col min="6147" max="6147" width="12.42578125" style="84" customWidth="1"/>
    <col min="6148" max="6148" width="12.28515625" style="84" customWidth="1"/>
    <col min="6149" max="6149" width="11.5703125" style="84" customWidth="1"/>
    <col min="6150" max="6150" width="12.5703125" style="84" customWidth="1"/>
    <col min="6151" max="6152" width="10.42578125" style="84" customWidth="1"/>
    <col min="6153" max="6153" width="10.28515625" style="84" customWidth="1"/>
    <col min="6154" max="6154" width="10.7109375" style="84" customWidth="1"/>
    <col min="6155" max="6155" width="9.85546875" style="84" customWidth="1"/>
    <col min="6156" max="6156" width="10.5703125" style="84" customWidth="1"/>
    <col min="6157" max="6157" width="10.140625" style="84" customWidth="1"/>
    <col min="6158" max="6158" width="10.28515625" style="84" customWidth="1"/>
    <col min="6159" max="6159" width="9.85546875" style="84" customWidth="1"/>
    <col min="6160" max="6160" width="9.7109375" style="84" customWidth="1"/>
    <col min="6161" max="6161" width="9.42578125" style="84" customWidth="1"/>
    <col min="6162" max="6162" width="9.85546875" style="84" customWidth="1"/>
    <col min="6163" max="6163" width="9.140625" style="84" customWidth="1"/>
    <col min="6164" max="6164" width="9.5703125" style="84" customWidth="1"/>
    <col min="6165" max="6165" width="9" style="84" customWidth="1"/>
    <col min="6166" max="6167" width="10.85546875" style="84" customWidth="1"/>
    <col min="6168" max="6168" width="96.5703125" style="84" customWidth="1"/>
    <col min="6169" max="6176" width="10.85546875" style="84" customWidth="1"/>
    <col min="6177" max="6177" width="24.42578125" style="84" customWidth="1"/>
    <col min="6178" max="6189" width="10.85546875" style="84" customWidth="1"/>
    <col min="6190" max="6192" width="13.7109375" style="84" customWidth="1"/>
    <col min="6193" max="6246" width="0" style="84" hidden="1" customWidth="1"/>
    <col min="6247" max="6400" width="10.28515625" style="84"/>
    <col min="6401" max="6401" width="48.42578125" style="84" customWidth="1"/>
    <col min="6402" max="6402" width="13.140625" style="84" customWidth="1"/>
    <col min="6403" max="6403" width="12.42578125" style="84" customWidth="1"/>
    <col min="6404" max="6404" width="12.28515625" style="84" customWidth="1"/>
    <col min="6405" max="6405" width="11.5703125" style="84" customWidth="1"/>
    <col min="6406" max="6406" width="12.5703125" style="84" customWidth="1"/>
    <col min="6407" max="6408" width="10.42578125" style="84" customWidth="1"/>
    <col min="6409" max="6409" width="10.28515625" style="84" customWidth="1"/>
    <col min="6410" max="6410" width="10.7109375" style="84" customWidth="1"/>
    <col min="6411" max="6411" width="9.85546875" style="84" customWidth="1"/>
    <col min="6412" max="6412" width="10.5703125" style="84" customWidth="1"/>
    <col min="6413" max="6413" width="10.140625" style="84" customWidth="1"/>
    <col min="6414" max="6414" width="10.28515625" style="84" customWidth="1"/>
    <col min="6415" max="6415" width="9.85546875" style="84" customWidth="1"/>
    <col min="6416" max="6416" width="9.7109375" style="84" customWidth="1"/>
    <col min="6417" max="6417" width="9.42578125" style="84" customWidth="1"/>
    <col min="6418" max="6418" width="9.85546875" style="84" customWidth="1"/>
    <col min="6419" max="6419" width="9.140625" style="84" customWidth="1"/>
    <col min="6420" max="6420" width="9.5703125" style="84" customWidth="1"/>
    <col min="6421" max="6421" width="9" style="84" customWidth="1"/>
    <col min="6422" max="6423" width="10.85546875" style="84" customWidth="1"/>
    <col min="6424" max="6424" width="96.5703125" style="84" customWidth="1"/>
    <col min="6425" max="6432" width="10.85546875" style="84" customWidth="1"/>
    <col min="6433" max="6433" width="24.42578125" style="84" customWidth="1"/>
    <col min="6434" max="6445" width="10.85546875" style="84" customWidth="1"/>
    <col min="6446" max="6448" width="13.7109375" style="84" customWidth="1"/>
    <col min="6449" max="6502" width="0" style="84" hidden="1" customWidth="1"/>
    <col min="6503" max="6656" width="10.28515625" style="84"/>
    <col min="6657" max="6657" width="48.42578125" style="84" customWidth="1"/>
    <col min="6658" max="6658" width="13.140625" style="84" customWidth="1"/>
    <col min="6659" max="6659" width="12.42578125" style="84" customWidth="1"/>
    <col min="6660" max="6660" width="12.28515625" style="84" customWidth="1"/>
    <col min="6661" max="6661" width="11.5703125" style="84" customWidth="1"/>
    <col min="6662" max="6662" width="12.5703125" style="84" customWidth="1"/>
    <col min="6663" max="6664" width="10.42578125" style="84" customWidth="1"/>
    <col min="6665" max="6665" width="10.28515625" style="84" customWidth="1"/>
    <col min="6666" max="6666" width="10.7109375" style="84" customWidth="1"/>
    <col min="6667" max="6667" width="9.85546875" style="84" customWidth="1"/>
    <col min="6668" max="6668" width="10.5703125" style="84" customWidth="1"/>
    <col min="6669" max="6669" width="10.140625" style="84" customWidth="1"/>
    <col min="6670" max="6670" width="10.28515625" style="84" customWidth="1"/>
    <col min="6671" max="6671" width="9.85546875" style="84" customWidth="1"/>
    <col min="6672" max="6672" width="9.7109375" style="84" customWidth="1"/>
    <col min="6673" max="6673" width="9.42578125" style="84" customWidth="1"/>
    <col min="6674" max="6674" width="9.85546875" style="84" customWidth="1"/>
    <col min="6675" max="6675" width="9.140625" style="84" customWidth="1"/>
    <col min="6676" max="6676" width="9.5703125" style="84" customWidth="1"/>
    <col min="6677" max="6677" width="9" style="84" customWidth="1"/>
    <col min="6678" max="6679" width="10.85546875" style="84" customWidth="1"/>
    <col min="6680" max="6680" width="96.5703125" style="84" customWidth="1"/>
    <col min="6681" max="6688" width="10.85546875" style="84" customWidth="1"/>
    <col min="6689" max="6689" width="24.42578125" style="84" customWidth="1"/>
    <col min="6690" max="6701" width="10.85546875" style="84" customWidth="1"/>
    <col min="6702" max="6704" width="13.7109375" style="84" customWidth="1"/>
    <col min="6705" max="6758" width="0" style="84" hidden="1" customWidth="1"/>
    <col min="6759" max="6912" width="10.28515625" style="84"/>
    <col min="6913" max="6913" width="48.42578125" style="84" customWidth="1"/>
    <col min="6914" max="6914" width="13.140625" style="84" customWidth="1"/>
    <col min="6915" max="6915" width="12.42578125" style="84" customWidth="1"/>
    <col min="6916" max="6916" width="12.28515625" style="84" customWidth="1"/>
    <col min="6917" max="6917" width="11.5703125" style="84" customWidth="1"/>
    <col min="6918" max="6918" width="12.5703125" style="84" customWidth="1"/>
    <col min="6919" max="6920" width="10.42578125" style="84" customWidth="1"/>
    <col min="6921" max="6921" width="10.28515625" style="84" customWidth="1"/>
    <col min="6922" max="6922" width="10.7109375" style="84" customWidth="1"/>
    <col min="6923" max="6923" width="9.85546875" style="84" customWidth="1"/>
    <col min="6924" max="6924" width="10.5703125" style="84" customWidth="1"/>
    <col min="6925" max="6925" width="10.140625" style="84" customWidth="1"/>
    <col min="6926" max="6926" width="10.28515625" style="84" customWidth="1"/>
    <col min="6927" max="6927" width="9.85546875" style="84" customWidth="1"/>
    <col min="6928" max="6928" width="9.7109375" style="84" customWidth="1"/>
    <col min="6929" max="6929" width="9.42578125" style="84" customWidth="1"/>
    <col min="6930" max="6930" width="9.85546875" style="84" customWidth="1"/>
    <col min="6931" max="6931" width="9.140625" style="84" customWidth="1"/>
    <col min="6932" max="6932" width="9.5703125" style="84" customWidth="1"/>
    <col min="6933" max="6933" width="9" style="84" customWidth="1"/>
    <col min="6934" max="6935" width="10.85546875" style="84" customWidth="1"/>
    <col min="6936" max="6936" width="96.5703125" style="84" customWidth="1"/>
    <col min="6937" max="6944" width="10.85546875" style="84" customWidth="1"/>
    <col min="6945" max="6945" width="24.42578125" style="84" customWidth="1"/>
    <col min="6946" max="6957" width="10.85546875" style="84" customWidth="1"/>
    <col min="6958" max="6960" width="13.7109375" style="84" customWidth="1"/>
    <col min="6961" max="7014" width="0" style="84" hidden="1" customWidth="1"/>
    <col min="7015" max="7168" width="10.28515625" style="84"/>
    <col min="7169" max="7169" width="48.42578125" style="84" customWidth="1"/>
    <col min="7170" max="7170" width="13.140625" style="84" customWidth="1"/>
    <col min="7171" max="7171" width="12.42578125" style="84" customWidth="1"/>
    <col min="7172" max="7172" width="12.28515625" style="84" customWidth="1"/>
    <col min="7173" max="7173" width="11.5703125" style="84" customWidth="1"/>
    <col min="7174" max="7174" width="12.5703125" style="84" customWidth="1"/>
    <col min="7175" max="7176" width="10.42578125" style="84" customWidth="1"/>
    <col min="7177" max="7177" width="10.28515625" style="84" customWidth="1"/>
    <col min="7178" max="7178" width="10.7109375" style="84" customWidth="1"/>
    <col min="7179" max="7179" width="9.85546875" style="84" customWidth="1"/>
    <col min="7180" max="7180" width="10.5703125" style="84" customWidth="1"/>
    <col min="7181" max="7181" width="10.140625" style="84" customWidth="1"/>
    <col min="7182" max="7182" width="10.28515625" style="84" customWidth="1"/>
    <col min="7183" max="7183" width="9.85546875" style="84" customWidth="1"/>
    <col min="7184" max="7184" width="9.7109375" style="84" customWidth="1"/>
    <col min="7185" max="7185" width="9.42578125" style="84" customWidth="1"/>
    <col min="7186" max="7186" width="9.85546875" style="84" customWidth="1"/>
    <col min="7187" max="7187" width="9.140625" style="84" customWidth="1"/>
    <col min="7188" max="7188" width="9.5703125" style="84" customWidth="1"/>
    <col min="7189" max="7189" width="9" style="84" customWidth="1"/>
    <col min="7190" max="7191" width="10.85546875" style="84" customWidth="1"/>
    <col min="7192" max="7192" width="96.5703125" style="84" customWidth="1"/>
    <col min="7193" max="7200" width="10.85546875" style="84" customWidth="1"/>
    <col min="7201" max="7201" width="24.42578125" style="84" customWidth="1"/>
    <col min="7202" max="7213" width="10.85546875" style="84" customWidth="1"/>
    <col min="7214" max="7216" width="13.7109375" style="84" customWidth="1"/>
    <col min="7217" max="7270" width="0" style="84" hidden="1" customWidth="1"/>
    <col min="7271" max="7424" width="10.28515625" style="84"/>
    <col min="7425" max="7425" width="48.42578125" style="84" customWidth="1"/>
    <col min="7426" max="7426" width="13.140625" style="84" customWidth="1"/>
    <col min="7427" max="7427" width="12.42578125" style="84" customWidth="1"/>
    <col min="7428" max="7428" width="12.28515625" style="84" customWidth="1"/>
    <col min="7429" max="7429" width="11.5703125" style="84" customWidth="1"/>
    <col min="7430" max="7430" width="12.5703125" style="84" customWidth="1"/>
    <col min="7431" max="7432" width="10.42578125" style="84" customWidth="1"/>
    <col min="7433" max="7433" width="10.28515625" style="84" customWidth="1"/>
    <col min="7434" max="7434" width="10.7109375" style="84" customWidth="1"/>
    <col min="7435" max="7435" width="9.85546875" style="84" customWidth="1"/>
    <col min="7436" max="7436" width="10.5703125" style="84" customWidth="1"/>
    <col min="7437" max="7437" width="10.140625" style="84" customWidth="1"/>
    <col min="7438" max="7438" width="10.28515625" style="84" customWidth="1"/>
    <col min="7439" max="7439" width="9.85546875" style="84" customWidth="1"/>
    <col min="7440" max="7440" width="9.7109375" style="84" customWidth="1"/>
    <col min="7441" max="7441" width="9.42578125" style="84" customWidth="1"/>
    <col min="7442" max="7442" width="9.85546875" style="84" customWidth="1"/>
    <col min="7443" max="7443" width="9.140625" style="84" customWidth="1"/>
    <col min="7444" max="7444" width="9.5703125" style="84" customWidth="1"/>
    <col min="7445" max="7445" width="9" style="84" customWidth="1"/>
    <col min="7446" max="7447" width="10.85546875" style="84" customWidth="1"/>
    <col min="7448" max="7448" width="96.5703125" style="84" customWidth="1"/>
    <col min="7449" max="7456" width="10.85546875" style="84" customWidth="1"/>
    <col min="7457" max="7457" width="24.42578125" style="84" customWidth="1"/>
    <col min="7458" max="7469" width="10.85546875" style="84" customWidth="1"/>
    <col min="7470" max="7472" width="13.7109375" style="84" customWidth="1"/>
    <col min="7473" max="7526" width="0" style="84" hidden="1" customWidth="1"/>
    <col min="7527" max="7680" width="10.28515625" style="84"/>
    <col min="7681" max="7681" width="48.42578125" style="84" customWidth="1"/>
    <col min="7682" max="7682" width="13.140625" style="84" customWidth="1"/>
    <col min="7683" max="7683" width="12.42578125" style="84" customWidth="1"/>
    <col min="7684" max="7684" width="12.28515625" style="84" customWidth="1"/>
    <col min="7685" max="7685" width="11.5703125" style="84" customWidth="1"/>
    <col min="7686" max="7686" width="12.5703125" style="84" customWidth="1"/>
    <col min="7687" max="7688" width="10.42578125" style="84" customWidth="1"/>
    <col min="7689" max="7689" width="10.28515625" style="84" customWidth="1"/>
    <col min="7690" max="7690" width="10.7109375" style="84" customWidth="1"/>
    <col min="7691" max="7691" width="9.85546875" style="84" customWidth="1"/>
    <col min="7692" max="7692" width="10.5703125" style="84" customWidth="1"/>
    <col min="7693" max="7693" width="10.140625" style="84" customWidth="1"/>
    <col min="7694" max="7694" width="10.28515625" style="84" customWidth="1"/>
    <col min="7695" max="7695" width="9.85546875" style="84" customWidth="1"/>
    <col min="7696" max="7696" width="9.7109375" style="84" customWidth="1"/>
    <col min="7697" max="7697" width="9.42578125" style="84" customWidth="1"/>
    <col min="7698" max="7698" width="9.85546875" style="84" customWidth="1"/>
    <col min="7699" max="7699" width="9.140625" style="84" customWidth="1"/>
    <col min="7700" max="7700" width="9.5703125" style="84" customWidth="1"/>
    <col min="7701" max="7701" width="9" style="84" customWidth="1"/>
    <col min="7702" max="7703" width="10.85546875" style="84" customWidth="1"/>
    <col min="7704" max="7704" width="96.5703125" style="84" customWidth="1"/>
    <col min="7705" max="7712" width="10.85546875" style="84" customWidth="1"/>
    <col min="7713" max="7713" width="24.42578125" style="84" customWidth="1"/>
    <col min="7714" max="7725" width="10.85546875" style="84" customWidth="1"/>
    <col min="7726" max="7728" width="13.7109375" style="84" customWidth="1"/>
    <col min="7729" max="7782" width="0" style="84" hidden="1" customWidth="1"/>
    <col min="7783" max="7936" width="10.28515625" style="84"/>
    <col min="7937" max="7937" width="48.42578125" style="84" customWidth="1"/>
    <col min="7938" max="7938" width="13.140625" style="84" customWidth="1"/>
    <col min="7939" max="7939" width="12.42578125" style="84" customWidth="1"/>
    <col min="7940" max="7940" width="12.28515625" style="84" customWidth="1"/>
    <col min="7941" max="7941" width="11.5703125" style="84" customWidth="1"/>
    <col min="7942" max="7942" width="12.5703125" style="84" customWidth="1"/>
    <col min="7943" max="7944" width="10.42578125" style="84" customWidth="1"/>
    <col min="7945" max="7945" width="10.28515625" style="84" customWidth="1"/>
    <col min="7946" max="7946" width="10.7109375" style="84" customWidth="1"/>
    <col min="7947" max="7947" width="9.85546875" style="84" customWidth="1"/>
    <col min="7948" max="7948" width="10.5703125" style="84" customWidth="1"/>
    <col min="7949" max="7949" width="10.140625" style="84" customWidth="1"/>
    <col min="7950" max="7950" width="10.28515625" style="84" customWidth="1"/>
    <col min="7951" max="7951" width="9.85546875" style="84" customWidth="1"/>
    <col min="7952" max="7952" width="9.7109375" style="84" customWidth="1"/>
    <col min="7953" max="7953" width="9.42578125" style="84" customWidth="1"/>
    <col min="7954" max="7954" width="9.85546875" style="84" customWidth="1"/>
    <col min="7955" max="7955" width="9.140625" style="84" customWidth="1"/>
    <col min="7956" max="7956" width="9.5703125" style="84" customWidth="1"/>
    <col min="7957" max="7957" width="9" style="84" customWidth="1"/>
    <col min="7958" max="7959" width="10.85546875" style="84" customWidth="1"/>
    <col min="7960" max="7960" width="96.5703125" style="84" customWidth="1"/>
    <col min="7961" max="7968" width="10.85546875" style="84" customWidth="1"/>
    <col min="7969" max="7969" width="24.42578125" style="84" customWidth="1"/>
    <col min="7970" max="7981" width="10.85546875" style="84" customWidth="1"/>
    <col min="7982" max="7984" width="13.7109375" style="84" customWidth="1"/>
    <col min="7985" max="8038" width="0" style="84" hidden="1" customWidth="1"/>
    <col min="8039" max="8192" width="10.28515625" style="84"/>
    <col min="8193" max="8193" width="48.42578125" style="84" customWidth="1"/>
    <col min="8194" max="8194" width="13.140625" style="84" customWidth="1"/>
    <col min="8195" max="8195" width="12.42578125" style="84" customWidth="1"/>
    <col min="8196" max="8196" width="12.28515625" style="84" customWidth="1"/>
    <col min="8197" max="8197" width="11.5703125" style="84" customWidth="1"/>
    <col min="8198" max="8198" width="12.5703125" style="84" customWidth="1"/>
    <col min="8199" max="8200" width="10.42578125" style="84" customWidth="1"/>
    <col min="8201" max="8201" width="10.28515625" style="84" customWidth="1"/>
    <col min="8202" max="8202" width="10.7109375" style="84" customWidth="1"/>
    <col min="8203" max="8203" width="9.85546875" style="84" customWidth="1"/>
    <col min="8204" max="8204" width="10.5703125" style="84" customWidth="1"/>
    <col min="8205" max="8205" width="10.140625" style="84" customWidth="1"/>
    <col min="8206" max="8206" width="10.28515625" style="84" customWidth="1"/>
    <col min="8207" max="8207" width="9.85546875" style="84" customWidth="1"/>
    <col min="8208" max="8208" width="9.7109375" style="84" customWidth="1"/>
    <col min="8209" max="8209" width="9.42578125" style="84" customWidth="1"/>
    <col min="8210" max="8210" width="9.85546875" style="84" customWidth="1"/>
    <col min="8211" max="8211" width="9.140625" style="84" customWidth="1"/>
    <col min="8212" max="8212" width="9.5703125" style="84" customWidth="1"/>
    <col min="8213" max="8213" width="9" style="84" customWidth="1"/>
    <col min="8214" max="8215" width="10.85546875" style="84" customWidth="1"/>
    <col min="8216" max="8216" width="96.5703125" style="84" customWidth="1"/>
    <col min="8217" max="8224" width="10.85546875" style="84" customWidth="1"/>
    <col min="8225" max="8225" width="24.42578125" style="84" customWidth="1"/>
    <col min="8226" max="8237" width="10.85546875" style="84" customWidth="1"/>
    <col min="8238" max="8240" width="13.7109375" style="84" customWidth="1"/>
    <col min="8241" max="8294" width="0" style="84" hidden="1" customWidth="1"/>
    <col min="8295" max="8448" width="10.28515625" style="84"/>
    <col min="8449" max="8449" width="48.42578125" style="84" customWidth="1"/>
    <col min="8450" max="8450" width="13.140625" style="84" customWidth="1"/>
    <col min="8451" max="8451" width="12.42578125" style="84" customWidth="1"/>
    <col min="8452" max="8452" width="12.28515625" style="84" customWidth="1"/>
    <col min="8453" max="8453" width="11.5703125" style="84" customWidth="1"/>
    <col min="8454" max="8454" width="12.5703125" style="84" customWidth="1"/>
    <col min="8455" max="8456" width="10.42578125" style="84" customWidth="1"/>
    <col min="8457" max="8457" width="10.28515625" style="84" customWidth="1"/>
    <col min="8458" max="8458" width="10.7109375" style="84" customWidth="1"/>
    <col min="8459" max="8459" width="9.85546875" style="84" customWidth="1"/>
    <col min="8460" max="8460" width="10.5703125" style="84" customWidth="1"/>
    <col min="8461" max="8461" width="10.140625" style="84" customWidth="1"/>
    <col min="8462" max="8462" width="10.28515625" style="84" customWidth="1"/>
    <col min="8463" max="8463" width="9.85546875" style="84" customWidth="1"/>
    <col min="8464" max="8464" width="9.7109375" style="84" customWidth="1"/>
    <col min="8465" max="8465" width="9.42578125" style="84" customWidth="1"/>
    <col min="8466" max="8466" width="9.85546875" style="84" customWidth="1"/>
    <col min="8467" max="8467" width="9.140625" style="84" customWidth="1"/>
    <col min="8468" max="8468" width="9.5703125" style="84" customWidth="1"/>
    <col min="8469" max="8469" width="9" style="84" customWidth="1"/>
    <col min="8470" max="8471" width="10.85546875" style="84" customWidth="1"/>
    <col min="8472" max="8472" width="96.5703125" style="84" customWidth="1"/>
    <col min="8473" max="8480" width="10.85546875" style="84" customWidth="1"/>
    <col min="8481" max="8481" width="24.42578125" style="84" customWidth="1"/>
    <col min="8482" max="8493" width="10.85546875" style="84" customWidth="1"/>
    <col min="8494" max="8496" width="13.7109375" style="84" customWidth="1"/>
    <col min="8497" max="8550" width="0" style="84" hidden="1" customWidth="1"/>
    <col min="8551" max="8704" width="10.28515625" style="84"/>
    <col min="8705" max="8705" width="48.42578125" style="84" customWidth="1"/>
    <col min="8706" max="8706" width="13.140625" style="84" customWidth="1"/>
    <col min="8707" max="8707" width="12.42578125" style="84" customWidth="1"/>
    <col min="8708" max="8708" width="12.28515625" style="84" customWidth="1"/>
    <col min="8709" max="8709" width="11.5703125" style="84" customWidth="1"/>
    <col min="8710" max="8710" width="12.5703125" style="84" customWidth="1"/>
    <col min="8711" max="8712" width="10.42578125" style="84" customWidth="1"/>
    <col min="8713" max="8713" width="10.28515625" style="84" customWidth="1"/>
    <col min="8714" max="8714" width="10.7109375" style="84" customWidth="1"/>
    <col min="8715" max="8715" width="9.85546875" style="84" customWidth="1"/>
    <col min="8716" max="8716" width="10.5703125" style="84" customWidth="1"/>
    <col min="8717" max="8717" width="10.140625" style="84" customWidth="1"/>
    <col min="8718" max="8718" width="10.28515625" style="84" customWidth="1"/>
    <col min="8719" max="8719" width="9.85546875" style="84" customWidth="1"/>
    <col min="8720" max="8720" width="9.7109375" style="84" customWidth="1"/>
    <col min="8721" max="8721" width="9.42578125" style="84" customWidth="1"/>
    <col min="8722" max="8722" width="9.85546875" style="84" customWidth="1"/>
    <col min="8723" max="8723" width="9.140625" style="84" customWidth="1"/>
    <col min="8724" max="8724" width="9.5703125" style="84" customWidth="1"/>
    <col min="8725" max="8725" width="9" style="84" customWidth="1"/>
    <col min="8726" max="8727" width="10.85546875" style="84" customWidth="1"/>
    <col min="8728" max="8728" width="96.5703125" style="84" customWidth="1"/>
    <col min="8729" max="8736" width="10.85546875" style="84" customWidth="1"/>
    <col min="8737" max="8737" width="24.42578125" style="84" customWidth="1"/>
    <col min="8738" max="8749" width="10.85546875" style="84" customWidth="1"/>
    <col min="8750" max="8752" width="13.7109375" style="84" customWidth="1"/>
    <col min="8753" max="8806" width="0" style="84" hidden="1" customWidth="1"/>
    <col min="8807" max="8960" width="10.28515625" style="84"/>
    <col min="8961" max="8961" width="48.42578125" style="84" customWidth="1"/>
    <col min="8962" max="8962" width="13.140625" style="84" customWidth="1"/>
    <col min="8963" max="8963" width="12.42578125" style="84" customWidth="1"/>
    <col min="8964" max="8964" width="12.28515625" style="84" customWidth="1"/>
    <col min="8965" max="8965" width="11.5703125" style="84" customWidth="1"/>
    <col min="8966" max="8966" width="12.5703125" style="84" customWidth="1"/>
    <col min="8967" max="8968" width="10.42578125" style="84" customWidth="1"/>
    <col min="8969" max="8969" width="10.28515625" style="84" customWidth="1"/>
    <col min="8970" max="8970" width="10.7109375" style="84" customWidth="1"/>
    <col min="8971" max="8971" width="9.85546875" style="84" customWidth="1"/>
    <col min="8972" max="8972" width="10.5703125" style="84" customWidth="1"/>
    <col min="8973" max="8973" width="10.140625" style="84" customWidth="1"/>
    <col min="8974" max="8974" width="10.28515625" style="84" customWidth="1"/>
    <col min="8975" max="8975" width="9.85546875" style="84" customWidth="1"/>
    <col min="8976" max="8976" width="9.7109375" style="84" customWidth="1"/>
    <col min="8977" max="8977" width="9.42578125" style="84" customWidth="1"/>
    <col min="8978" max="8978" width="9.85546875" style="84" customWidth="1"/>
    <col min="8979" max="8979" width="9.140625" style="84" customWidth="1"/>
    <col min="8980" max="8980" width="9.5703125" style="84" customWidth="1"/>
    <col min="8981" max="8981" width="9" style="84" customWidth="1"/>
    <col min="8982" max="8983" width="10.85546875" style="84" customWidth="1"/>
    <col min="8984" max="8984" width="96.5703125" style="84" customWidth="1"/>
    <col min="8985" max="8992" width="10.85546875" style="84" customWidth="1"/>
    <col min="8993" max="8993" width="24.42578125" style="84" customWidth="1"/>
    <col min="8994" max="9005" width="10.85546875" style="84" customWidth="1"/>
    <col min="9006" max="9008" width="13.7109375" style="84" customWidth="1"/>
    <col min="9009" max="9062" width="0" style="84" hidden="1" customWidth="1"/>
    <col min="9063" max="9216" width="10.28515625" style="84"/>
    <col min="9217" max="9217" width="48.42578125" style="84" customWidth="1"/>
    <col min="9218" max="9218" width="13.140625" style="84" customWidth="1"/>
    <col min="9219" max="9219" width="12.42578125" style="84" customWidth="1"/>
    <col min="9220" max="9220" width="12.28515625" style="84" customWidth="1"/>
    <col min="9221" max="9221" width="11.5703125" style="84" customWidth="1"/>
    <col min="9222" max="9222" width="12.5703125" style="84" customWidth="1"/>
    <col min="9223" max="9224" width="10.42578125" style="84" customWidth="1"/>
    <col min="9225" max="9225" width="10.28515625" style="84" customWidth="1"/>
    <col min="9226" max="9226" width="10.7109375" style="84" customWidth="1"/>
    <col min="9227" max="9227" width="9.85546875" style="84" customWidth="1"/>
    <col min="9228" max="9228" width="10.5703125" style="84" customWidth="1"/>
    <col min="9229" max="9229" width="10.140625" style="84" customWidth="1"/>
    <col min="9230" max="9230" width="10.28515625" style="84" customWidth="1"/>
    <col min="9231" max="9231" width="9.85546875" style="84" customWidth="1"/>
    <col min="9232" max="9232" width="9.7109375" style="84" customWidth="1"/>
    <col min="9233" max="9233" width="9.42578125" style="84" customWidth="1"/>
    <col min="9234" max="9234" width="9.85546875" style="84" customWidth="1"/>
    <col min="9235" max="9235" width="9.140625" style="84" customWidth="1"/>
    <col min="9236" max="9236" width="9.5703125" style="84" customWidth="1"/>
    <col min="9237" max="9237" width="9" style="84" customWidth="1"/>
    <col min="9238" max="9239" width="10.85546875" style="84" customWidth="1"/>
    <col min="9240" max="9240" width="96.5703125" style="84" customWidth="1"/>
    <col min="9241" max="9248" width="10.85546875" style="84" customWidth="1"/>
    <col min="9249" max="9249" width="24.42578125" style="84" customWidth="1"/>
    <col min="9250" max="9261" width="10.85546875" style="84" customWidth="1"/>
    <col min="9262" max="9264" width="13.7109375" style="84" customWidth="1"/>
    <col min="9265" max="9318" width="0" style="84" hidden="1" customWidth="1"/>
    <col min="9319" max="9472" width="10.28515625" style="84"/>
    <col min="9473" max="9473" width="48.42578125" style="84" customWidth="1"/>
    <col min="9474" max="9474" width="13.140625" style="84" customWidth="1"/>
    <col min="9475" max="9475" width="12.42578125" style="84" customWidth="1"/>
    <col min="9476" max="9476" width="12.28515625" style="84" customWidth="1"/>
    <col min="9477" max="9477" width="11.5703125" style="84" customWidth="1"/>
    <col min="9478" max="9478" width="12.5703125" style="84" customWidth="1"/>
    <col min="9479" max="9480" width="10.42578125" style="84" customWidth="1"/>
    <col min="9481" max="9481" width="10.28515625" style="84" customWidth="1"/>
    <col min="9482" max="9482" width="10.7109375" style="84" customWidth="1"/>
    <col min="9483" max="9483" width="9.85546875" style="84" customWidth="1"/>
    <col min="9484" max="9484" width="10.5703125" style="84" customWidth="1"/>
    <col min="9485" max="9485" width="10.140625" style="84" customWidth="1"/>
    <col min="9486" max="9486" width="10.28515625" style="84" customWidth="1"/>
    <col min="9487" max="9487" width="9.85546875" style="84" customWidth="1"/>
    <col min="9488" max="9488" width="9.7109375" style="84" customWidth="1"/>
    <col min="9489" max="9489" width="9.42578125" style="84" customWidth="1"/>
    <col min="9490" max="9490" width="9.85546875" style="84" customWidth="1"/>
    <col min="9491" max="9491" width="9.140625" style="84" customWidth="1"/>
    <col min="9492" max="9492" width="9.5703125" style="84" customWidth="1"/>
    <col min="9493" max="9493" width="9" style="84" customWidth="1"/>
    <col min="9494" max="9495" width="10.85546875" style="84" customWidth="1"/>
    <col min="9496" max="9496" width="96.5703125" style="84" customWidth="1"/>
    <col min="9497" max="9504" width="10.85546875" style="84" customWidth="1"/>
    <col min="9505" max="9505" width="24.42578125" style="84" customWidth="1"/>
    <col min="9506" max="9517" width="10.85546875" style="84" customWidth="1"/>
    <col min="9518" max="9520" width="13.7109375" style="84" customWidth="1"/>
    <col min="9521" max="9574" width="0" style="84" hidden="1" customWidth="1"/>
    <col min="9575" max="9728" width="10.28515625" style="84"/>
    <col min="9729" max="9729" width="48.42578125" style="84" customWidth="1"/>
    <col min="9730" max="9730" width="13.140625" style="84" customWidth="1"/>
    <col min="9731" max="9731" width="12.42578125" style="84" customWidth="1"/>
    <col min="9732" max="9732" width="12.28515625" style="84" customWidth="1"/>
    <col min="9733" max="9733" width="11.5703125" style="84" customWidth="1"/>
    <col min="9734" max="9734" width="12.5703125" style="84" customWidth="1"/>
    <col min="9735" max="9736" width="10.42578125" style="84" customWidth="1"/>
    <col min="9737" max="9737" width="10.28515625" style="84" customWidth="1"/>
    <col min="9738" max="9738" width="10.7109375" style="84" customWidth="1"/>
    <col min="9739" max="9739" width="9.85546875" style="84" customWidth="1"/>
    <col min="9740" max="9740" width="10.5703125" style="84" customWidth="1"/>
    <col min="9741" max="9741" width="10.140625" style="84" customWidth="1"/>
    <col min="9742" max="9742" width="10.28515625" style="84" customWidth="1"/>
    <col min="9743" max="9743" width="9.85546875" style="84" customWidth="1"/>
    <col min="9744" max="9744" width="9.7109375" style="84" customWidth="1"/>
    <col min="9745" max="9745" width="9.42578125" style="84" customWidth="1"/>
    <col min="9746" max="9746" width="9.85546875" style="84" customWidth="1"/>
    <col min="9747" max="9747" width="9.140625" style="84" customWidth="1"/>
    <col min="9748" max="9748" width="9.5703125" style="84" customWidth="1"/>
    <col min="9749" max="9749" width="9" style="84" customWidth="1"/>
    <col min="9750" max="9751" width="10.85546875" style="84" customWidth="1"/>
    <col min="9752" max="9752" width="96.5703125" style="84" customWidth="1"/>
    <col min="9753" max="9760" width="10.85546875" style="84" customWidth="1"/>
    <col min="9761" max="9761" width="24.42578125" style="84" customWidth="1"/>
    <col min="9762" max="9773" width="10.85546875" style="84" customWidth="1"/>
    <col min="9774" max="9776" width="13.7109375" style="84" customWidth="1"/>
    <col min="9777" max="9830" width="0" style="84" hidden="1" customWidth="1"/>
    <col min="9831" max="9984" width="10.28515625" style="84"/>
    <col min="9985" max="9985" width="48.42578125" style="84" customWidth="1"/>
    <col min="9986" max="9986" width="13.140625" style="84" customWidth="1"/>
    <col min="9987" max="9987" width="12.42578125" style="84" customWidth="1"/>
    <col min="9988" max="9988" width="12.28515625" style="84" customWidth="1"/>
    <col min="9989" max="9989" width="11.5703125" style="84" customWidth="1"/>
    <col min="9990" max="9990" width="12.5703125" style="84" customWidth="1"/>
    <col min="9991" max="9992" width="10.42578125" style="84" customWidth="1"/>
    <col min="9993" max="9993" width="10.28515625" style="84" customWidth="1"/>
    <col min="9994" max="9994" width="10.7109375" style="84" customWidth="1"/>
    <col min="9995" max="9995" width="9.85546875" style="84" customWidth="1"/>
    <col min="9996" max="9996" width="10.5703125" style="84" customWidth="1"/>
    <col min="9997" max="9997" width="10.140625" style="84" customWidth="1"/>
    <col min="9998" max="9998" width="10.28515625" style="84" customWidth="1"/>
    <col min="9999" max="9999" width="9.85546875" style="84" customWidth="1"/>
    <col min="10000" max="10000" width="9.7109375" style="84" customWidth="1"/>
    <col min="10001" max="10001" width="9.42578125" style="84" customWidth="1"/>
    <col min="10002" max="10002" width="9.85546875" style="84" customWidth="1"/>
    <col min="10003" max="10003" width="9.140625" style="84" customWidth="1"/>
    <col min="10004" max="10004" width="9.5703125" style="84" customWidth="1"/>
    <col min="10005" max="10005" width="9" style="84" customWidth="1"/>
    <col min="10006" max="10007" width="10.85546875" style="84" customWidth="1"/>
    <col min="10008" max="10008" width="96.5703125" style="84" customWidth="1"/>
    <col min="10009" max="10016" width="10.85546875" style="84" customWidth="1"/>
    <col min="10017" max="10017" width="24.42578125" style="84" customWidth="1"/>
    <col min="10018" max="10029" width="10.85546875" style="84" customWidth="1"/>
    <col min="10030" max="10032" width="13.7109375" style="84" customWidth="1"/>
    <col min="10033" max="10086" width="0" style="84" hidden="1" customWidth="1"/>
    <col min="10087" max="10240" width="10.28515625" style="84"/>
    <col min="10241" max="10241" width="48.42578125" style="84" customWidth="1"/>
    <col min="10242" max="10242" width="13.140625" style="84" customWidth="1"/>
    <col min="10243" max="10243" width="12.42578125" style="84" customWidth="1"/>
    <col min="10244" max="10244" width="12.28515625" style="84" customWidth="1"/>
    <col min="10245" max="10245" width="11.5703125" style="84" customWidth="1"/>
    <col min="10246" max="10246" width="12.5703125" style="84" customWidth="1"/>
    <col min="10247" max="10248" width="10.42578125" style="84" customWidth="1"/>
    <col min="10249" max="10249" width="10.28515625" style="84" customWidth="1"/>
    <col min="10250" max="10250" width="10.7109375" style="84" customWidth="1"/>
    <col min="10251" max="10251" width="9.85546875" style="84" customWidth="1"/>
    <col min="10252" max="10252" width="10.5703125" style="84" customWidth="1"/>
    <col min="10253" max="10253" width="10.140625" style="84" customWidth="1"/>
    <col min="10254" max="10254" width="10.28515625" style="84" customWidth="1"/>
    <col min="10255" max="10255" width="9.85546875" style="84" customWidth="1"/>
    <col min="10256" max="10256" width="9.7109375" style="84" customWidth="1"/>
    <col min="10257" max="10257" width="9.42578125" style="84" customWidth="1"/>
    <col min="10258" max="10258" width="9.85546875" style="84" customWidth="1"/>
    <col min="10259" max="10259" width="9.140625" style="84" customWidth="1"/>
    <col min="10260" max="10260" width="9.5703125" style="84" customWidth="1"/>
    <col min="10261" max="10261" width="9" style="84" customWidth="1"/>
    <col min="10262" max="10263" width="10.85546875" style="84" customWidth="1"/>
    <col min="10264" max="10264" width="96.5703125" style="84" customWidth="1"/>
    <col min="10265" max="10272" width="10.85546875" style="84" customWidth="1"/>
    <col min="10273" max="10273" width="24.42578125" style="84" customWidth="1"/>
    <col min="10274" max="10285" width="10.85546875" style="84" customWidth="1"/>
    <col min="10286" max="10288" width="13.7109375" style="84" customWidth="1"/>
    <col min="10289" max="10342" width="0" style="84" hidden="1" customWidth="1"/>
    <col min="10343" max="10496" width="10.28515625" style="84"/>
    <col min="10497" max="10497" width="48.42578125" style="84" customWidth="1"/>
    <col min="10498" max="10498" width="13.140625" style="84" customWidth="1"/>
    <col min="10499" max="10499" width="12.42578125" style="84" customWidth="1"/>
    <col min="10500" max="10500" width="12.28515625" style="84" customWidth="1"/>
    <col min="10501" max="10501" width="11.5703125" style="84" customWidth="1"/>
    <col min="10502" max="10502" width="12.5703125" style="84" customWidth="1"/>
    <col min="10503" max="10504" width="10.42578125" style="84" customWidth="1"/>
    <col min="10505" max="10505" width="10.28515625" style="84" customWidth="1"/>
    <col min="10506" max="10506" width="10.7109375" style="84" customWidth="1"/>
    <col min="10507" max="10507" width="9.85546875" style="84" customWidth="1"/>
    <col min="10508" max="10508" width="10.5703125" style="84" customWidth="1"/>
    <col min="10509" max="10509" width="10.140625" style="84" customWidth="1"/>
    <col min="10510" max="10510" width="10.28515625" style="84" customWidth="1"/>
    <col min="10511" max="10511" width="9.85546875" style="84" customWidth="1"/>
    <col min="10512" max="10512" width="9.7109375" style="84" customWidth="1"/>
    <col min="10513" max="10513" width="9.42578125" style="84" customWidth="1"/>
    <col min="10514" max="10514" width="9.85546875" style="84" customWidth="1"/>
    <col min="10515" max="10515" width="9.140625" style="84" customWidth="1"/>
    <col min="10516" max="10516" width="9.5703125" style="84" customWidth="1"/>
    <col min="10517" max="10517" width="9" style="84" customWidth="1"/>
    <col min="10518" max="10519" width="10.85546875" style="84" customWidth="1"/>
    <col min="10520" max="10520" width="96.5703125" style="84" customWidth="1"/>
    <col min="10521" max="10528" width="10.85546875" style="84" customWidth="1"/>
    <col min="10529" max="10529" width="24.42578125" style="84" customWidth="1"/>
    <col min="10530" max="10541" width="10.85546875" style="84" customWidth="1"/>
    <col min="10542" max="10544" width="13.7109375" style="84" customWidth="1"/>
    <col min="10545" max="10598" width="0" style="84" hidden="1" customWidth="1"/>
    <col min="10599" max="10752" width="10.28515625" style="84"/>
    <col min="10753" max="10753" width="48.42578125" style="84" customWidth="1"/>
    <col min="10754" max="10754" width="13.140625" style="84" customWidth="1"/>
    <col min="10755" max="10755" width="12.42578125" style="84" customWidth="1"/>
    <col min="10756" max="10756" width="12.28515625" style="84" customWidth="1"/>
    <col min="10757" max="10757" width="11.5703125" style="84" customWidth="1"/>
    <col min="10758" max="10758" width="12.5703125" style="84" customWidth="1"/>
    <col min="10759" max="10760" width="10.42578125" style="84" customWidth="1"/>
    <col min="10761" max="10761" width="10.28515625" style="84" customWidth="1"/>
    <col min="10762" max="10762" width="10.7109375" style="84" customWidth="1"/>
    <col min="10763" max="10763" width="9.85546875" style="84" customWidth="1"/>
    <col min="10764" max="10764" width="10.5703125" style="84" customWidth="1"/>
    <col min="10765" max="10765" width="10.140625" style="84" customWidth="1"/>
    <col min="10766" max="10766" width="10.28515625" style="84" customWidth="1"/>
    <col min="10767" max="10767" width="9.85546875" style="84" customWidth="1"/>
    <col min="10768" max="10768" width="9.7109375" style="84" customWidth="1"/>
    <col min="10769" max="10769" width="9.42578125" style="84" customWidth="1"/>
    <col min="10770" max="10770" width="9.85546875" style="84" customWidth="1"/>
    <col min="10771" max="10771" width="9.140625" style="84" customWidth="1"/>
    <col min="10772" max="10772" width="9.5703125" style="84" customWidth="1"/>
    <col min="10773" max="10773" width="9" style="84" customWidth="1"/>
    <col min="10774" max="10775" width="10.85546875" style="84" customWidth="1"/>
    <col min="10776" max="10776" width="96.5703125" style="84" customWidth="1"/>
    <col min="10777" max="10784" width="10.85546875" style="84" customWidth="1"/>
    <col min="10785" max="10785" width="24.42578125" style="84" customWidth="1"/>
    <col min="10786" max="10797" width="10.85546875" style="84" customWidth="1"/>
    <col min="10798" max="10800" width="13.7109375" style="84" customWidth="1"/>
    <col min="10801" max="10854" width="0" style="84" hidden="1" customWidth="1"/>
    <col min="10855" max="11008" width="10.28515625" style="84"/>
    <col min="11009" max="11009" width="48.42578125" style="84" customWidth="1"/>
    <col min="11010" max="11010" width="13.140625" style="84" customWidth="1"/>
    <col min="11011" max="11011" width="12.42578125" style="84" customWidth="1"/>
    <col min="11012" max="11012" width="12.28515625" style="84" customWidth="1"/>
    <col min="11013" max="11013" width="11.5703125" style="84" customWidth="1"/>
    <col min="11014" max="11014" width="12.5703125" style="84" customWidth="1"/>
    <col min="11015" max="11016" width="10.42578125" style="84" customWidth="1"/>
    <col min="11017" max="11017" width="10.28515625" style="84" customWidth="1"/>
    <col min="11018" max="11018" width="10.7109375" style="84" customWidth="1"/>
    <col min="11019" max="11019" width="9.85546875" style="84" customWidth="1"/>
    <col min="11020" max="11020" width="10.5703125" style="84" customWidth="1"/>
    <col min="11021" max="11021" width="10.140625" style="84" customWidth="1"/>
    <col min="11022" max="11022" width="10.28515625" style="84" customWidth="1"/>
    <col min="11023" max="11023" width="9.85546875" style="84" customWidth="1"/>
    <col min="11024" max="11024" width="9.7109375" style="84" customWidth="1"/>
    <col min="11025" max="11025" width="9.42578125" style="84" customWidth="1"/>
    <col min="11026" max="11026" width="9.85546875" style="84" customWidth="1"/>
    <col min="11027" max="11027" width="9.140625" style="84" customWidth="1"/>
    <col min="11028" max="11028" width="9.5703125" style="84" customWidth="1"/>
    <col min="11029" max="11029" width="9" style="84" customWidth="1"/>
    <col min="11030" max="11031" width="10.85546875" style="84" customWidth="1"/>
    <col min="11032" max="11032" width="96.5703125" style="84" customWidth="1"/>
    <col min="11033" max="11040" width="10.85546875" style="84" customWidth="1"/>
    <col min="11041" max="11041" width="24.42578125" style="84" customWidth="1"/>
    <col min="11042" max="11053" width="10.85546875" style="84" customWidth="1"/>
    <col min="11054" max="11056" width="13.7109375" style="84" customWidth="1"/>
    <col min="11057" max="11110" width="0" style="84" hidden="1" customWidth="1"/>
    <col min="11111" max="11264" width="10.28515625" style="84"/>
    <col min="11265" max="11265" width="48.42578125" style="84" customWidth="1"/>
    <col min="11266" max="11266" width="13.140625" style="84" customWidth="1"/>
    <col min="11267" max="11267" width="12.42578125" style="84" customWidth="1"/>
    <col min="11268" max="11268" width="12.28515625" style="84" customWidth="1"/>
    <col min="11269" max="11269" width="11.5703125" style="84" customWidth="1"/>
    <col min="11270" max="11270" width="12.5703125" style="84" customWidth="1"/>
    <col min="11271" max="11272" width="10.42578125" style="84" customWidth="1"/>
    <col min="11273" max="11273" width="10.28515625" style="84" customWidth="1"/>
    <col min="11274" max="11274" width="10.7109375" style="84" customWidth="1"/>
    <col min="11275" max="11275" width="9.85546875" style="84" customWidth="1"/>
    <col min="11276" max="11276" width="10.5703125" style="84" customWidth="1"/>
    <col min="11277" max="11277" width="10.140625" style="84" customWidth="1"/>
    <col min="11278" max="11278" width="10.28515625" style="84" customWidth="1"/>
    <col min="11279" max="11279" width="9.85546875" style="84" customWidth="1"/>
    <col min="11280" max="11280" width="9.7109375" style="84" customWidth="1"/>
    <col min="11281" max="11281" width="9.42578125" style="84" customWidth="1"/>
    <col min="11282" max="11282" width="9.85546875" style="84" customWidth="1"/>
    <col min="11283" max="11283" width="9.140625" style="84" customWidth="1"/>
    <col min="11284" max="11284" width="9.5703125" style="84" customWidth="1"/>
    <col min="11285" max="11285" width="9" style="84" customWidth="1"/>
    <col min="11286" max="11287" width="10.85546875" style="84" customWidth="1"/>
    <col min="11288" max="11288" width="96.5703125" style="84" customWidth="1"/>
    <col min="11289" max="11296" width="10.85546875" style="84" customWidth="1"/>
    <col min="11297" max="11297" width="24.42578125" style="84" customWidth="1"/>
    <col min="11298" max="11309" width="10.85546875" style="84" customWidth="1"/>
    <col min="11310" max="11312" width="13.7109375" style="84" customWidth="1"/>
    <col min="11313" max="11366" width="0" style="84" hidden="1" customWidth="1"/>
    <col min="11367" max="11520" width="10.28515625" style="84"/>
    <col min="11521" max="11521" width="48.42578125" style="84" customWidth="1"/>
    <col min="11522" max="11522" width="13.140625" style="84" customWidth="1"/>
    <col min="11523" max="11523" width="12.42578125" style="84" customWidth="1"/>
    <col min="11524" max="11524" width="12.28515625" style="84" customWidth="1"/>
    <col min="11525" max="11525" width="11.5703125" style="84" customWidth="1"/>
    <col min="11526" max="11526" width="12.5703125" style="84" customWidth="1"/>
    <col min="11527" max="11528" width="10.42578125" style="84" customWidth="1"/>
    <col min="11529" max="11529" width="10.28515625" style="84" customWidth="1"/>
    <col min="11530" max="11530" width="10.7109375" style="84" customWidth="1"/>
    <col min="11531" max="11531" width="9.85546875" style="84" customWidth="1"/>
    <col min="11532" max="11532" width="10.5703125" style="84" customWidth="1"/>
    <col min="11533" max="11533" width="10.140625" style="84" customWidth="1"/>
    <col min="11534" max="11534" width="10.28515625" style="84" customWidth="1"/>
    <col min="11535" max="11535" width="9.85546875" style="84" customWidth="1"/>
    <col min="11536" max="11536" width="9.7109375" style="84" customWidth="1"/>
    <col min="11537" max="11537" width="9.42578125" style="84" customWidth="1"/>
    <col min="11538" max="11538" width="9.85546875" style="84" customWidth="1"/>
    <col min="11539" max="11539" width="9.140625" style="84" customWidth="1"/>
    <col min="11540" max="11540" width="9.5703125" style="84" customWidth="1"/>
    <col min="11541" max="11541" width="9" style="84" customWidth="1"/>
    <col min="11542" max="11543" width="10.85546875" style="84" customWidth="1"/>
    <col min="11544" max="11544" width="96.5703125" style="84" customWidth="1"/>
    <col min="11545" max="11552" width="10.85546875" style="84" customWidth="1"/>
    <col min="11553" max="11553" width="24.42578125" style="84" customWidth="1"/>
    <col min="11554" max="11565" width="10.85546875" style="84" customWidth="1"/>
    <col min="11566" max="11568" width="13.7109375" style="84" customWidth="1"/>
    <col min="11569" max="11622" width="0" style="84" hidden="1" customWidth="1"/>
    <col min="11623" max="11776" width="10.28515625" style="84"/>
    <col min="11777" max="11777" width="48.42578125" style="84" customWidth="1"/>
    <col min="11778" max="11778" width="13.140625" style="84" customWidth="1"/>
    <col min="11779" max="11779" width="12.42578125" style="84" customWidth="1"/>
    <col min="11780" max="11780" width="12.28515625" style="84" customWidth="1"/>
    <col min="11781" max="11781" width="11.5703125" style="84" customWidth="1"/>
    <col min="11782" max="11782" width="12.5703125" style="84" customWidth="1"/>
    <col min="11783" max="11784" width="10.42578125" style="84" customWidth="1"/>
    <col min="11785" max="11785" width="10.28515625" style="84" customWidth="1"/>
    <col min="11786" max="11786" width="10.7109375" style="84" customWidth="1"/>
    <col min="11787" max="11787" width="9.85546875" style="84" customWidth="1"/>
    <col min="11788" max="11788" width="10.5703125" style="84" customWidth="1"/>
    <col min="11789" max="11789" width="10.140625" style="84" customWidth="1"/>
    <col min="11790" max="11790" width="10.28515625" style="84" customWidth="1"/>
    <col min="11791" max="11791" width="9.85546875" style="84" customWidth="1"/>
    <col min="11792" max="11792" width="9.7109375" style="84" customWidth="1"/>
    <col min="11793" max="11793" width="9.42578125" style="84" customWidth="1"/>
    <col min="11794" max="11794" width="9.85546875" style="84" customWidth="1"/>
    <col min="11795" max="11795" width="9.140625" style="84" customWidth="1"/>
    <col min="11796" max="11796" width="9.5703125" style="84" customWidth="1"/>
    <col min="11797" max="11797" width="9" style="84" customWidth="1"/>
    <col min="11798" max="11799" width="10.85546875" style="84" customWidth="1"/>
    <col min="11800" max="11800" width="96.5703125" style="84" customWidth="1"/>
    <col min="11801" max="11808" width="10.85546875" style="84" customWidth="1"/>
    <col min="11809" max="11809" width="24.42578125" style="84" customWidth="1"/>
    <col min="11810" max="11821" width="10.85546875" style="84" customWidth="1"/>
    <col min="11822" max="11824" width="13.7109375" style="84" customWidth="1"/>
    <col min="11825" max="11878" width="0" style="84" hidden="1" customWidth="1"/>
    <col min="11879" max="12032" width="10.28515625" style="84"/>
    <col min="12033" max="12033" width="48.42578125" style="84" customWidth="1"/>
    <col min="12034" max="12034" width="13.140625" style="84" customWidth="1"/>
    <col min="12035" max="12035" width="12.42578125" style="84" customWidth="1"/>
    <col min="12036" max="12036" width="12.28515625" style="84" customWidth="1"/>
    <col min="12037" max="12037" width="11.5703125" style="84" customWidth="1"/>
    <col min="12038" max="12038" width="12.5703125" style="84" customWidth="1"/>
    <col min="12039" max="12040" width="10.42578125" style="84" customWidth="1"/>
    <col min="12041" max="12041" width="10.28515625" style="84" customWidth="1"/>
    <col min="12042" max="12042" width="10.7109375" style="84" customWidth="1"/>
    <col min="12043" max="12043" width="9.85546875" style="84" customWidth="1"/>
    <col min="12044" max="12044" width="10.5703125" style="84" customWidth="1"/>
    <col min="12045" max="12045" width="10.140625" style="84" customWidth="1"/>
    <col min="12046" max="12046" width="10.28515625" style="84" customWidth="1"/>
    <col min="12047" max="12047" width="9.85546875" style="84" customWidth="1"/>
    <col min="12048" max="12048" width="9.7109375" style="84" customWidth="1"/>
    <col min="12049" max="12049" width="9.42578125" style="84" customWidth="1"/>
    <col min="12050" max="12050" width="9.85546875" style="84" customWidth="1"/>
    <col min="12051" max="12051" width="9.140625" style="84" customWidth="1"/>
    <col min="12052" max="12052" width="9.5703125" style="84" customWidth="1"/>
    <col min="12053" max="12053" width="9" style="84" customWidth="1"/>
    <col min="12054" max="12055" width="10.85546875" style="84" customWidth="1"/>
    <col min="12056" max="12056" width="96.5703125" style="84" customWidth="1"/>
    <col min="12057" max="12064" width="10.85546875" style="84" customWidth="1"/>
    <col min="12065" max="12065" width="24.42578125" style="84" customWidth="1"/>
    <col min="12066" max="12077" width="10.85546875" style="84" customWidth="1"/>
    <col min="12078" max="12080" width="13.7109375" style="84" customWidth="1"/>
    <col min="12081" max="12134" width="0" style="84" hidden="1" customWidth="1"/>
    <col min="12135" max="12288" width="10.28515625" style="84"/>
    <col min="12289" max="12289" width="48.42578125" style="84" customWidth="1"/>
    <col min="12290" max="12290" width="13.140625" style="84" customWidth="1"/>
    <col min="12291" max="12291" width="12.42578125" style="84" customWidth="1"/>
    <col min="12292" max="12292" width="12.28515625" style="84" customWidth="1"/>
    <col min="12293" max="12293" width="11.5703125" style="84" customWidth="1"/>
    <col min="12294" max="12294" width="12.5703125" style="84" customWidth="1"/>
    <col min="12295" max="12296" width="10.42578125" style="84" customWidth="1"/>
    <col min="12297" max="12297" width="10.28515625" style="84" customWidth="1"/>
    <col min="12298" max="12298" width="10.7109375" style="84" customWidth="1"/>
    <col min="12299" max="12299" width="9.85546875" style="84" customWidth="1"/>
    <col min="12300" max="12300" width="10.5703125" style="84" customWidth="1"/>
    <col min="12301" max="12301" width="10.140625" style="84" customWidth="1"/>
    <col min="12302" max="12302" width="10.28515625" style="84" customWidth="1"/>
    <col min="12303" max="12303" width="9.85546875" style="84" customWidth="1"/>
    <col min="12304" max="12304" width="9.7109375" style="84" customWidth="1"/>
    <col min="12305" max="12305" width="9.42578125" style="84" customWidth="1"/>
    <col min="12306" max="12306" width="9.85546875" style="84" customWidth="1"/>
    <col min="12307" max="12307" width="9.140625" style="84" customWidth="1"/>
    <col min="12308" max="12308" width="9.5703125" style="84" customWidth="1"/>
    <col min="12309" max="12309" width="9" style="84" customWidth="1"/>
    <col min="12310" max="12311" width="10.85546875" style="84" customWidth="1"/>
    <col min="12312" max="12312" width="96.5703125" style="84" customWidth="1"/>
    <col min="12313" max="12320" width="10.85546875" style="84" customWidth="1"/>
    <col min="12321" max="12321" width="24.42578125" style="84" customWidth="1"/>
    <col min="12322" max="12333" width="10.85546875" style="84" customWidth="1"/>
    <col min="12334" max="12336" width="13.7109375" style="84" customWidth="1"/>
    <col min="12337" max="12390" width="0" style="84" hidden="1" customWidth="1"/>
    <col min="12391" max="12544" width="10.28515625" style="84"/>
    <col min="12545" max="12545" width="48.42578125" style="84" customWidth="1"/>
    <col min="12546" max="12546" width="13.140625" style="84" customWidth="1"/>
    <col min="12547" max="12547" width="12.42578125" style="84" customWidth="1"/>
    <col min="12548" max="12548" width="12.28515625" style="84" customWidth="1"/>
    <col min="12549" max="12549" width="11.5703125" style="84" customWidth="1"/>
    <col min="12550" max="12550" width="12.5703125" style="84" customWidth="1"/>
    <col min="12551" max="12552" width="10.42578125" style="84" customWidth="1"/>
    <col min="12553" max="12553" width="10.28515625" style="84" customWidth="1"/>
    <col min="12554" max="12554" width="10.7109375" style="84" customWidth="1"/>
    <col min="12555" max="12555" width="9.85546875" style="84" customWidth="1"/>
    <col min="12556" max="12556" width="10.5703125" style="84" customWidth="1"/>
    <col min="12557" max="12557" width="10.140625" style="84" customWidth="1"/>
    <col min="12558" max="12558" width="10.28515625" style="84" customWidth="1"/>
    <col min="12559" max="12559" width="9.85546875" style="84" customWidth="1"/>
    <col min="12560" max="12560" width="9.7109375" style="84" customWidth="1"/>
    <col min="12561" max="12561" width="9.42578125" style="84" customWidth="1"/>
    <col min="12562" max="12562" width="9.85546875" style="84" customWidth="1"/>
    <col min="12563" max="12563" width="9.140625" style="84" customWidth="1"/>
    <col min="12564" max="12564" width="9.5703125" style="84" customWidth="1"/>
    <col min="12565" max="12565" width="9" style="84" customWidth="1"/>
    <col min="12566" max="12567" width="10.85546875" style="84" customWidth="1"/>
    <col min="12568" max="12568" width="96.5703125" style="84" customWidth="1"/>
    <col min="12569" max="12576" width="10.85546875" style="84" customWidth="1"/>
    <col min="12577" max="12577" width="24.42578125" style="84" customWidth="1"/>
    <col min="12578" max="12589" width="10.85546875" style="84" customWidth="1"/>
    <col min="12590" max="12592" width="13.7109375" style="84" customWidth="1"/>
    <col min="12593" max="12646" width="0" style="84" hidden="1" customWidth="1"/>
    <col min="12647" max="12800" width="10.28515625" style="84"/>
    <col min="12801" max="12801" width="48.42578125" style="84" customWidth="1"/>
    <col min="12802" max="12802" width="13.140625" style="84" customWidth="1"/>
    <col min="12803" max="12803" width="12.42578125" style="84" customWidth="1"/>
    <col min="12804" max="12804" width="12.28515625" style="84" customWidth="1"/>
    <col min="12805" max="12805" width="11.5703125" style="84" customWidth="1"/>
    <col min="12806" max="12806" width="12.5703125" style="84" customWidth="1"/>
    <col min="12807" max="12808" width="10.42578125" style="84" customWidth="1"/>
    <col min="12809" max="12809" width="10.28515625" style="84" customWidth="1"/>
    <col min="12810" max="12810" width="10.7109375" style="84" customWidth="1"/>
    <col min="12811" max="12811" width="9.85546875" style="84" customWidth="1"/>
    <col min="12812" max="12812" width="10.5703125" style="84" customWidth="1"/>
    <col min="12813" max="12813" width="10.140625" style="84" customWidth="1"/>
    <col min="12814" max="12814" width="10.28515625" style="84" customWidth="1"/>
    <col min="12815" max="12815" width="9.85546875" style="84" customWidth="1"/>
    <col min="12816" max="12816" width="9.7109375" style="84" customWidth="1"/>
    <col min="12817" max="12817" width="9.42578125" style="84" customWidth="1"/>
    <col min="12818" max="12818" width="9.85546875" style="84" customWidth="1"/>
    <col min="12819" max="12819" width="9.140625" style="84" customWidth="1"/>
    <col min="12820" max="12820" width="9.5703125" style="84" customWidth="1"/>
    <col min="12821" max="12821" width="9" style="84" customWidth="1"/>
    <col min="12822" max="12823" width="10.85546875" style="84" customWidth="1"/>
    <col min="12824" max="12824" width="96.5703125" style="84" customWidth="1"/>
    <col min="12825" max="12832" width="10.85546875" style="84" customWidth="1"/>
    <col min="12833" max="12833" width="24.42578125" style="84" customWidth="1"/>
    <col min="12834" max="12845" width="10.85546875" style="84" customWidth="1"/>
    <col min="12846" max="12848" width="13.7109375" style="84" customWidth="1"/>
    <col min="12849" max="12902" width="0" style="84" hidden="1" customWidth="1"/>
    <col min="12903" max="13056" width="10.28515625" style="84"/>
    <col min="13057" max="13057" width="48.42578125" style="84" customWidth="1"/>
    <col min="13058" max="13058" width="13.140625" style="84" customWidth="1"/>
    <col min="13059" max="13059" width="12.42578125" style="84" customWidth="1"/>
    <col min="13060" max="13060" width="12.28515625" style="84" customWidth="1"/>
    <col min="13061" max="13061" width="11.5703125" style="84" customWidth="1"/>
    <col min="13062" max="13062" width="12.5703125" style="84" customWidth="1"/>
    <col min="13063" max="13064" width="10.42578125" style="84" customWidth="1"/>
    <col min="13065" max="13065" width="10.28515625" style="84" customWidth="1"/>
    <col min="13066" max="13066" width="10.7109375" style="84" customWidth="1"/>
    <col min="13067" max="13067" width="9.85546875" style="84" customWidth="1"/>
    <col min="13068" max="13068" width="10.5703125" style="84" customWidth="1"/>
    <col min="13069" max="13069" width="10.140625" style="84" customWidth="1"/>
    <col min="13070" max="13070" width="10.28515625" style="84" customWidth="1"/>
    <col min="13071" max="13071" width="9.85546875" style="84" customWidth="1"/>
    <col min="13072" max="13072" width="9.7109375" style="84" customWidth="1"/>
    <col min="13073" max="13073" width="9.42578125" style="84" customWidth="1"/>
    <col min="13074" max="13074" width="9.85546875" style="84" customWidth="1"/>
    <col min="13075" max="13075" width="9.140625" style="84" customWidth="1"/>
    <col min="13076" max="13076" width="9.5703125" style="84" customWidth="1"/>
    <col min="13077" max="13077" width="9" style="84" customWidth="1"/>
    <col min="13078" max="13079" width="10.85546875" style="84" customWidth="1"/>
    <col min="13080" max="13080" width="96.5703125" style="84" customWidth="1"/>
    <col min="13081" max="13088" width="10.85546875" style="84" customWidth="1"/>
    <col min="13089" max="13089" width="24.42578125" style="84" customWidth="1"/>
    <col min="13090" max="13101" width="10.85546875" style="84" customWidth="1"/>
    <col min="13102" max="13104" width="13.7109375" style="84" customWidth="1"/>
    <col min="13105" max="13158" width="0" style="84" hidden="1" customWidth="1"/>
    <col min="13159" max="13312" width="10.28515625" style="84"/>
    <col min="13313" max="13313" width="48.42578125" style="84" customWidth="1"/>
    <col min="13314" max="13314" width="13.140625" style="84" customWidth="1"/>
    <col min="13315" max="13315" width="12.42578125" style="84" customWidth="1"/>
    <col min="13316" max="13316" width="12.28515625" style="84" customWidth="1"/>
    <col min="13317" max="13317" width="11.5703125" style="84" customWidth="1"/>
    <col min="13318" max="13318" width="12.5703125" style="84" customWidth="1"/>
    <col min="13319" max="13320" width="10.42578125" style="84" customWidth="1"/>
    <col min="13321" max="13321" width="10.28515625" style="84" customWidth="1"/>
    <col min="13322" max="13322" width="10.7109375" style="84" customWidth="1"/>
    <col min="13323" max="13323" width="9.85546875" style="84" customWidth="1"/>
    <col min="13324" max="13324" width="10.5703125" style="84" customWidth="1"/>
    <col min="13325" max="13325" width="10.140625" style="84" customWidth="1"/>
    <col min="13326" max="13326" width="10.28515625" style="84" customWidth="1"/>
    <col min="13327" max="13327" width="9.85546875" style="84" customWidth="1"/>
    <col min="13328" max="13328" width="9.7109375" style="84" customWidth="1"/>
    <col min="13329" max="13329" width="9.42578125" style="84" customWidth="1"/>
    <col min="13330" max="13330" width="9.85546875" style="84" customWidth="1"/>
    <col min="13331" max="13331" width="9.140625" style="84" customWidth="1"/>
    <col min="13332" max="13332" width="9.5703125" style="84" customWidth="1"/>
    <col min="13333" max="13333" width="9" style="84" customWidth="1"/>
    <col min="13334" max="13335" width="10.85546875" style="84" customWidth="1"/>
    <col min="13336" max="13336" width="96.5703125" style="84" customWidth="1"/>
    <col min="13337" max="13344" width="10.85546875" style="84" customWidth="1"/>
    <col min="13345" max="13345" width="24.42578125" style="84" customWidth="1"/>
    <col min="13346" max="13357" width="10.85546875" style="84" customWidth="1"/>
    <col min="13358" max="13360" width="13.7109375" style="84" customWidth="1"/>
    <col min="13361" max="13414" width="0" style="84" hidden="1" customWidth="1"/>
    <col min="13415" max="13568" width="10.28515625" style="84"/>
    <col min="13569" max="13569" width="48.42578125" style="84" customWidth="1"/>
    <col min="13570" max="13570" width="13.140625" style="84" customWidth="1"/>
    <col min="13571" max="13571" width="12.42578125" style="84" customWidth="1"/>
    <col min="13572" max="13572" width="12.28515625" style="84" customWidth="1"/>
    <col min="13573" max="13573" width="11.5703125" style="84" customWidth="1"/>
    <col min="13574" max="13574" width="12.5703125" style="84" customWidth="1"/>
    <col min="13575" max="13576" width="10.42578125" style="84" customWidth="1"/>
    <col min="13577" max="13577" width="10.28515625" style="84" customWidth="1"/>
    <col min="13578" max="13578" width="10.7109375" style="84" customWidth="1"/>
    <col min="13579" max="13579" width="9.85546875" style="84" customWidth="1"/>
    <col min="13580" max="13580" width="10.5703125" style="84" customWidth="1"/>
    <col min="13581" max="13581" width="10.140625" style="84" customWidth="1"/>
    <col min="13582" max="13582" width="10.28515625" style="84" customWidth="1"/>
    <col min="13583" max="13583" width="9.85546875" style="84" customWidth="1"/>
    <col min="13584" max="13584" width="9.7109375" style="84" customWidth="1"/>
    <col min="13585" max="13585" width="9.42578125" style="84" customWidth="1"/>
    <col min="13586" max="13586" width="9.85546875" style="84" customWidth="1"/>
    <col min="13587" max="13587" width="9.140625" style="84" customWidth="1"/>
    <col min="13588" max="13588" width="9.5703125" style="84" customWidth="1"/>
    <col min="13589" max="13589" width="9" style="84" customWidth="1"/>
    <col min="13590" max="13591" width="10.85546875" style="84" customWidth="1"/>
    <col min="13592" max="13592" width="96.5703125" style="84" customWidth="1"/>
    <col min="13593" max="13600" width="10.85546875" style="84" customWidth="1"/>
    <col min="13601" max="13601" width="24.42578125" style="84" customWidth="1"/>
    <col min="13602" max="13613" width="10.85546875" style="84" customWidth="1"/>
    <col min="13614" max="13616" width="13.7109375" style="84" customWidth="1"/>
    <col min="13617" max="13670" width="0" style="84" hidden="1" customWidth="1"/>
    <col min="13671" max="13824" width="10.28515625" style="84"/>
    <col min="13825" max="13825" width="48.42578125" style="84" customWidth="1"/>
    <col min="13826" max="13826" width="13.140625" style="84" customWidth="1"/>
    <col min="13827" max="13827" width="12.42578125" style="84" customWidth="1"/>
    <col min="13828" max="13828" width="12.28515625" style="84" customWidth="1"/>
    <col min="13829" max="13829" width="11.5703125" style="84" customWidth="1"/>
    <col min="13830" max="13830" width="12.5703125" style="84" customWidth="1"/>
    <col min="13831" max="13832" width="10.42578125" style="84" customWidth="1"/>
    <col min="13833" max="13833" width="10.28515625" style="84" customWidth="1"/>
    <col min="13834" max="13834" width="10.7109375" style="84" customWidth="1"/>
    <col min="13835" max="13835" width="9.85546875" style="84" customWidth="1"/>
    <col min="13836" max="13836" width="10.5703125" style="84" customWidth="1"/>
    <col min="13837" max="13837" width="10.140625" style="84" customWidth="1"/>
    <col min="13838" max="13838" width="10.28515625" style="84" customWidth="1"/>
    <col min="13839" max="13839" width="9.85546875" style="84" customWidth="1"/>
    <col min="13840" max="13840" width="9.7109375" style="84" customWidth="1"/>
    <col min="13841" max="13841" width="9.42578125" style="84" customWidth="1"/>
    <col min="13842" max="13842" width="9.85546875" style="84" customWidth="1"/>
    <col min="13843" max="13843" width="9.140625" style="84" customWidth="1"/>
    <col min="13844" max="13844" width="9.5703125" style="84" customWidth="1"/>
    <col min="13845" max="13845" width="9" style="84" customWidth="1"/>
    <col min="13846" max="13847" width="10.85546875" style="84" customWidth="1"/>
    <col min="13848" max="13848" width="96.5703125" style="84" customWidth="1"/>
    <col min="13849" max="13856" width="10.85546875" style="84" customWidth="1"/>
    <col min="13857" max="13857" width="24.42578125" style="84" customWidth="1"/>
    <col min="13858" max="13869" width="10.85546875" style="84" customWidth="1"/>
    <col min="13870" max="13872" width="13.7109375" style="84" customWidth="1"/>
    <col min="13873" max="13926" width="0" style="84" hidden="1" customWidth="1"/>
    <col min="13927" max="14080" width="10.28515625" style="84"/>
    <col min="14081" max="14081" width="48.42578125" style="84" customWidth="1"/>
    <col min="14082" max="14082" width="13.140625" style="84" customWidth="1"/>
    <col min="14083" max="14083" width="12.42578125" style="84" customWidth="1"/>
    <col min="14084" max="14084" width="12.28515625" style="84" customWidth="1"/>
    <col min="14085" max="14085" width="11.5703125" style="84" customWidth="1"/>
    <col min="14086" max="14086" width="12.5703125" style="84" customWidth="1"/>
    <col min="14087" max="14088" width="10.42578125" style="84" customWidth="1"/>
    <col min="14089" max="14089" width="10.28515625" style="84" customWidth="1"/>
    <col min="14090" max="14090" width="10.7109375" style="84" customWidth="1"/>
    <col min="14091" max="14091" width="9.85546875" style="84" customWidth="1"/>
    <col min="14092" max="14092" width="10.5703125" style="84" customWidth="1"/>
    <col min="14093" max="14093" width="10.140625" style="84" customWidth="1"/>
    <col min="14094" max="14094" width="10.28515625" style="84" customWidth="1"/>
    <col min="14095" max="14095" width="9.85546875" style="84" customWidth="1"/>
    <col min="14096" max="14096" width="9.7109375" style="84" customWidth="1"/>
    <col min="14097" max="14097" width="9.42578125" style="84" customWidth="1"/>
    <col min="14098" max="14098" width="9.85546875" style="84" customWidth="1"/>
    <col min="14099" max="14099" width="9.140625" style="84" customWidth="1"/>
    <col min="14100" max="14100" width="9.5703125" style="84" customWidth="1"/>
    <col min="14101" max="14101" width="9" style="84" customWidth="1"/>
    <col min="14102" max="14103" width="10.85546875" style="84" customWidth="1"/>
    <col min="14104" max="14104" width="96.5703125" style="84" customWidth="1"/>
    <col min="14105" max="14112" width="10.85546875" style="84" customWidth="1"/>
    <col min="14113" max="14113" width="24.42578125" style="84" customWidth="1"/>
    <col min="14114" max="14125" width="10.85546875" style="84" customWidth="1"/>
    <col min="14126" max="14128" width="13.7109375" style="84" customWidth="1"/>
    <col min="14129" max="14182" width="0" style="84" hidden="1" customWidth="1"/>
    <col min="14183" max="14336" width="10.28515625" style="84"/>
    <col min="14337" max="14337" width="48.42578125" style="84" customWidth="1"/>
    <col min="14338" max="14338" width="13.140625" style="84" customWidth="1"/>
    <col min="14339" max="14339" width="12.42578125" style="84" customWidth="1"/>
    <col min="14340" max="14340" width="12.28515625" style="84" customWidth="1"/>
    <col min="14341" max="14341" width="11.5703125" style="84" customWidth="1"/>
    <col min="14342" max="14342" width="12.5703125" style="84" customWidth="1"/>
    <col min="14343" max="14344" width="10.42578125" style="84" customWidth="1"/>
    <col min="14345" max="14345" width="10.28515625" style="84" customWidth="1"/>
    <col min="14346" max="14346" width="10.7109375" style="84" customWidth="1"/>
    <col min="14347" max="14347" width="9.85546875" style="84" customWidth="1"/>
    <col min="14348" max="14348" width="10.5703125" style="84" customWidth="1"/>
    <col min="14349" max="14349" width="10.140625" style="84" customWidth="1"/>
    <col min="14350" max="14350" width="10.28515625" style="84" customWidth="1"/>
    <col min="14351" max="14351" width="9.85546875" style="84" customWidth="1"/>
    <col min="14352" max="14352" width="9.7109375" style="84" customWidth="1"/>
    <col min="14353" max="14353" width="9.42578125" style="84" customWidth="1"/>
    <col min="14354" max="14354" width="9.85546875" style="84" customWidth="1"/>
    <col min="14355" max="14355" width="9.140625" style="84" customWidth="1"/>
    <col min="14356" max="14356" width="9.5703125" style="84" customWidth="1"/>
    <col min="14357" max="14357" width="9" style="84" customWidth="1"/>
    <col min="14358" max="14359" width="10.85546875" style="84" customWidth="1"/>
    <col min="14360" max="14360" width="96.5703125" style="84" customWidth="1"/>
    <col min="14361" max="14368" width="10.85546875" style="84" customWidth="1"/>
    <col min="14369" max="14369" width="24.42578125" style="84" customWidth="1"/>
    <col min="14370" max="14381" width="10.85546875" style="84" customWidth="1"/>
    <col min="14382" max="14384" width="13.7109375" style="84" customWidth="1"/>
    <col min="14385" max="14438" width="0" style="84" hidden="1" customWidth="1"/>
    <col min="14439" max="14592" width="10.28515625" style="84"/>
    <col min="14593" max="14593" width="48.42578125" style="84" customWidth="1"/>
    <col min="14594" max="14594" width="13.140625" style="84" customWidth="1"/>
    <col min="14595" max="14595" width="12.42578125" style="84" customWidth="1"/>
    <col min="14596" max="14596" width="12.28515625" style="84" customWidth="1"/>
    <col min="14597" max="14597" width="11.5703125" style="84" customWidth="1"/>
    <col min="14598" max="14598" width="12.5703125" style="84" customWidth="1"/>
    <col min="14599" max="14600" width="10.42578125" style="84" customWidth="1"/>
    <col min="14601" max="14601" width="10.28515625" style="84" customWidth="1"/>
    <col min="14602" max="14602" width="10.7109375" style="84" customWidth="1"/>
    <col min="14603" max="14603" width="9.85546875" style="84" customWidth="1"/>
    <col min="14604" max="14604" width="10.5703125" style="84" customWidth="1"/>
    <col min="14605" max="14605" width="10.140625" style="84" customWidth="1"/>
    <col min="14606" max="14606" width="10.28515625" style="84" customWidth="1"/>
    <col min="14607" max="14607" width="9.85546875" style="84" customWidth="1"/>
    <col min="14608" max="14608" width="9.7109375" style="84" customWidth="1"/>
    <col min="14609" max="14609" width="9.42578125" style="84" customWidth="1"/>
    <col min="14610" max="14610" width="9.85546875" style="84" customWidth="1"/>
    <col min="14611" max="14611" width="9.140625" style="84" customWidth="1"/>
    <col min="14612" max="14612" width="9.5703125" style="84" customWidth="1"/>
    <col min="14613" max="14613" width="9" style="84" customWidth="1"/>
    <col min="14614" max="14615" width="10.85546875" style="84" customWidth="1"/>
    <col min="14616" max="14616" width="96.5703125" style="84" customWidth="1"/>
    <col min="14617" max="14624" width="10.85546875" style="84" customWidth="1"/>
    <col min="14625" max="14625" width="24.42578125" style="84" customWidth="1"/>
    <col min="14626" max="14637" width="10.85546875" style="84" customWidth="1"/>
    <col min="14638" max="14640" width="13.7109375" style="84" customWidth="1"/>
    <col min="14641" max="14694" width="0" style="84" hidden="1" customWidth="1"/>
    <col min="14695" max="14848" width="10.28515625" style="84"/>
    <col min="14849" max="14849" width="48.42578125" style="84" customWidth="1"/>
    <col min="14850" max="14850" width="13.140625" style="84" customWidth="1"/>
    <col min="14851" max="14851" width="12.42578125" style="84" customWidth="1"/>
    <col min="14852" max="14852" width="12.28515625" style="84" customWidth="1"/>
    <col min="14853" max="14853" width="11.5703125" style="84" customWidth="1"/>
    <col min="14854" max="14854" width="12.5703125" style="84" customWidth="1"/>
    <col min="14855" max="14856" width="10.42578125" style="84" customWidth="1"/>
    <col min="14857" max="14857" width="10.28515625" style="84" customWidth="1"/>
    <col min="14858" max="14858" width="10.7109375" style="84" customWidth="1"/>
    <col min="14859" max="14859" width="9.85546875" style="84" customWidth="1"/>
    <col min="14860" max="14860" width="10.5703125" style="84" customWidth="1"/>
    <col min="14861" max="14861" width="10.140625" style="84" customWidth="1"/>
    <col min="14862" max="14862" width="10.28515625" style="84" customWidth="1"/>
    <col min="14863" max="14863" width="9.85546875" style="84" customWidth="1"/>
    <col min="14864" max="14864" width="9.7109375" style="84" customWidth="1"/>
    <col min="14865" max="14865" width="9.42578125" style="84" customWidth="1"/>
    <col min="14866" max="14866" width="9.85546875" style="84" customWidth="1"/>
    <col min="14867" max="14867" width="9.140625" style="84" customWidth="1"/>
    <col min="14868" max="14868" width="9.5703125" style="84" customWidth="1"/>
    <col min="14869" max="14869" width="9" style="84" customWidth="1"/>
    <col min="14870" max="14871" width="10.85546875" style="84" customWidth="1"/>
    <col min="14872" max="14872" width="96.5703125" style="84" customWidth="1"/>
    <col min="14873" max="14880" width="10.85546875" style="84" customWidth="1"/>
    <col min="14881" max="14881" width="24.42578125" style="84" customWidth="1"/>
    <col min="14882" max="14893" width="10.85546875" style="84" customWidth="1"/>
    <col min="14894" max="14896" width="13.7109375" style="84" customWidth="1"/>
    <col min="14897" max="14950" width="0" style="84" hidden="1" customWidth="1"/>
    <col min="14951" max="15104" width="10.28515625" style="84"/>
    <col min="15105" max="15105" width="48.42578125" style="84" customWidth="1"/>
    <col min="15106" max="15106" width="13.140625" style="84" customWidth="1"/>
    <col min="15107" max="15107" width="12.42578125" style="84" customWidth="1"/>
    <col min="15108" max="15108" width="12.28515625" style="84" customWidth="1"/>
    <col min="15109" max="15109" width="11.5703125" style="84" customWidth="1"/>
    <col min="15110" max="15110" width="12.5703125" style="84" customWidth="1"/>
    <col min="15111" max="15112" width="10.42578125" style="84" customWidth="1"/>
    <col min="15113" max="15113" width="10.28515625" style="84" customWidth="1"/>
    <col min="15114" max="15114" width="10.7109375" style="84" customWidth="1"/>
    <col min="15115" max="15115" width="9.85546875" style="84" customWidth="1"/>
    <col min="15116" max="15116" width="10.5703125" style="84" customWidth="1"/>
    <col min="15117" max="15117" width="10.140625" style="84" customWidth="1"/>
    <col min="15118" max="15118" width="10.28515625" style="84" customWidth="1"/>
    <col min="15119" max="15119" width="9.85546875" style="84" customWidth="1"/>
    <col min="15120" max="15120" width="9.7109375" style="84" customWidth="1"/>
    <col min="15121" max="15121" width="9.42578125" style="84" customWidth="1"/>
    <col min="15122" max="15122" width="9.85546875" style="84" customWidth="1"/>
    <col min="15123" max="15123" width="9.140625" style="84" customWidth="1"/>
    <col min="15124" max="15124" width="9.5703125" style="84" customWidth="1"/>
    <col min="15125" max="15125" width="9" style="84" customWidth="1"/>
    <col min="15126" max="15127" width="10.85546875" style="84" customWidth="1"/>
    <col min="15128" max="15128" width="96.5703125" style="84" customWidth="1"/>
    <col min="15129" max="15136" width="10.85546875" style="84" customWidth="1"/>
    <col min="15137" max="15137" width="24.42578125" style="84" customWidth="1"/>
    <col min="15138" max="15149" width="10.85546875" style="84" customWidth="1"/>
    <col min="15150" max="15152" width="13.7109375" style="84" customWidth="1"/>
    <col min="15153" max="15206" width="0" style="84" hidden="1" customWidth="1"/>
    <col min="15207" max="15360" width="10.28515625" style="84"/>
    <col min="15361" max="15361" width="48.42578125" style="84" customWidth="1"/>
    <col min="15362" max="15362" width="13.140625" style="84" customWidth="1"/>
    <col min="15363" max="15363" width="12.42578125" style="84" customWidth="1"/>
    <col min="15364" max="15364" width="12.28515625" style="84" customWidth="1"/>
    <col min="15365" max="15365" width="11.5703125" style="84" customWidth="1"/>
    <col min="15366" max="15366" width="12.5703125" style="84" customWidth="1"/>
    <col min="15367" max="15368" width="10.42578125" style="84" customWidth="1"/>
    <col min="15369" max="15369" width="10.28515625" style="84" customWidth="1"/>
    <col min="15370" max="15370" width="10.7109375" style="84" customWidth="1"/>
    <col min="15371" max="15371" width="9.85546875" style="84" customWidth="1"/>
    <col min="15372" max="15372" width="10.5703125" style="84" customWidth="1"/>
    <col min="15373" max="15373" width="10.140625" style="84" customWidth="1"/>
    <col min="15374" max="15374" width="10.28515625" style="84" customWidth="1"/>
    <col min="15375" max="15375" width="9.85546875" style="84" customWidth="1"/>
    <col min="15376" max="15376" width="9.7109375" style="84" customWidth="1"/>
    <col min="15377" max="15377" width="9.42578125" style="84" customWidth="1"/>
    <col min="15378" max="15378" width="9.85546875" style="84" customWidth="1"/>
    <col min="15379" max="15379" width="9.140625" style="84" customWidth="1"/>
    <col min="15380" max="15380" width="9.5703125" style="84" customWidth="1"/>
    <col min="15381" max="15381" width="9" style="84" customWidth="1"/>
    <col min="15382" max="15383" width="10.85546875" style="84" customWidth="1"/>
    <col min="15384" max="15384" width="96.5703125" style="84" customWidth="1"/>
    <col min="15385" max="15392" width="10.85546875" style="84" customWidth="1"/>
    <col min="15393" max="15393" width="24.42578125" style="84" customWidth="1"/>
    <col min="15394" max="15405" width="10.85546875" style="84" customWidth="1"/>
    <col min="15406" max="15408" width="13.7109375" style="84" customWidth="1"/>
    <col min="15409" max="15462" width="0" style="84" hidden="1" customWidth="1"/>
    <col min="15463" max="15616" width="10.28515625" style="84"/>
    <col min="15617" max="15617" width="48.42578125" style="84" customWidth="1"/>
    <col min="15618" max="15618" width="13.140625" style="84" customWidth="1"/>
    <col min="15619" max="15619" width="12.42578125" style="84" customWidth="1"/>
    <col min="15620" max="15620" width="12.28515625" style="84" customWidth="1"/>
    <col min="15621" max="15621" width="11.5703125" style="84" customWidth="1"/>
    <col min="15622" max="15622" width="12.5703125" style="84" customWidth="1"/>
    <col min="15623" max="15624" width="10.42578125" style="84" customWidth="1"/>
    <col min="15625" max="15625" width="10.28515625" style="84" customWidth="1"/>
    <col min="15626" max="15626" width="10.7109375" style="84" customWidth="1"/>
    <col min="15627" max="15627" width="9.85546875" style="84" customWidth="1"/>
    <col min="15628" max="15628" width="10.5703125" style="84" customWidth="1"/>
    <col min="15629" max="15629" width="10.140625" style="84" customWidth="1"/>
    <col min="15630" max="15630" width="10.28515625" style="84" customWidth="1"/>
    <col min="15631" max="15631" width="9.85546875" style="84" customWidth="1"/>
    <col min="15632" max="15632" width="9.7109375" style="84" customWidth="1"/>
    <col min="15633" max="15633" width="9.42578125" style="84" customWidth="1"/>
    <col min="15634" max="15634" width="9.85546875" style="84" customWidth="1"/>
    <col min="15635" max="15635" width="9.140625" style="84" customWidth="1"/>
    <col min="15636" max="15636" width="9.5703125" style="84" customWidth="1"/>
    <col min="15637" max="15637" width="9" style="84" customWidth="1"/>
    <col min="15638" max="15639" width="10.85546875" style="84" customWidth="1"/>
    <col min="15640" max="15640" width="96.5703125" style="84" customWidth="1"/>
    <col min="15641" max="15648" width="10.85546875" style="84" customWidth="1"/>
    <col min="15649" max="15649" width="24.42578125" style="84" customWidth="1"/>
    <col min="15650" max="15661" width="10.85546875" style="84" customWidth="1"/>
    <col min="15662" max="15664" width="13.7109375" style="84" customWidth="1"/>
    <col min="15665" max="15718" width="0" style="84" hidden="1" customWidth="1"/>
    <col min="15719" max="15872" width="10.28515625" style="84"/>
    <col min="15873" max="15873" width="48.42578125" style="84" customWidth="1"/>
    <col min="15874" max="15874" width="13.140625" style="84" customWidth="1"/>
    <col min="15875" max="15875" width="12.42578125" style="84" customWidth="1"/>
    <col min="15876" max="15876" width="12.28515625" style="84" customWidth="1"/>
    <col min="15877" max="15877" width="11.5703125" style="84" customWidth="1"/>
    <col min="15878" max="15878" width="12.5703125" style="84" customWidth="1"/>
    <col min="15879" max="15880" width="10.42578125" style="84" customWidth="1"/>
    <col min="15881" max="15881" width="10.28515625" style="84" customWidth="1"/>
    <col min="15882" max="15882" width="10.7109375" style="84" customWidth="1"/>
    <col min="15883" max="15883" width="9.85546875" style="84" customWidth="1"/>
    <col min="15884" max="15884" width="10.5703125" style="84" customWidth="1"/>
    <col min="15885" max="15885" width="10.140625" style="84" customWidth="1"/>
    <col min="15886" max="15886" width="10.28515625" style="84" customWidth="1"/>
    <col min="15887" max="15887" width="9.85546875" style="84" customWidth="1"/>
    <col min="15888" max="15888" width="9.7109375" style="84" customWidth="1"/>
    <col min="15889" max="15889" width="9.42578125" style="84" customWidth="1"/>
    <col min="15890" max="15890" width="9.85546875" style="84" customWidth="1"/>
    <col min="15891" max="15891" width="9.140625" style="84" customWidth="1"/>
    <col min="15892" max="15892" width="9.5703125" style="84" customWidth="1"/>
    <col min="15893" max="15893" width="9" style="84" customWidth="1"/>
    <col min="15894" max="15895" width="10.85546875" style="84" customWidth="1"/>
    <col min="15896" max="15896" width="96.5703125" style="84" customWidth="1"/>
    <col min="15897" max="15904" width="10.85546875" style="84" customWidth="1"/>
    <col min="15905" max="15905" width="24.42578125" style="84" customWidth="1"/>
    <col min="15906" max="15917" width="10.85546875" style="84" customWidth="1"/>
    <col min="15918" max="15920" width="13.7109375" style="84" customWidth="1"/>
    <col min="15921" max="15974" width="0" style="84" hidden="1" customWidth="1"/>
    <col min="15975" max="16128" width="10.28515625" style="84"/>
    <col min="16129" max="16129" width="48.42578125" style="84" customWidth="1"/>
    <col min="16130" max="16130" width="13.140625" style="84" customWidth="1"/>
    <col min="16131" max="16131" width="12.42578125" style="84" customWidth="1"/>
    <col min="16132" max="16132" width="12.28515625" style="84" customWidth="1"/>
    <col min="16133" max="16133" width="11.5703125" style="84" customWidth="1"/>
    <col min="16134" max="16134" width="12.5703125" style="84" customWidth="1"/>
    <col min="16135" max="16136" width="10.42578125" style="84" customWidth="1"/>
    <col min="16137" max="16137" width="10.28515625" style="84" customWidth="1"/>
    <col min="16138" max="16138" width="10.7109375" style="84" customWidth="1"/>
    <col min="16139" max="16139" width="9.85546875" style="84" customWidth="1"/>
    <col min="16140" max="16140" width="10.5703125" style="84" customWidth="1"/>
    <col min="16141" max="16141" width="10.140625" style="84" customWidth="1"/>
    <col min="16142" max="16142" width="10.28515625" style="84" customWidth="1"/>
    <col min="16143" max="16143" width="9.85546875" style="84" customWidth="1"/>
    <col min="16144" max="16144" width="9.7109375" style="84" customWidth="1"/>
    <col min="16145" max="16145" width="9.42578125" style="84" customWidth="1"/>
    <col min="16146" max="16146" width="9.85546875" style="84" customWidth="1"/>
    <col min="16147" max="16147" width="9.140625" style="84" customWidth="1"/>
    <col min="16148" max="16148" width="9.5703125" style="84" customWidth="1"/>
    <col min="16149" max="16149" width="9" style="84" customWidth="1"/>
    <col min="16150" max="16151" width="10.85546875" style="84" customWidth="1"/>
    <col min="16152" max="16152" width="96.5703125" style="84" customWidth="1"/>
    <col min="16153" max="16160" width="10.85546875" style="84" customWidth="1"/>
    <col min="16161" max="16161" width="24.42578125" style="84" customWidth="1"/>
    <col min="16162" max="16173" width="10.85546875" style="84" customWidth="1"/>
    <col min="16174" max="16176" width="13.7109375" style="84" customWidth="1"/>
    <col min="16177" max="16230" width="0" style="84" hidden="1" customWidth="1"/>
    <col min="16231" max="16384" width="10.28515625" style="84"/>
  </cols>
  <sheetData>
    <row r="1" spans="1:62" s="42" customFormat="1" ht="12.75" customHeight="1" x14ac:dyDescent="0.15">
      <c r="A1" s="148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X1" s="154"/>
      <c r="BG1" s="155"/>
      <c r="BH1" s="155"/>
      <c r="BI1" s="155"/>
      <c r="BJ1" s="155"/>
    </row>
    <row r="2" spans="1:62" s="42" customFormat="1" ht="12.75" customHeight="1" x14ac:dyDescent="0.15">
      <c r="A2" s="148" t="str">
        <f>CONCATENATE("COMUNA: ",[4]NOMBRE!B2," - ","( ",[4]NOMBRE!C2,[4]NOMBRE!D2,[4]NOMBRE!E2,[4]NOMBRE!F2,[4]NOMBRE!G2," )")</f>
        <v>COMUNA: LINARES  - ( 07401 )</v>
      </c>
      <c r="B2" s="41"/>
      <c r="C2" s="41"/>
      <c r="D2" s="41"/>
      <c r="E2" s="41"/>
      <c r="F2" s="41"/>
      <c r="G2" s="41"/>
      <c r="H2" s="41"/>
      <c r="I2" s="41"/>
      <c r="J2" s="41"/>
      <c r="K2" s="41"/>
      <c r="X2" s="154"/>
      <c r="BG2" s="155"/>
      <c r="BH2" s="155"/>
      <c r="BI2" s="155"/>
      <c r="BJ2" s="155"/>
    </row>
    <row r="3" spans="1:62" s="42" customFormat="1" ht="12.75" customHeight="1" x14ac:dyDescent="0.2">
      <c r="A3" s="148" t="str">
        <f>CONCATENATE("ESTABLECIMIENTO/ESTRATEGIA: ",[4]NOMBRE!B3," - ","( ",[4]NOMBRE!C3,[4]NOMBRE!D3,[4]NOMBRE!E3,[4]NOMBRE!F3,[4]NOMBRE!G3,[4]NOMBRE!H3," )")</f>
        <v>ESTABLECIMIENTO/ESTRATEGIA: HOSPITAL DE LINARES  - ( 116108 )</v>
      </c>
      <c r="B3" s="41"/>
      <c r="C3" s="41"/>
      <c r="D3" s="43"/>
      <c r="E3" s="41"/>
      <c r="F3" s="41"/>
      <c r="G3" s="41"/>
      <c r="H3" s="41"/>
      <c r="I3" s="41"/>
      <c r="J3" s="41"/>
      <c r="K3" s="41"/>
      <c r="X3" s="154"/>
      <c r="BG3" s="155"/>
      <c r="BH3" s="155"/>
      <c r="BI3" s="155"/>
      <c r="BJ3" s="155"/>
    </row>
    <row r="4" spans="1:62" s="42" customFormat="1" ht="12.75" customHeight="1" x14ac:dyDescent="0.15">
      <c r="A4" s="148" t="str">
        <f>CONCATENATE("MES: ",[4]NOMBRE!B6," - ","( ",[4]NOMBRE!C6,[4]NOMBRE!D6," )")</f>
        <v>MES: ABRIL - ( 04 )</v>
      </c>
      <c r="B4" s="41"/>
      <c r="C4" s="41"/>
      <c r="D4" s="41"/>
      <c r="E4" s="41"/>
      <c r="F4" s="41"/>
      <c r="G4" s="41"/>
      <c r="H4" s="41"/>
      <c r="I4" s="41"/>
      <c r="J4" s="41"/>
      <c r="K4" s="41"/>
      <c r="X4" s="154"/>
      <c r="BG4" s="155"/>
      <c r="BH4" s="155"/>
      <c r="BI4" s="155"/>
      <c r="BJ4" s="155"/>
    </row>
    <row r="5" spans="1:62" s="42" customFormat="1" ht="12.75" customHeight="1" x14ac:dyDescent="0.15">
      <c r="A5" s="40" t="str">
        <f>CONCATENATE("AÑO: ",[4]NOMBRE!B7)</f>
        <v>AÑO: 2014</v>
      </c>
      <c r="B5" s="41"/>
      <c r="C5" s="41"/>
      <c r="D5" s="41"/>
      <c r="E5" s="41"/>
      <c r="F5" s="41"/>
      <c r="G5" s="41"/>
      <c r="H5" s="41"/>
      <c r="I5" s="41"/>
      <c r="J5" s="41"/>
      <c r="K5" s="41"/>
      <c r="X5" s="154"/>
      <c r="BG5" s="155"/>
      <c r="BH5" s="155"/>
      <c r="BI5" s="155"/>
      <c r="BJ5" s="155"/>
    </row>
    <row r="6" spans="1:62" s="48" customFormat="1" ht="39.75" customHeight="1" x14ac:dyDescent="0.15">
      <c r="A6" s="209" t="s">
        <v>1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156"/>
      <c r="AV6" s="42"/>
      <c r="AW6" s="42"/>
      <c r="BG6" s="157"/>
      <c r="BH6" s="157"/>
      <c r="BI6" s="157"/>
      <c r="BJ6" s="157"/>
    </row>
    <row r="7" spans="1:62" s="48" customFormat="1" ht="30" customHeight="1" x14ac:dyDescent="0.2">
      <c r="A7" s="44" t="s">
        <v>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87"/>
      <c r="X7" s="156"/>
      <c r="AV7" s="42"/>
      <c r="AW7" s="42"/>
      <c r="BG7" s="157"/>
      <c r="BH7" s="157"/>
      <c r="BI7" s="157"/>
      <c r="BJ7" s="157"/>
    </row>
    <row r="8" spans="1:62" s="57" customFormat="1" ht="24.75" customHeight="1" x14ac:dyDescent="0.15">
      <c r="A8" s="201" t="s">
        <v>3</v>
      </c>
      <c r="B8" s="203" t="s">
        <v>4</v>
      </c>
      <c r="C8" s="190" t="s">
        <v>5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200"/>
      <c r="U8" s="190" t="s">
        <v>6</v>
      </c>
      <c r="V8" s="200"/>
      <c r="W8" s="188" t="s">
        <v>7</v>
      </c>
      <c r="X8" s="156"/>
      <c r="Y8" s="48"/>
      <c r="Z8" s="48"/>
      <c r="AA8" s="48"/>
      <c r="AB8" s="48"/>
      <c r="AC8" s="48"/>
      <c r="AX8" s="53"/>
      <c r="AY8" s="53"/>
      <c r="BG8" s="158"/>
      <c r="BH8" s="158"/>
      <c r="BI8" s="158"/>
      <c r="BJ8" s="158"/>
    </row>
    <row r="9" spans="1:62" s="57" customFormat="1" ht="28.5" customHeight="1" x14ac:dyDescent="0.15">
      <c r="A9" s="202"/>
      <c r="B9" s="204"/>
      <c r="C9" s="58" t="s">
        <v>71</v>
      </c>
      <c r="D9" s="45" t="s">
        <v>72</v>
      </c>
      <c r="E9" s="45" t="s">
        <v>73</v>
      </c>
      <c r="F9" s="45" t="s">
        <v>74</v>
      </c>
      <c r="G9" s="45" t="s">
        <v>75</v>
      </c>
      <c r="H9" s="45" t="s">
        <v>76</v>
      </c>
      <c r="I9" s="45" t="s">
        <v>77</v>
      </c>
      <c r="J9" s="45" t="s">
        <v>78</v>
      </c>
      <c r="K9" s="45" t="s">
        <v>79</v>
      </c>
      <c r="L9" s="45" t="s">
        <v>80</v>
      </c>
      <c r="M9" s="45" t="s">
        <v>81</v>
      </c>
      <c r="N9" s="45" t="s">
        <v>82</v>
      </c>
      <c r="O9" s="45" t="s">
        <v>83</v>
      </c>
      <c r="P9" s="45" t="s">
        <v>84</v>
      </c>
      <c r="Q9" s="45" t="s">
        <v>85</v>
      </c>
      <c r="R9" s="45" t="s">
        <v>86</v>
      </c>
      <c r="S9" s="45" t="s">
        <v>87</v>
      </c>
      <c r="T9" s="159" t="s">
        <v>88</v>
      </c>
      <c r="U9" s="47" t="s">
        <v>16</v>
      </c>
      <c r="V9" s="46" t="s">
        <v>17</v>
      </c>
      <c r="W9" s="189"/>
      <c r="X9" s="156"/>
      <c r="Y9" s="48"/>
      <c r="Z9" s="48"/>
      <c r="AA9" s="48"/>
      <c r="AB9" s="48"/>
      <c r="AC9" s="48"/>
      <c r="AX9" s="53"/>
      <c r="AY9" s="53"/>
      <c r="BG9" s="158"/>
      <c r="BH9" s="158"/>
      <c r="BI9" s="158"/>
      <c r="BJ9" s="158"/>
    </row>
    <row r="10" spans="1:62" s="57" customFormat="1" ht="15.75" customHeight="1" x14ac:dyDescent="0.15">
      <c r="A10" s="59" t="s">
        <v>18</v>
      </c>
      <c r="B10" s="114">
        <f>SUM(C10:T10)</f>
        <v>315</v>
      </c>
      <c r="C10" s="143">
        <f>SUM(C11:C14,C16,C18,C20:C22)</f>
        <v>3</v>
      </c>
      <c r="D10" s="144">
        <f>SUM(D11:D14,D16,D18,D20:D22)</f>
        <v>3</v>
      </c>
      <c r="E10" s="144">
        <f>SUM(E11:E14,E16,E18,E20:E22)</f>
        <v>6</v>
      </c>
      <c r="F10" s="144">
        <f>SUM(F11,F13:F14,F16:F18,F20:F22)</f>
        <v>5</v>
      </c>
      <c r="G10" s="144">
        <f>SUM(G11,G13:G14,G16:G18,G20:G22)</f>
        <v>1</v>
      </c>
      <c r="H10" s="144">
        <f>SUM(H11,H13:H14,H16:H22)</f>
        <v>15</v>
      </c>
      <c r="I10" s="144">
        <f>SUM(I11,I13:I14,I16:I22)</f>
        <v>29</v>
      </c>
      <c r="J10" s="144">
        <f>SUM(J11,J13:J14,J16:J22)</f>
        <v>19</v>
      </c>
      <c r="K10" s="144">
        <f>SUM(K11,K13:K22)</f>
        <v>21</v>
      </c>
      <c r="L10" s="144">
        <f>SUM(L11,L13:L22)</f>
        <v>16</v>
      </c>
      <c r="M10" s="144">
        <f>SUM(M11,M13:M22)</f>
        <v>15</v>
      </c>
      <c r="N10" s="144">
        <f>SUM(N11,N13:N22)</f>
        <v>24</v>
      </c>
      <c r="O10" s="144">
        <f>SUM(O11,O13:O18,O20:O22)</f>
        <v>22</v>
      </c>
      <c r="P10" s="144">
        <f>SUM(P11,P13:P18,P20:P22)</f>
        <v>20</v>
      </c>
      <c r="Q10" s="144">
        <f>SUM(Q11,Q13:Q16,Q18,Q20:Q22)</f>
        <v>18</v>
      </c>
      <c r="R10" s="144">
        <f>SUM(R11,R13:R16,R18,R20:R22)</f>
        <v>35</v>
      </c>
      <c r="S10" s="144">
        <f>SUM(S11,S13:S16,S18,S20:S22)</f>
        <v>30</v>
      </c>
      <c r="T10" s="145">
        <f>SUM(T11,T13:T16,T18,T20:T22)</f>
        <v>33</v>
      </c>
      <c r="U10" s="143">
        <f>SUM(U11:U16,U20:U22)</f>
        <v>111</v>
      </c>
      <c r="V10" s="146">
        <f>SUM(V11:V22)</f>
        <v>204</v>
      </c>
      <c r="W10" s="105">
        <f>SUM(W11:W22)</f>
        <v>315</v>
      </c>
      <c r="X10" s="160" t="str">
        <f>+BA10&amp;""&amp;BB10&amp;""&amp;BC10</f>
        <v/>
      </c>
      <c r="Y10" s="49"/>
      <c r="Z10" s="49"/>
      <c r="AA10" s="49"/>
      <c r="AG10" s="53"/>
      <c r="AX10" s="53"/>
      <c r="AY10" s="53"/>
      <c r="BA10" s="88" t="str">
        <f>IF($B10&lt;&gt;($U10+$V10)," El número consultas según sexo NO puede ser diferente al Total.","")</f>
        <v/>
      </c>
      <c r="BB10" s="60" t="str">
        <f>IF($B10=0,"",IF($W10=0,IF($W10=0,""," No olvide escribir la columna Beneficiarios."),""))</f>
        <v/>
      </c>
      <c r="BC10" s="60" t="str">
        <f>IF($B10&lt;$W10," El número de Beneficiarios NO puede ser mayor que el Total.","")</f>
        <v/>
      </c>
      <c r="BD10" s="151">
        <f>IF($B10&lt;&gt;($U10+$V10),1,0)</f>
        <v>0</v>
      </c>
      <c r="BE10" s="151">
        <f>IF($B10&lt;$W10,1,0)</f>
        <v>0</v>
      </c>
      <c r="BF10" s="151">
        <f>IF($B10=0,"",IF($W10="",IF($B10="","",1),0))</f>
        <v>0</v>
      </c>
      <c r="BG10" s="161"/>
      <c r="BH10" s="162"/>
      <c r="BI10" s="162"/>
      <c r="BJ10" s="162"/>
    </row>
    <row r="11" spans="1:62" s="57" customFormat="1" ht="15.75" customHeight="1" x14ac:dyDescent="0.15">
      <c r="A11" s="61" t="s">
        <v>19</v>
      </c>
      <c r="B11" s="131">
        <f>SUM(C11:T11)</f>
        <v>0</v>
      </c>
      <c r="C11" s="120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5"/>
      <c r="U11" s="120"/>
      <c r="V11" s="125"/>
      <c r="W11" s="132"/>
      <c r="X11" s="160" t="str">
        <f t="shared" ref="X11:X22" si="0">+BA11&amp;""&amp;BB11&amp;""&amp;BC11</f>
        <v/>
      </c>
      <c r="Y11" s="49"/>
      <c r="Z11" s="49"/>
      <c r="AA11" s="49"/>
      <c r="AX11" s="53"/>
      <c r="AY11" s="53"/>
      <c r="BA11" s="88" t="str">
        <f t="shared" ref="BA11:BA22" si="1">IF($B11&lt;&gt;($U11+$V11)," El número consultas según sexo NO puede ser diferente al Total.","")</f>
        <v/>
      </c>
      <c r="BB11" s="60" t="str">
        <f>IF($B11=0,"",IF($W11="",IF($B11="",""," No olvide escribir la columna Beneficiarios."),""))</f>
        <v/>
      </c>
      <c r="BC11" s="60" t="str">
        <f t="shared" ref="BC11:BC22" si="2">IF($B11&lt;$W11," El número de Beneficiarios NO puede ser mayor que el Total.","")</f>
        <v/>
      </c>
      <c r="BD11" s="151">
        <f t="shared" ref="BD11:BD22" si="3">IF($B11&lt;&gt;($U11+$V11),1,0)</f>
        <v>0</v>
      </c>
      <c r="BE11" s="151">
        <f t="shared" ref="BE11:BE22" si="4">IF($B11&lt;$W11,1,0)</f>
        <v>0</v>
      </c>
      <c r="BF11" s="151" t="str">
        <f t="shared" ref="BF11:BF21" si="5">IF($B11=0,"",IF($W11="",IF($B11="","",1),0))</f>
        <v/>
      </c>
      <c r="BG11" s="161"/>
      <c r="BH11" s="162"/>
      <c r="BI11" s="162"/>
      <c r="BJ11" s="162"/>
    </row>
    <row r="12" spans="1:62" s="57" customFormat="1" ht="15.75" customHeight="1" x14ac:dyDescent="0.15">
      <c r="A12" s="62" t="s">
        <v>96</v>
      </c>
      <c r="B12" s="105">
        <f>SUM(C12:E12)</f>
        <v>0</v>
      </c>
      <c r="C12" s="106"/>
      <c r="D12" s="107"/>
      <c r="E12" s="107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06"/>
      <c r="V12" s="103"/>
      <c r="W12" s="133"/>
      <c r="X12" s="160" t="str">
        <f t="shared" si="0"/>
        <v/>
      </c>
      <c r="Y12" s="49"/>
      <c r="Z12" s="49"/>
      <c r="AA12" s="49"/>
      <c r="AX12" s="53"/>
      <c r="AY12" s="53"/>
      <c r="BA12" s="88" t="str">
        <f t="shared" si="1"/>
        <v/>
      </c>
      <c r="BB12" s="60" t="str">
        <f t="shared" ref="BB12:BB22" si="6">IF($B12=0,"",IF($W12="",IF($B12="",""," No olvide escribir la columna Beneficiarios."),""))</f>
        <v/>
      </c>
      <c r="BC12" s="60" t="str">
        <f t="shared" si="2"/>
        <v/>
      </c>
      <c r="BD12" s="151">
        <f t="shared" si="3"/>
        <v>0</v>
      </c>
      <c r="BE12" s="151">
        <f t="shared" si="4"/>
        <v>0</v>
      </c>
      <c r="BF12" s="151" t="str">
        <f t="shared" si="5"/>
        <v/>
      </c>
      <c r="BG12" s="161"/>
      <c r="BH12" s="162"/>
      <c r="BI12" s="162"/>
      <c r="BJ12" s="162"/>
    </row>
    <row r="13" spans="1:62" s="57" customFormat="1" ht="15.75" customHeight="1" x14ac:dyDescent="0.15">
      <c r="A13" s="63" t="s">
        <v>21</v>
      </c>
      <c r="B13" s="105">
        <f t="shared" ref="B13:B22" si="7">SUM(C13:T13)</f>
        <v>0</v>
      </c>
      <c r="C13" s="106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3"/>
      <c r="U13" s="106"/>
      <c r="V13" s="103"/>
      <c r="W13" s="133"/>
      <c r="X13" s="160" t="str">
        <f t="shared" si="0"/>
        <v/>
      </c>
      <c r="Y13" s="49"/>
      <c r="Z13" s="49"/>
      <c r="AA13" s="49"/>
      <c r="AX13" s="53"/>
      <c r="AY13" s="53"/>
      <c r="BA13" s="88" t="str">
        <f t="shared" si="1"/>
        <v/>
      </c>
      <c r="BB13" s="60" t="str">
        <f t="shared" si="6"/>
        <v/>
      </c>
      <c r="BC13" s="60" t="str">
        <f t="shared" si="2"/>
        <v/>
      </c>
      <c r="BD13" s="151">
        <f t="shared" si="3"/>
        <v>0</v>
      </c>
      <c r="BE13" s="151">
        <f t="shared" si="4"/>
        <v>0</v>
      </c>
      <c r="BF13" s="151" t="str">
        <f t="shared" si="5"/>
        <v/>
      </c>
      <c r="BG13" s="161"/>
      <c r="BH13" s="162"/>
      <c r="BI13" s="162"/>
      <c r="BJ13" s="162"/>
    </row>
    <row r="14" spans="1:62" s="57" customFormat="1" ht="15.75" customHeight="1" x14ac:dyDescent="0.15">
      <c r="A14" s="64" t="s">
        <v>22</v>
      </c>
      <c r="B14" s="129">
        <f t="shared" si="7"/>
        <v>0</v>
      </c>
      <c r="C14" s="163"/>
      <c r="D14" s="163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8"/>
      <c r="U14" s="126"/>
      <c r="V14" s="128"/>
      <c r="W14" s="141"/>
      <c r="X14" s="160" t="str">
        <f t="shared" si="0"/>
        <v/>
      </c>
      <c r="Y14" s="49"/>
      <c r="Z14" s="49"/>
      <c r="AA14" s="49"/>
      <c r="AX14" s="53"/>
      <c r="AY14" s="53"/>
      <c r="BA14" s="88" t="str">
        <f t="shared" si="1"/>
        <v/>
      </c>
      <c r="BB14" s="60" t="str">
        <f t="shared" si="6"/>
        <v/>
      </c>
      <c r="BC14" s="60" t="str">
        <f t="shared" si="2"/>
        <v/>
      </c>
      <c r="BD14" s="151">
        <f t="shared" si="3"/>
        <v>0</v>
      </c>
      <c r="BE14" s="151">
        <f t="shared" si="4"/>
        <v>0</v>
      </c>
      <c r="BF14" s="151" t="str">
        <f t="shared" si="5"/>
        <v/>
      </c>
      <c r="BG14" s="161"/>
      <c r="BH14" s="162"/>
      <c r="BI14" s="162"/>
      <c r="BJ14" s="162"/>
    </row>
    <row r="15" spans="1:62" s="57" customFormat="1" ht="15.75" customHeight="1" x14ac:dyDescent="0.15">
      <c r="A15" s="50" t="s">
        <v>23</v>
      </c>
      <c r="B15" s="105">
        <f>SUM(K15:T15)</f>
        <v>0</v>
      </c>
      <c r="C15" s="118"/>
      <c r="D15" s="163"/>
      <c r="E15" s="163"/>
      <c r="F15" s="163"/>
      <c r="G15" s="163"/>
      <c r="H15" s="163"/>
      <c r="I15" s="163"/>
      <c r="J15" s="163"/>
      <c r="K15" s="107"/>
      <c r="L15" s="107"/>
      <c r="M15" s="107"/>
      <c r="N15" s="107"/>
      <c r="O15" s="107"/>
      <c r="P15" s="107"/>
      <c r="Q15" s="107"/>
      <c r="R15" s="107"/>
      <c r="S15" s="107"/>
      <c r="T15" s="103"/>
      <c r="U15" s="106"/>
      <c r="V15" s="103"/>
      <c r="W15" s="133"/>
      <c r="X15" s="160" t="str">
        <f t="shared" si="0"/>
        <v/>
      </c>
      <c r="Y15" s="49"/>
      <c r="Z15" s="49"/>
      <c r="AA15" s="49"/>
      <c r="AX15" s="53"/>
      <c r="AY15" s="53"/>
      <c r="BA15" s="88" t="str">
        <f t="shared" si="1"/>
        <v/>
      </c>
      <c r="BB15" s="60" t="str">
        <f t="shared" si="6"/>
        <v/>
      </c>
      <c r="BC15" s="60" t="str">
        <f t="shared" si="2"/>
        <v/>
      </c>
      <c r="BD15" s="151">
        <f t="shared" si="3"/>
        <v>0</v>
      </c>
      <c r="BE15" s="151">
        <f t="shared" si="4"/>
        <v>0</v>
      </c>
      <c r="BF15" s="151" t="str">
        <f t="shared" si="5"/>
        <v/>
      </c>
      <c r="BG15" s="161"/>
      <c r="BH15" s="162"/>
      <c r="BI15" s="162"/>
      <c r="BJ15" s="162"/>
    </row>
    <row r="16" spans="1:62" s="57" customFormat="1" ht="15.75" customHeight="1" x14ac:dyDescent="0.15">
      <c r="A16" s="89" t="s">
        <v>24</v>
      </c>
      <c r="B16" s="105">
        <f t="shared" si="7"/>
        <v>0</v>
      </c>
      <c r="C16" s="106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3"/>
      <c r="U16" s="106"/>
      <c r="V16" s="103"/>
      <c r="W16" s="133"/>
      <c r="X16" s="160" t="str">
        <f t="shared" si="0"/>
        <v/>
      </c>
      <c r="Y16" s="49"/>
      <c r="Z16" s="49"/>
      <c r="AA16" s="49"/>
      <c r="AX16" s="53"/>
      <c r="AY16" s="53"/>
      <c r="BA16" s="88" t="str">
        <f t="shared" si="1"/>
        <v/>
      </c>
      <c r="BB16" s="60" t="str">
        <f t="shared" si="6"/>
        <v/>
      </c>
      <c r="BC16" s="60" t="str">
        <f t="shared" si="2"/>
        <v/>
      </c>
      <c r="BD16" s="151">
        <f t="shared" si="3"/>
        <v>0</v>
      </c>
      <c r="BE16" s="151">
        <f t="shared" si="4"/>
        <v>0</v>
      </c>
      <c r="BF16" s="151" t="str">
        <f t="shared" si="5"/>
        <v/>
      </c>
      <c r="BG16" s="161"/>
      <c r="BH16" s="162"/>
      <c r="BI16" s="162"/>
      <c r="BJ16" s="162"/>
    </row>
    <row r="17" spans="1:62" s="57" customFormat="1" ht="15.75" customHeight="1" x14ac:dyDescent="0.15">
      <c r="A17" s="65" t="s">
        <v>25</v>
      </c>
      <c r="B17" s="130">
        <f>SUM(F17:P17)</f>
        <v>0</v>
      </c>
      <c r="C17" s="122"/>
      <c r="D17" s="138"/>
      <c r="E17" s="138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38"/>
      <c r="R17" s="138"/>
      <c r="S17" s="138"/>
      <c r="T17" s="119"/>
      <c r="U17" s="118"/>
      <c r="V17" s="104"/>
      <c r="W17" s="142"/>
      <c r="X17" s="160" t="str">
        <f t="shared" si="0"/>
        <v/>
      </c>
      <c r="Y17" s="49"/>
      <c r="Z17" s="49"/>
      <c r="AA17" s="49"/>
      <c r="AX17" s="53"/>
      <c r="AY17" s="53"/>
      <c r="BA17" s="88" t="str">
        <f t="shared" si="1"/>
        <v/>
      </c>
      <c r="BB17" s="60" t="str">
        <f t="shared" si="6"/>
        <v/>
      </c>
      <c r="BC17" s="60" t="str">
        <f t="shared" si="2"/>
        <v/>
      </c>
      <c r="BD17" s="151">
        <f t="shared" si="3"/>
        <v>0</v>
      </c>
      <c r="BE17" s="151">
        <f t="shared" si="4"/>
        <v>0</v>
      </c>
      <c r="BF17" s="151" t="str">
        <f t="shared" si="5"/>
        <v/>
      </c>
      <c r="BG17" s="161"/>
      <c r="BH17" s="162"/>
      <c r="BI17" s="162"/>
      <c r="BJ17" s="162"/>
    </row>
    <row r="18" spans="1:62" s="57" customFormat="1" ht="15.75" customHeight="1" x14ac:dyDescent="0.15">
      <c r="A18" s="65" t="s">
        <v>26</v>
      </c>
      <c r="B18" s="105">
        <f t="shared" si="7"/>
        <v>0</v>
      </c>
      <c r="C18" s="106"/>
      <c r="D18" s="107"/>
      <c r="E18" s="107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04"/>
      <c r="U18" s="138"/>
      <c r="V18" s="104"/>
      <c r="W18" s="142"/>
      <c r="X18" s="160" t="str">
        <f t="shared" si="0"/>
        <v/>
      </c>
      <c r="Y18" s="48"/>
      <c r="Z18" s="48"/>
      <c r="AA18" s="48"/>
      <c r="AX18" s="53"/>
      <c r="AY18" s="53"/>
      <c r="BA18" s="88" t="str">
        <f t="shared" si="1"/>
        <v/>
      </c>
      <c r="BB18" s="60" t="str">
        <f t="shared" si="6"/>
        <v/>
      </c>
      <c r="BC18" s="60" t="str">
        <f t="shared" si="2"/>
        <v/>
      </c>
      <c r="BD18" s="151">
        <f t="shared" si="3"/>
        <v>0</v>
      </c>
      <c r="BE18" s="151">
        <f t="shared" si="4"/>
        <v>0</v>
      </c>
      <c r="BF18" s="151" t="str">
        <f t="shared" si="5"/>
        <v/>
      </c>
      <c r="BG18" s="161"/>
      <c r="BH18" s="162"/>
      <c r="BI18" s="162"/>
      <c r="BJ18" s="162"/>
    </row>
    <row r="19" spans="1:62" s="57" customFormat="1" ht="15.75" customHeight="1" x14ac:dyDescent="0.15">
      <c r="A19" s="65" t="s">
        <v>89</v>
      </c>
      <c r="B19" s="105">
        <f>SUM(H19:N19)</f>
        <v>0</v>
      </c>
      <c r="C19" s="122"/>
      <c r="D19" s="138"/>
      <c r="E19" s="138"/>
      <c r="F19" s="138"/>
      <c r="G19" s="138"/>
      <c r="H19" s="124"/>
      <c r="I19" s="124"/>
      <c r="J19" s="124"/>
      <c r="K19" s="124"/>
      <c r="L19" s="124"/>
      <c r="M19" s="124"/>
      <c r="N19" s="124"/>
      <c r="O19" s="138"/>
      <c r="P19" s="138"/>
      <c r="Q19" s="138"/>
      <c r="R19" s="138"/>
      <c r="S19" s="138"/>
      <c r="T19" s="119"/>
      <c r="U19" s="106"/>
      <c r="V19" s="104"/>
      <c r="W19" s="142"/>
      <c r="X19" s="160" t="str">
        <f t="shared" si="0"/>
        <v/>
      </c>
      <c r="Y19" s="48"/>
      <c r="Z19" s="48"/>
      <c r="AA19" s="48"/>
      <c r="AX19" s="53"/>
      <c r="AY19" s="53"/>
      <c r="BA19" s="88" t="str">
        <f t="shared" si="1"/>
        <v/>
      </c>
      <c r="BB19" s="60" t="str">
        <f t="shared" si="6"/>
        <v/>
      </c>
      <c r="BC19" s="60" t="str">
        <f t="shared" si="2"/>
        <v/>
      </c>
      <c r="BD19" s="151">
        <f t="shared" si="3"/>
        <v>0</v>
      </c>
      <c r="BE19" s="151">
        <f t="shared" si="4"/>
        <v>0</v>
      </c>
      <c r="BF19" s="151" t="str">
        <f t="shared" si="5"/>
        <v/>
      </c>
      <c r="BG19" s="161"/>
      <c r="BH19" s="162"/>
      <c r="BI19" s="162"/>
      <c r="BJ19" s="162"/>
    </row>
    <row r="20" spans="1:62" s="57" customFormat="1" ht="15.75" customHeight="1" x14ac:dyDescent="0.15">
      <c r="A20" s="65" t="s">
        <v>27</v>
      </c>
      <c r="B20" s="130">
        <f t="shared" si="7"/>
        <v>0</v>
      </c>
      <c r="C20" s="123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04"/>
      <c r="U20" s="106"/>
      <c r="V20" s="104"/>
      <c r="W20" s="142"/>
      <c r="X20" s="160" t="str">
        <f t="shared" si="0"/>
        <v/>
      </c>
      <c r="Y20" s="48"/>
      <c r="Z20" s="48"/>
      <c r="AA20" s="48"/>
      <c r="AX20" s="53"/>
      <c r="AY20" s="53"/>
      <c r="BA20" s="88" t="str">
        <f t="shared" si="1"/>
        <v/>
      </c>
      <c r="BB20" s="60" t="str">
        <f t="shared" si="6"/>
        <v/>
      </c>
      <c r="BC20" s="60" t="str">
        <f t="shared" si="2"/>
        <v/>
      </c>
      <c r="BD20" s="151">
        <f t="shared" si="3"/>
        <v>0</v>
      </c>
      <c r="BE20" s="151">
        <f t="shared" si="4"/>
        <v>0</v>
      </c>
      <c r="BF20" s="151" t="str">
        <f t="shared" si="5"/>
        <v/>
      </c>
      <c r="BG20" s="161"/>
      <c r="BH20" s="162"/>
      <c r="BI20" s="162"/>
      <c r="BJ20" s="162"/>
    </row>
    <row r="21" spans="1:62" s="57" customFormat="1" ht="15.75" customHeight="1" x14ac:dyDescent="0.15">
      <c r="A21" s="65" t="s">
        <v>28</v>
      </c>
      <c r="B21" s="130">
        <f t="shared" si="7"/>
        <v>12</v>
      </c>
      <c r="C21" s="123"/>
      <c r="D21" s="124"/>
      <c r="E21" s="124"/>
      <c r="F21" s="124"/>
      <c r="G21" s="124"/>
      <c r="H21" s="124">
        <v>2</v>
      </c>
      <c r="I21" s="124"/>
      <c r="J21" s="124">
        <v>2</v>
      </c>
      <c r="K21" s="124">
        <v>1</v>
      </c>
      <c r="L21" s="124">
        <v>4</v>
      </c>
      <c r="M21" s="124">
        <v>1</v>
      </c>
      <c r="N21" s="124">
        <v>2</v>
      </c>
      <c r="O21" s="124"/>
      <c r="P21" s="124"/>
      <c r="Q21" s="124"/>
      <c r="R21" s="124"/>
      <c r="S21" s="124"/>
      <c r="T21" s="104"/>
      <c r="U21" s="106">
        <v>6</v>
      </c>
      <c r="V21" s="104">
        <v>6</v>
      </c>
      <c r="W21" s="142">
        <v>12</v>
      </c>
      <c r="X21" s="160" t="str">
        <f t="shared" si="0"/>
        <v/>
      </c>
      <c r="Y21" s="48"/>
      <c r="Z21" s="48"/>
      <c r="AA21" s="48"/>
      <c r="AX21" s="53"/>
      <c r="AY21" s="53"/>
      <c r="BA21" s="88" t="str">
        <f t="shared" si="1"/>
        <v/>
      </c>
      <c r="BB21" s="60" t="str">
        <f t="shared" si="6"/>
        <v/>
      </c>
      <c r="BC21" s="60" t="str">
        <f t="shared" si="2"/>
        <v/>
      </c>
      <c r="BD21" s="151">
        <f t="shared" si="3"/>
        <v>0</v>
      </c>
      <c r="BE21" s="151">
        <f t="shared" si="4"/>
        <v>0</v>
      </c>
      <c r="BF21" s="151">
        <f t="shared" si="5"/>
        <v>0</v>
      </c>
      <c r="BG21" s="161"/>
      <c r="BH21" s="162"/>
      <c r="BI21" s="162"/>
      <c r="BJ21" s="162"/>
    </row>
    <row r="22" spans="1:62" s="57" customFormat="1" ht="15.75" customHeight="1" x14ac:dyDescent="0.15">
      <c r="A22" s="66" t="s">
        <v>29</v>
      </c>
      <c r="B22" s="109">
        <f t="shared" si="7"/>
        <v>303</v>
      </c>
      <c r="C22" s="110">
        <v>3</v>
      </c>
      <c r="D22" s="111">
        <v>3</v>
      </c>
      <c r="E22" s="111">
        <v>6</v>
      </c>
      <c r="F22" s="111">
        <v>5</v>
      </c>
      <c r="G22" s="111">
        <v>1</v>
      </c>
      <c r="H22" s="111">
        <v>13</v>
      </c>
      <c r="I22" s="111">
        <v>29</v>
      </c>
      <c r="J22" s="111">
        <v>17</v>
      </c>
      <c r="K22" s="111">
        <v>20</v>
      </c>
      <c r="L22" s="111">
        <v>12</v>
      </c>
      <c r="M22" s="111">
        <v>14</v>
      </c>
      <c r="N22" s="111">
        <v>22</v>
      </c>
      <c r="O22" s="111">
        <v>22</v>
      </c>
      <c r="P22" s="111">
        <v>20</v>
      </c>
      <c r="Q22" s="111">
        <v>18</v>
      </c>
      <c r="R22" s="111">
        <v>35</v>
      </c>
      <c r="S22" s="111">
        <v>30</v>
      </c>
      <c r="T22" s="113">
        <v>33</v>
      </c>
      <c r="U22" s="110">
        <v>105</v>
      </c>
      <c r="V22" s="113">
        <v>198</v>
      </c>
      <c r="W22" s="134">
        <v>303</v>
      </c>
      <c r="X22" s="160" t="str">
        <f t="shared" si="0"/>
        <v/>
      </c>
      <c r="Y22" s="48"/>
      <c r="Z22" s="48"/>
      <c r="AA22" s="48"/>
      <c r="AX22" s="53"/>
      <c r="AY22" s="53"/>
      <c r="BA22" s="88" t="str">
        <f t="shared" si="1"/>
        <v/>
      </c>
      <c r="BB22" s="60" t="str">
        <f t="shared" si="6"/>
        <v/>
      </c>
      <c r="BC22" s="60" t="str">
        <f t="shared" si="2"/>
        <v/>
      </c>
      <c r="BD22" s="151">
        <f t="shared" si="3"/>
        <v>0</v>
      </c>
      <c r="BE22" s="151">
        <f t="shared" si="4"/>
        <v>0</v>
      </c>
      <c r="BF22" s="151">
        <f>IF($B22=0,"",IF($W22="",IF($B22="","",1),0))</f>
        <v>0</v>
      </c>
      <c r="BG22" s="161"/>
      <c r="BH22" s="162"/>
      <c r="BI22" s="162"/>
      <c r="BJ22" s="162"/>
    </row>
    <row r="23" spans="1:62" s="48" customFormat="1" ht="30" customHeight="1" x14ac:dyDescent="0.2">
      <c r="A23" s="44" t="s">
        <v>30</v>
      </c>
      <c r="B23" s="44"/>
      <c r="C23" s="44"/>
      <c r="D23" s="44"/>
      <c r="E23" s="44" t="s">
        <v>69</v>
      </c>
      <c r="F23" s="44"/>
      <c r="G23" s="44"/>
      <c r="H23" s="44"/>
      <c r="I23" s="44"/>
      <c r="J23" s="44"/>
      <c r="K23" s="44"/>
      <c r="L23" s="44"/>
      <c r="M23" s="44"/>
      <c r="N23" s="42"/>
      <c r="X23" s="156"/>
      <c r="AV23" s="42"/>
      <c r="AW23" s="42"/>
      <c r="BA23" s="57"/>
      <c r="BB23" s="57"/>
      <c r="BC23" s="57"/>
      <c r="BD23" s="57"/>
      <c r="BE23" s="57"/>
      <c r="BF23" s="57"/>
      <c r="BG23" s="157"/>
      <c r="BH23" s="157"/>
      <c r="BI23" s="157"/>
      <c r="BJ23" s="157"/>
    </row>
    <row r="24" spans="1:62" s="57" customFormat="1" ht="24.75" customHeight="1" x14ac:dyDescent="0.15">
      <c r="A24" s="201" t="s">
        <v>31</v>
      </c>
      <c r="B24" s="203" t="s">
        <v>4</v>
      </c>
      <c r="C24" s="190" t="s">
        <v>5</v>
      </c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200"/>
      <c r="U24" s="190" t="s">
        <v>6</v>
      </c>
      <c r="V24" s="200"/>
      <c r="W24" s="188" t="s">
        <v>7</v>
      </c>
      <c r="X24" s="160"/>
      <c r="Y24" s="49"/>
      <c r="Z24" s="49"/>
      <c r="AA24" s="49"/>
      <c r="AB24" s="49"/>
      <c r="AC24" s="49"/>
      <c r="AD24" s="53"/>
      <c r="AE24" s="56"/>
      <c r="AF24" s="56"/>
      <c r="AG24" s="53"/>
      <c r="AH24" s="53"/>
      <c r="AZ24" s="53"/>
      <c r="BG24" s="158"/>
      <c r="BH24" s="158"/>
      <c r="BI24" s="158"/>
      <c r="BJ24" s="158"/>
    </row>
    <row r="25" spans="1:62" s="57" customFormat="1" ht="26.25" customHeight="1" x14ac:dyDescent="0.15">
      <c r="A25" s="202"/>
      <c r="B25" s="204"/>
      <c r="C25" s="58" t="s">
        <v>71</v>
      </c>
      <c r="D25" s="45" t="s">
        <v>72</v>
      </c>
      <c r="E25" s="45" t="s">
        <v>73</v>
      </c>
      <c r="F25" s="45" t="s">
        <v>74</v>
      </c>
      <c r="G25" s="45" t="s">
        <v>75</v>
      </c>
      <c r="H25" s="45" t="s">
        <v>76</v>
      </c>
      <c r="I25" s="45" t="s">
        <v>77</v>
      </c>
      <c r="J25" s="45" t="s">
        <v>78</v>
      </c>
      <c r="K25" s="45" t="s">
        <v>79</v>
      </c>
      <c r="L25" s="45" t="s">
        <v>80</v>
      </c>
      <c r="M25" s="45" t="s">
        <v>81</v>
      </c>
      <c r="N25" s="45" t="s">
        <v>82</v>
      </c>
      <c r="O25" s="45" t="s">
        <v>83</v>
      </c>
      <c r="P25" s="45" t="s">
        <v>84</v>
      </c>
      <c r="Q25" s="45" t="s">
        <v>85</v>
      </c>
      <c r="R25" s="45" t="s">
        <v>86</v>
      </c>
      <c r="S25" s="45" t="s">
        <v>87</v>
      </c>
      <c r="T25" s="159" t="s">
        <v>88</v>
      </c>
      <c r="U25" s="47" t="s">
        <v>16</v>
      </c>
      <c r="V25" s="46" t="s">
        <v>17</v>
      </c>
      <c r="W25" s="189"/>
      <c r="X25" s="160"/>
      <c r="Y25" s="49"/>
      <c r="Z25" s="49"/>
      <c r="AA25" s="49"/>
      <c r="AB25" s="49"/>
      <c r="AC25" s="49"/>
      <c r="AD25" s="53"/>
      <c r="AE25" s="56"/>
      <c r="AF25" s="56"/>
      <c r="AG25" s="53"/>
      <c r="AH25" s="53"/>
      <c r="AZ25" s="53"/>
      <c r="BG25" s="158"/>
      <c r="BH25" s="158"/>
      <c r="BI25" s="158"/>
      <c r="BJ25" s="158"/>
    </row>
    <row r="26" spans="1:62" s="57" customFormat="1" ht="15.75" customHeight="1" x14ac:dyDescent="0.15">
      <c r="A26" s="91" t="s">
        <v>32</v>
      </c>
      <c r="B26" s="131">
        <f>SUM(C26:T26)</f>
        <v>0</v>
      </c>
      <c r="C26" s="120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5"/>
      <c r="U26" s="120"/>
      <c r="V26" s="125"/>
      <c r="W26" s="135"/>
      <c r="X26" s="160" t="str">
        <f t="shared" ref="X26:X39" si="8">+BA26&amp;""&amp;BB26&amp;""&amp;BC26</f>
        <v/>
      </c>
      <c r="Y26" s="49"/>
      <c r="Z26" s="49"/>
      <c r="AA26" s="49"/>
      <c r="AG26" s="53"/>
      <c r="AH26" s="53"/>
      <c r="AZ26" s="53"/>
      <c r="BA26" s="88" t="str">
        <f>IF($B26&lt;&gt;($U26+$V26)," El número consultas según sexo NO puede ser diferente al Total.","")</f>
        <v/>
      </c>
      <c r="BB26" s="60" t="str">
        <f>IF($B26=0,"",IF($W26="",IF($B26="",""," No olvide escribir la columna Beneficiarios."),""))</f>
        <v/>
      </c>
      <c r="BC26" s="60" t="str">
        <f>IF($B26&lt;$W26," El número de Beneficiarios NO puede ser mayor que el Total.","")</f>
        <v/>
      </c>
      <c r="BD26" s="151">
        <f>IF($B26&lt;&gt;($U26+$V26),1,0)</f>
        <v>0</v>
      </c>
      <c r="BE26" s="151">
        <f>IF($B26&lt;$W26,1,0)</f>
        <v>0</v>
      </c>
      <c r="BF26" s="151" t="str">
        <f>IF($B26=0,"",IF($W26="",IF($B26="","",1),0))</f>
        <v/>
      </c>
      <c r="BG26" s="161"/>
      <c r="BH26" s="162"/>
      <c r="BI26" s="162"/>
      <c r="BJ26" s="162"/>
    </row>
    <row r="27" spans="1:62" s="57" customFormat="1" ht="15.75" customHeight="1" x14ac:dyDescent="0.15">
      <c r="A27" s="90" t="s">
        <v>33</v>
      </c>
      <c r="B27" s="105">
        <f t="shared" ref="B27:B39" si="9">SUM(C27:T27)</f>
        <v>0</v>
      </c>
      <c r="C27" s="10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3"/>
      <c r="U27" s="118"/>
      <c r="V27" s="103"/>
      <c r="W27" s="99"/>
      <c r="X27" s="160" t="str">
        <f t="shared" si="8"/>
        <v/>
      </c>
      <c r="Y27" s="49"/>
      <c r="Z27" s="49"/>
      <c r="AA27" s="49"/>
      <c r="AG27" s="53"/>
      <c r="AH27" s="53"/>
      <c r="AZ27" s="53"/>
      <c r="BA27" s="88" t="str">
        <f t="shared" ref="BA27:BA39" si="10">IF($B27&lt;&gt;($U27+$V27)," El número consultas según sexo NO puede ser diferente al Total.","")</f>
        <v/>
      </c>
      <c r="BB27" s="60" t="str">
        <f t="shared" ref="BB27:BB39" si="11">IF($B27=0,"",IF($W27="",IF($B27="",""," No olvide escribir la columna Beneficiarios."),""))</f>
        <v/>
      </c>
      <c r="BC27" s="60" t="str">
        <f t="shared" ref="BC27:BC39" si="12">IF($B27&lt;$W27," El número de Beneficiarios NO puede ser mayor que el Total.","")</f>
        <v/>
      </c>
      <c r="BD27" s="151">
        <f t="shared" ref="BD27:BD39" si="13">IF($B27&lt;&gt;($U27+$V27),1,0)</f>
        <v>0</v>
      </c>
      <c r="BE27" s="151">
        <f t="shared" ref="BE27:BE39" si="14">IF($B27&lt;$W27,1,0)</f>
        <v>0</v>
      </c>
      <c r="BF27" s="151" t="str">
        <f t="shared" ref="BF27:BF39" si="15">IF($B27=0,"",IF($W27="",IF($B27="","",1),0))</f>
        <v/>
      </c>
      <c r="BG27" s="161"/>
      <c r="BH27" s="162"/>
      <c r="BI27" s="162"/>
      <c r="BJ27" s="162"/>
    </row>
    <row r="28" spans="1:62" s="57" customFormat="1" ht="15.75" customHeight="1" x14ac:dyDescent="0.15">
      <c r="A28" s="92" t="s">
        <v>34</v>
      </c>
      <c r="B28" s="130">
        <f t="shared" si="9"/>
        <v>0</v>
      </c>
      <c r="C28" s="106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3"/>
      <c r="U28" s="106"/>
      <c r="V28" s="103"/>
      <c r="W28" s="99"/>
      <c r="X28" s="160" t="str">
        <f t="shared" si="8"/>
        <v/>
      </c>
      <c r="Y28" s="49"/>
      <c r="Z28" s="49"/>
      <c r="AA28" s="49"/>
      <c r="AG28" s="53"/>
      <c r="AH28" s="53"/>
      <c r="AZ28" s="53"/>
      <c r="BA28" s="88" t="str">
        <f t="shared" si="10"/>
        <v/>
      </c>
      <c r="BB28" s="60" t="str">
        <f t="shared" si="11"/>
        <v/>
      </c>
      <c r="BC28" s="60" t="str">
        <f t="shared" si="12"/>
        <v/>
      </c>
      <c r="BD28" s="151">
        <f t="shared" si="13"/>
        <v>0</v>
      </c>
      <c r="BE28" s="151">
        <f t="shared" si="14"/>
        <v>0</v>
      </c>
      <c r="BF28" s="151" t="str">
        <f t="shared" si="15"/>
        <v/>
      </c>
      <c r="BG28" s="161"/>
      <c r="BH28" s="162"/>
      <c r="BI28" s="162"/>
      <c r="BJ28" s="162"/>
    </row>
    <row r="29" spans="1:62" s="57" customFormat="1" ht="15.75" customHeight="1" x14ac:dyDescent="0.15">
      <c r="A29" s="92" t="s">
        <v>90</v>
      </c>
      <c r="B29" s="130">
        <f>SUM(H29:P29)</f>
        <v>0</v>
      </c>
      <c r="C29" s="122"/>
      <c r="D29" s="138"/>
      <c r="E29" s="138"/>
      <c r="F29" s="138"/>
      <c r="G29" s="138"/>
      <c r="H29" s="107"/>
      <c r="I29" s="107"/>
      <c r="J29" s="107"/>
      <c r="K29" s="107"/>
      <c r="L29" s="107"/>
      <c r="M29" s="107"/>
      <c r="N29" s="107"/>
      <c r="O29" s="138"/>
      <c r="P29" s="138"/>
      <c r="Q29" s="138"/>
      <c r="R29" s="138"/>
      <c r="S29" s="138"/>
      <c r="T29" s="119"/>
      <c r="U29" s="106"/>
      <c r="V29" s="103"/>
      <c r="W29" s="99"/>
      <c r="X29" s="160" t="str">
        <f t="shared" si="8"/>
        <v/>
      </c>
      <c r="Y29" s="49"/>
      <c r="Z29" s="49"/>
      <c r="AA29" s="49"/>
      <c r="AG29" s="53"/>
      <c r="AH29" s="53"/>
      <c r="AZ29" s="53"/>
      <c r="BA29" s="88" t="str">
        <f t="shared" si="10"/>
        <v/>
      </c>
      <c r="BB29" s="60" t="str">
        <f t="shared" si="11"/>
        <v/>
      </c>
      <c r="BC29" s="60" t="str">
        <f t="shared" si="12"/>
        <v/>
      </c>
      <c r="BD29" s="151">
        <f t="shared" si="13"/>
        <v>0</v>
      </c>
      <c r="BE29" s="151">
        <f t="shared" si="14"/>
        <v>0</v>
      </c>
      <c r="BF29" s="151" t="str">
        <f t="shared" si="15"/>
        <v/>
      </c>
      <c r="BG29" s="161"/>
      <c r="BH29" s="162"/>
      <c r="BI29" s="162"/>
      <c r="BJ29" s="162"/>
    </row>
    <row r="30" spans="1:62" s="57" customFormat="1" ht="15.75" customHeight="1" x14ac:dyDescent="0.15">
      <c r="A30" s="92" t="s">
        <v>35</v>
      </c>
      <c r="B30" s="130">
        <f t="shared" si="9"/>
        <v>0</v>
      </c>
      <c r="C30" s="10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3"/>
      <c r="U30" s="106"/>
      <c r="V30" s="103"/>
      <c r="W30" s="99"/>
      <c r="X30" s="160" t="str">
        <f t="shared" si="8"/>
        <v/>
      </c>
      <c r="Y30" s="49"/>
      <c r="Z30" s="49"/>
      <c r="AA30" s="49"/>
      <c r="AG30" s="53"/>
      <c r="AH30" s="53"/>
      <c r="AZ30" s="53"/>
      <c r="BA30" s="88" t="str">
        <f t="shared" si="10"/>
        <v/>
      </c>
      <c r="BB30" s="60" t="str">
        <f t="shared" si="11"/>
        <v/>
      </c>
      <c r="BC30" s="60" t="str">
        <f t="shared" si="12"/>
        <v/>
      </c>
      <c r="BD30" s="151">
        <f t="shared" si="13"/>
        <v>0</v>
      </c>
      <c r="BE30" s="151">
        <f t="shared" si="14"/>
        <v>0</v>
      </c>
      <c r="BF30" s="151" t="str">
        <f t="shared" si="15"/>
        <v/>
      </c>
      <c r="BG30" s="161"/>
      <c r="BH30" s="162"/>
      <c r="BI30" s="162"/>
      <c r="BJ30" s="162"/>
    </row>
    <row r="31" spans="1:62" s="57" customFormat="1" ht="15.75" customHeight="1" x14ac:dyDescent="0.15">
      <c r="A31" s="50" t="s">
        <v>36</v>
      </c>
      <c r="B31" s="105">
        <f t="shared" si="9"/>
        <v>0</v>
      </c>
      <c r="C31" s="106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3"/>
      <c r="U31" s="106"/>
      <c r="V31" s="103"/>
      <c r="W31" s="99"/>
      <c r="X31" s="160" t="str">
        <f t="shared" si="8"/>
        <v/>
      </c>
      <c r="Y31" s="49"/>
      <c r="Z31" s="49"/>
      <c r="AA31" s="49"/>
      <c r="AG31" s="53"/>
      <c r="AH31" s="53"/>
      <c r="AZ31" s="53"/>
      <c r="BA31" s="88" t="str">
        <f t="shared" si="10"/>
        <v/>
      </c>
      <c r="BB31" s="60" t="str">
        <f t="shared" si="11"/>
        <v/>
      </c>
      <c r="BC31" s="60" t="str">
        <f t="shared" si="12"/>
        <v/>
      </c>
      <c r="BD31" s="151">
        <f t="shared" si="13"/>
        <v>0</v>
      </c>
      <c r="BE31" s="151">
        <f t="shared" si="14"/>
        <v>0</v>
      </c>
      <c r="BF31" s="151" t="str">
        <f t="shared" si="15"/>
        <v/>
      </c>
      <c r="BG31" s="161"/>
      <c r="BH31" s="162"/>
      <c r="BI31" s="162"/>
      <c r="BJ31" s="162"/>
    </row>
    <row r="32" spans="1:62" s="57" customFormat="1" ht="15.75" customHeight="1" x14ac:dyDescent="0.15">
      <c r="A32" s="50" t="s">
        <v>37</v>
      </c>
      <c r="B32" s="105">
        <f t="shared" si="9"/>
        <v>0</v>
      </c>
      <c r="C32" s="106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3"/>
      <c r="U32" s="106"/>
      <c r="V32" s="103"/>
      <c r="W32" s="99"/>
      <c r="X32" s="160" t="str">
        <f t="shared" si="8"/>
        <v/>
      </c>
      <c r="Y32" s="49"/>
      <c r="Z32" s="49"/>
      <c r="AA32" s="49"/>
      <c r="AG32" s="53"/>
      <c r="AH32" s="53"/>
      <c r="AZ32" s="53"/>
      <c r="BA32" s="88" t="str">
        <f t="shared" si="10"/>
        <v/>
      </c>
      <c r="BB32" s="60" t="str">
        <f t="shared" si="11"/>
        <v/>
      </c>
      <c r="BC32" s="60" t="str">
        <f t="shared" si="12"/>
        <v/>
      </c>
      <c r="BD32" s="151">
        <f t="shared" si="13"/>
        <v>0</v>
      </c>
      <c r="BE32" s="151">
        <f t="shared" si="14"/>
        <v>0</v>
      </c>
      <c r="BF32" s="151" t="str">
        <f t="shared" si="15"/>
        <v/>
      </c>
      <c r="BG32" s="161"/>
      <c r="BH32" s="162"/>
      <c r="BI32" s="162"/>
      <c r="BJ32" s="162"/>
    </row>
    <row r="33" spans="1:62" s="57" customFormat="1" ht="15.75" customHeight="1" x14ac:dyDescent="0.15">
      <c r="A33" s="50" t="s">
        <v>38</v>
      </c>
      <c r="B33" s="105">
        <f t="shared" si="9"/>
        <v>0</v>
      </c>
      <c r="C33" s="106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3"/>
      <c r="U33" s="106"/>
      <c r="V33" s="103"/>
      <c r="W33" s="99"/>
      <c r="X33" s="160" t="str">
        <f t="shared" si="8"/>
        <v/>
      </c>
      <c r="Y33" s="49"/>
      <c r="Z33" s="49"/>
      <c r="AA33" s="49"/>
      <c r="AG33" s="53"/>
      <c r="AH33" s="53"/>
      <c r="AZ33" s="53"/>
      <c r="BA33" s="88" t="str">
        <f t="shared" si="10"/>
        <v/>
      </c>
      <c r="BB33" s="60" t="str">
        <f t="shared" si="11"/>
        <v/>
      </c>
      <c r="BC33" s="60" t="str">
        <f t="shared" si="12"/>
        <v/>
      </c>
      <c r="BD33" s="151">
        <f t="shared" si="13"/>
        <v>0</v>
      </c>
      <c r="BE33" s="151">
        <f t="shared" si="14"/>
        <v>0</v>
      </c>
      <c r="BF33" s="151" t="str">
        <f t="shared" si="15"/>
        <v/>
      </c>
      <c r="BG33" s="161"/>
      <c r="BH33" s="162"/>
      <c r="BI33" s="162"/>
      <c r="BJ33" s="162"/>
    </row>
    <row r="34" spans="1:62" s="57" customFormat="1" ht="15.75" customHeight="1" x14ac:dyDescent="0.15">
      <c r="A34" s="50" t="s">
        <v>39</v>
      </c>
      <c r="B34" s="105">
        <f t="shared" si="9"/>
        <v>0</v>
      </c>
      <c r="C34" s="106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3"/>
      <c r="U34" s="106"/>
      <c r="V34" s="103"/>
      <c r="W34" s="99"/>
      <c r="X34" s="160" t="str">
        <f t="shared" si="8"/>
        <v/>
      </c>
      <c r="Y34" s="49"/>
      <c r="Z34" s="49"/>
      <c r="AA34" s="49"/>
      <c r="AG34" s="53"/>
      <c r="AH34" s="53"/>
      <c r="AZ34" s="53"/>
      <c r="BA34" s="88" t="str">
        <f t="shared" si="10"/>
        <v/>
      </c>
      <c r="BB34" s="60" t="str">
        <f t="shared" si="11"/>
        <v/>
      </c>
      <c r="BC34" s="60" t="str">
        <f t="shared" si="12"/>
        <v/>
      </c>
      <c r="BD34" s="151">
        <f t="shared" si="13"/>
        <v>0</v>
      </c>
      <c r="BE34" s="151">
        <f t="shared" si="14"/>
        <v>0</v>
      </c>
      <c r="BF34" s="151" t="str">
        <f t="shared" si="15"/>
        <v/>
      </c>
      <c r="BG34" s="161"/>
      <c r="BH34" s="162"/>
      <c r="BI34" s="162"/>
      <c r="BJ34" s="162"/>
    </row>
    <row r="35" spans="1:62" s="57" customFormat="1" ht="15.75" customHeight="1" x14ac:dyDescent="0.15">
      <c r="A35" s="50" t="s">
        <v>40</v>
      </c>
      <c r="B35" s="105">
        <f t="shared" si="9"/>
        <v>0</v>
      </c>
      <c r="C35" s="106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3"/>
      <c r="U35" s="106"/>
      <c r="V35" s="103"/>
      <c r="W35" s="99"/>
      <c r="X35" s="160" t="str">
        <f t="shared" si="8"/>
        <v/>
      </c>
      <c r="Y35" s="49"/>
      <c r="Z35" s="49"/>
      <c r="AA35" s="49"/>
      <c r="AG35" s="53"/>
      <c r="AH35" s="53"/>
      <c r="AZ35" s="53"/>
      <c r="BA35" s="88" t="str">
        <f t="shared" si="10"/>
        <v/>
      </c>
      <c r="BB35" s="60" t="str">
        <f t="shared" si="11"/>
        <v/>
      </c>
      <c r="BC35" s="60" t="str">
        <f t="shared" si="12"/>
        <v/>
      </c>
      <c r="BD35" s="151">
        <f t="shared" si="13"/>
        <v>0</v>
      </c>
      <c r="BE35" s="151">
        <f t="shared" si="14"/>
        <v>0</v>
      </c>
      <c r="BF35" s="151" t="str">
        <f t="shared" si="15"/>
        <v/>
      </c>
      <c r="BG35" s="161"/>
      <c r="BH35" s="162"/>
      <c r="BI35" s="162"/>
      <c r="BJ35" s="162"/>
    </row>
    <row r="36" spans="1:62" s="57" customFormat="1" ht="15.75" customHeight="1" x14ac:dyDescent="0.15">
      <c r="A36" s="50" t="s">
        <v>41</v>
      </c>
      <c r="B36" s="105">
        <f t="shared" si="9"/>
        <v>0</v>
      </c>
      <c r="C36" s="106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3"/>
      <c r="U36" s="106"/>
      <c r="V36" s="103"/>
      <c r="W36" s="99"/>
      <c r="X36" s="160" t="str">
        <f t="shared" si="8"/>
        <v/>
      </c>
      <c r="Y36" s="49"/>
      <c r="Z36" s="49"/>
      <c r="AA36" s="49"/>
      <c r="AG36" s="53"/>
      <c r="AH36" s="53"/>
      <c r="AZ36" s="53"/>
      <c r="BA36" s="88" t="str">
        <f t="shared" si="10"/>
        <v/>
      </c>
      <c r="BB36" s="60" t="str">
        <f t="shared" si="11"/>
        <v/>
      </c>
      <c r="BC36" s="60" t="str">
        <f t="shared" si="12"/>
        <v/>
      </c>
      <c r="BD36" s="151">
        <f t="shared" si="13"/>
        <v>0</v>
      </c>
      <c r="BE36" s="151">
        <f t="shared" si="14"/>
        <v>0</v>
      </c>
      <c r="BF36" s="151" t="str">
        <f t="shared" si="15"/>
        <v/>
      </c>
      <c r="BG36" s="161"/>
      <c r="BH36" s="162"/>
      <c r="BI36" s="162"/>
      <c r="BJ36" s="162"/>
    </row>
    <row r="37" spans="1:62" s="57" customFormat="1" ht="15.75" customHeight="1" x14ac:dyDescent="0.15">
      <c r="A37" s="50" t="s">
        <v>42</v>
      </c>
      <c r="B37" s="105">
        <f t="shared" si="9"/>
        <v>0</v>
      </c>
      <c r="C37" s="106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3"/>
      <c r="U37" s="106"/>
      <c r="V37" s="103"/>
      <c r="W37" s="99"/>
      <c r="X37" s="160" t="str">
        <f t="shared" si="8"/>
        <v/>
      </c>
      <c r="Y37" s="49"/>
      <c r="Z37" s="49"/>
      <c r="AA37" s="49"/>
      <c r="AG37" s="53"/>
      <c r="AH37" s="53"/>
      <c r="AZ37" s="53"/>
      <c r="BA37" s="88" t="str">
        <f t="shared" si="10"/>
        <v/>
      </c>
      <c r="BB37" s="60" t="str">
        <f t="shared" si="11"/>
        <v/>
      </c>
      <c r="BC37" s="60" t="str">
        <f t="shared" si="12"/>
        <v/>
      </c>
      <c r="BD37" s="151">
        <f t="shared" si="13"/>
        <v>0</v>
      </c>
      <c r="BE37" s="151">
        <f t="shared" si="14"/>
        <v>0</v>
      </c>
      <c r="BF37" s="151" t="str">
        <f t="shared" si="15"/>
        <v/>
      </c>
      <c r="BG37" s="161"/>
      <c r="BH37" s="162"/>
      <c r="BI37" s="162"/>
      <c r="BJ37" s="162"/>
    </row>
    <row r="38" spans="1:62" s="57" customFormat="1" ht="15.75" customHeight="1" x14ac:dyDescent="0.15">
      <c r="A38" s="50" t="s">
        <v>43</v>
      </c>
      <c r="B38" s="105">
        <f t="shared" si="9"/>
        <v>0</v>
      </c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3"/>
      <c r="U38" s="106"/>
      <c r="V38" s="103"/>
      <c r="W38" s="99"/>
      <c r="X38" s="160" t="str">
        <f t="shared" si="8"/>
        <v/>
      </c>
      <c r="Y38" s="49"/>
      <c r="Z38" s="49"/>
      <c r="AA38" s="49"/>
      <c r="AG38" s="53"/>
      <c r="AH38" s="53"/>
      <c r="AZ38" s="53"/>
      <c r="BA38" s="88" t="str">
        <f t="shared" si="10"/>
        <v/>
      </c>
      <c r="BB38" s="60" t="str">
        <f t="shared" si="11"/>
        <v/>
      </c>
      <c r="BC38" s="60" t="str">
        <f t="shared" si="12"/>
        <v/>
      </c>
      <c r="BD38" s="151">
        <f t="shared" si="13"/>
        <v>0</v>
      </c>
      <c r="BE38" s="151">
        <f t="shared" si="14"/>
        <v>0</v>
      </c>
      <c r="BF38" s="151" t="str">
        <f t="shared" si="15"/>
        <v/>
      </c>
      <c r="BG38" s="161"/>
      <c r="BH38" s="162"/>
      <c r="BI38" s="162"/>
      <c r="BJ38" s="162"/>
    </row>
    <row r="39" spans="1:62" s="57" customFormat="1" ht="15.75" customHeight="1" x14ac:dyDescent="0.15">
      <c r="A39" s="51" t="s">
        <v>44</v>
      </c>
      <c r="B39" s="109">
        <f t="shared" si="9"/>
        <v>0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3"/>
      <c r="U39" s="110"/>
      <c r="V39" s="113"/>
      <c r="W39" s="100"/>
      <c r="X39" s="160" t="str">
        <f t="shared" si="8"/>
        <v/>
      </c>
      <c r="Y39" s="49"/>
      <c r="Z39" s="49"/>
      <c r="AA39" s="49"/>
      <c r="AG39" s="53"/>
      <c r="AH39" s="53"/>
      <c r="AZ39" s="53"/>
      <c r="BA39" s="88" t="str">
        <f t="shared" si="10"/>
        <v/>
      </c>
      <c r="BB39" s="60" t="str">
        <f t="shared" si="11"/>
        <v/>
      </c>
      <c r="BC39" s="60" t="str">
        <f t="shared" si="12"/>
        <v/>
      </c>
      <c r="BD39" s="151">
        <f t="shared" si="13"/>
        <v>0</v>
      </c>
      <c r="BE39" s="151">
        <f t="shared" si="14"/>
        <v>0</v>
      </c>
      <c r="BF39" s="151" t="str">
        <f t="shared" si="15"/>
        <v/>
      </c>
      <c r="BG39" s="161"/>
      <c r="BH39" s="162"/>
      <c r="BI39" s="162"/>
      <c r="BJ39" s="162"/>
    </row>
    <row r="40" spans="1:62" s="57" customFormat="1" ht="30" customHeight="1" x14ac:dyDescent="0.2">
      <c r="A40" s="52" t="s">
        <v>45</v>
      </c>
      <c r="B40" s="52"/>
      <c r="C40" s="52"/>
      <c r="D40" s="52"/>
      <c r="E40" s="52"/>
      <c r="F40" s="52"/>
      <c r="G40" s="52"/>
      <c r="H40" s="52"/>
      <c r="I40" s="44"/>
      <c r="J40" s="44"/>
      <c r="K40" s="44"/>
      <c r="L40" s="44"/>
      <c r="M40" s="44"/>
      <c r="N40" s="42"/>
      <c r="O40" s="48"/>
      <c r="P40" s="48"/>
      <c r="Q40" s="48"/>
      <c r="R40" s="48"/>
      <c r="S40" s="48"/>
      <c r="T40" s="48"/>
      <c r="U40" s="48"/>
      <c r="V40" s="48"/>
      <c r="W40" s="48"/>
      <c r="X40" s="164"/>
      <c r="AV40" s="53"/>
      <c r="AW40" s="53"/>
      <c r="BA40" s="48"/>
      <c r="BB40" s="48"/>
      <c r="BC40" s="48"/>
      <c r="BD40" s="48"/>
      <c r="BG40" s="158"/>
      <c r="BH40" s="158"/>
      <c r="BI40" s="158"/>
      <c r="BJ40" s="158"/>
    </row>
    <row r="41" spans="1:62" s="57" customFormat="1" ht="32.25" customHeight="1" x14ac:dyDescent="0.25">
      <c r="A41" s="201" t="s">
        <v>31</v>
      </c>
      <c r="B41" s="203" t="s">
        <v>4</v>
      </c>
      <c r="C41" s="205" t="s">
        <v>46</v>
      </c>
      <c r="D41" s="206"/>
      <c r="E41" s="206"/>
      <c r="F41" s="207"/>
      <c r="G41" s="205" t="s">
        <v>47</v>
      </c>
      <c r="H41" s="206"/>
      <c r="I41" s="206"/>
      <c r="J41" s="207"/>
      <c r="K41" s="42"/>
      <c r="L41" s="208"/>
      <c r="M41" s="208"/>
      <c r="N41" s="208"/>
      <c r="O41" s="208"/>
      <c r="P41" s="208"/>
      <c r="Q41" s="208"/>
      <c r="R41" s="20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G41" s="158"/>
      <c r="BH41" s="158"/>
      <c r="BI41" s="158"/>
      <c r="BJ41" s="158"/>
    </row>
    <row r="42" spans="1:62" s="57" customFormat="1" ht="27" customHeight="1" x14ac:dyDescent="0.15">
      <c r="A42" s="202"/>
      <c r="B42" s="204"/>
      <c r="C42" s="45" t="s">
        <v>11</v>
      </c>
      <c r="D42" s="45" t="s">
        <v>12</v>
      </c>
      <c r="E42" s="73" t="s">
        <v>13</v>
      </c>
      <c r="F42" s="73" t="s">
        <v>48</v>
      </c>
      <c r="G42" s="45" t="s">
        <v>11</v>
      </c>
      <c r="H42" s="45" t="s">
        <v>12</v>
      </c>
      <c r="I42" s="73" t="s">
        <v>13</v>
      </c>
      <c r="J42" s="73" t="s">
        <v>48</v>
      </c>
      <c r="K42" s="42"/>
      <c r="L42" s="42"/>
      <c r="M42" s="42"/>
      <c r="N42" s="54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G42" s="158"/>
      <c r="BH42" s="158"/>
      <c r="BI42" s="158"/>
      <c r="BJ42" s="158"/>
    </row>
    <row r="43" spans="1:62" s="57" customFormat="1" ht="15.75" customHeight="1" x14ac:dyDescent="0.15">
      <c r="A43" s="67" t="s">
        <v>49</v>
      </c>
      <c r="B43" s="105">
        <f>SUM(C43:J43)</f>
        <v>0</v>
      </c>
      <c r="C43" s="120"/>
      <c r="D43" s="121"/>
      <c r="E43" s="125"/>
      <c r="F43" s="125"/>
      <c r="G43" s="120"/>
      <c r="H43" s="121"/>
      <c r="I43" s="121"/>
      <c r="J43" s="125"/>
      <c r="K43" s="150" t="s">
        <v>70</v>
      </c>
      <c r="L43" s="42"/>
      <c r="M43" s="42"/>
      <c r="N43" s="86"/>
      <c r="O43" s="48"/>
      <c r="P43" s="48"/>
      <c r="Q43" s="48"/>
      <c r="R43" s="48"/>
      <c r="S43" s="48"/>
      <c r="T43" s="48"/>
      <c r="U43" s="48"/>
      <c r="V43" s="48"/>
      <c r="W43" s="48"/>
      <c r="X43" s="164"/>
      <c r="AV43" s="53"/>
      <c r="AW43" s="53"/>
      <c r="BA43" s="88"/>
      <c r="BD43" s="151"/>
      <c r="BG43" s="158"/>
      <c r="BH43" s="158"/>
      <c r="BI43" s="158"/>
      <c r="BJ43" s="158"/>
    </row>
    <row r="44" spans="1:62" s="57" customFormat="1" ht="15.75" customHeight="1" x14ac:dyDescent="0.15">
      <c r="A44" s="66" t="s">
        <v>50</v>
      </c>
      <c r="B44" s="109">
        <f>SUM(C44:J44)</f>
        <v>0</v>
      </c>
      <c r="C44" s="110"/>
      <c r="D44" s="111"/>
      <c r="E44" s="113"/>
      <c r="F44" s="113"/>
      <c r="G44" s="110"/>
      <c r="H44" s="111"/>
      <c r="I44" s="111"/>
      <c r="J44" s="113"/>
      <c r="K44" s="150" t="s">
        <v>70</v>
      </c>
      <c r="L44" s="42"/>
      <c r="M44" s="42"/>
      <c r="N44" s="68"/>
      <c r="O44" s="48"/>
      <c r="P44" s="48"/>
      <c r="Q44" s="48"/>
      <c r="R44" s="48"/>
      <c r="S44" s="48"/>
      <c r="T44" s="48"/>
      <c r="U44" s="48"/>
      <c r="V44" s="48"/>
      <c r="W44" s="48"/>
      <c r="X44" s="164"/>
      <c r="AV44" s="53"/>
      <c r="AW44" s="53"/>
      <c r="BA44" s="88"/>
      <c r="BD44" s="151"/>
      <c r="BG44" s="158"/>
      <c r="BH44" s="158"/>
      <c r="BI44" s="158"/>
      <c r="BJ44" s="158"/>
    </row>
    <row r="45" spans="1:62" s="57" customFormat="1" ht="30" customHeight="1" x14ac:dyDescent="0.2">
      <c r="A45" s="95" t="s">
        <v>51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68"/>
      <c r="O45" s="48"/>
      <c r="P45" s="48"/>
      <c r="Q45" s="48"/>
      <c r="R45" s="48"/>
      <c r="S45" s="48"/>
      <c r="T45" s="48"/>
      <c r="U45" s="48"/>
      <c r="V45" s="48"/>
      <c r="W45" s="48"/>
      <c r="X45" s="164"/>
      <c r="AV45" s="53"/>
      <c r="AW45" s="53"/>
      <c r="BA45" s="48"/>
      <c r="BB45" s="48"/>
      <c r="BG45" s="158"/>
      <c r="BH45" s="158"/>
      <c r="BI45" s="158"/>
      <c r="BJ45" s="158"/>
    </row>
    <row r="46" spans="1:62" s="57" customFormat="1" ht="27" customHeight="1" x14ac:dyDescent="0.15">
      <c r="A46" s="198" t="s">
        <v>52</v>
      </c>
      <c r="B46" s="188" t="s">
        <v>18</v>
      </c>
      <c r="C46" s="190" t="s">
        <v>5</v>
      </c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2" t="s">
        <v>6</v>
      </c>
      <c r="V46" s="193"/>
      <c r="W46" s="188" t="s">
        <v>7</v>
      </c>
      <c r="X46" s="164"/>
      <c r="AT46" s="53"/>
      <c r="AU46" s="53"/>
      <c r="AZ46" s="48"/>
      <c r="BA46" s="48"/>
      <c r="BB46" s="48"/>
      <c r="BG46" s="158"/>
      <c r="BH46" s="158"/>
      <c r="BI46" s="158"/>
      <c r="BJ46" s="158"/>
    </row>
    <row r="47" spans="1:62" s="57" customFormat="1" ht="29.25" customHeight="1" x14ac:dyDescent="0.15">
      <c r="A47" s="199"/>
      <c r="B47" s="189"/>
      <c r="C47" s="58" t="s">
        <v>71</v>
      </c>
      <c r="D47" s="45" t="s">
        <v>72</v>
      </c>
      <c r="E47" s="45" t="s">
        <v>73</v>
      </c>
      <c r="F47" s="45" t="s">
        <v>74</v>
      </c>
      <c r="G47" s="45" t="s">
        <v>75</v>
      </c>
      <c r="H47" s="45" t="s">
        <v>76</v>
      </c>
      <c r="I47" s="45" t="s">
        <v>77</v>
      </c>
      <c r="J47" s="45" t="s">
        <v>78</v>
      </c>
      <c r="K47" s="45" t="s">
        <v>79</v>
      </c>
      <c r="L47" s="45" t="s">
        <v>80</v>
      </c>
      <c r="M47" s="45" t="s">
        <v>81</v>
      </c>
      <c r="N47" s="45" t="s">
        <v>82</v>
      </c>
      <c r="O47" s="45" t="s">
        <v>83</v>
      </c>
      <c r="P47" s="45" t="s">
        <v>84</v>
      </c>
      <c r="Q47" s="45" t="s">
        <v>85</v>
      </c>
      <c r="R47" s="45" t="s">
        <v>86</v>
      </c>
      <c r="S47" s="45" t="s">
        <v>87</v>
      </c>
      <c r="T47" s="159" t="s">
        <v>88</v>
      </c>
      <c r="U47" s="47" t="s">
        <v>16</v>
      </c>
      <c r="V47" s="46" t="s">
        <v>17</v>
      </c>
      <c r="W47" s="189"/>
      <c r="X47" s="164"/>
      <c r="AT47" s="53"/>
      <c r="AU47" s="53"/>
      <c r="AZ47" s="48"/>
      <c r="BA47" s="48"/>
      <c r="BB47" s="48"/>
      <c r="BG47" s="158"/>
      <c r="BH47" s="158"/>
      <c r="BI47" s="158"/>
      <c r="BJ47" s="158"/>
    </row>
    <row r="48" spans="1:62" s="57" customFormat="1" ht="15.75" customHeight="1" x14ac:dyDescent="0.15">
      <c r="A48" s="69" t="s">
        <v>53</v>
      </c>
      <c r="B48" s="115">
        <f>SUM(B49:B50)</f>
        <v>0</v>
      </c>
      <c r="C48" s="139">
        <f>SUM(C49:C50)</f>
        <v>0</v>
      </c>
      <c r="D48" s="140">
        <f t="shared" ref="D48:W48" si="16">SUM(D49:D50)</f>
        <v>0</v>
      </c>
      <c r="E48" s="140">
        <f t="shared" si="16"/>
        <v>0</v>
      </c>
      <c r="F48" s="140">
        <f t="shared" si="16"/>
        <v>0</v>
      </c>
      <c r="G48" s="140">
        <f t="shared" si="16"/>
        <v>0</v>
      </c>
      <c r="H48" s="140">
        <f t="shared" si="16"/>
        <v>0</v>
      </c>
      <c r="I48" s="140">
        <f t="shared" si="16"/>
        <v>0</v>
      </c>
      <c r="J48" s="140">
        <f t="shared" si="16"/>
        <v>0</v>
      </c>
      <c r="K48" s="140">
        <f t="shared" si="16"/>
        <v>0</v>
      </c>
      <c r="L48" s="140">
        <f t="shared" si="16"/>
        <v>0</v>
      </c>
      <c r="M48" s="140">
        <f t="shared" si="16"/>
        <v>0</v>
      </c>
      <c r="N48" s="140">
        <f t="shared" si="16"/>
        <v>0</v>
      </c>
      <c r="O48" s="140">
        <f t="shared" si="16"/>
        <v>0</v>
      </c>
      <c r="P48" s="140">
        <f t="shared" si="16"/>
        <v>0</v>
      </c>
      <c r="Q48" s="140">
        <f t="shared" si="16"/>
        <v>0</v>
      </c>
      <c r="R48" s="140">
        <f t="shared" si="16"/>
        <v>0</v>
      </c>
      <c r="S48" s="140">
        <f t="shared" si="16"/>
        <v>0</v>
      </c>
      <c r="T48" s="147">
        <f t="shared" si="16"/>
        <v>0</v>
      </c>
      <c r="U48" s="139">
        <f t="shared" si="16"/>
        <v>0</v>
      </c>
      <c r="V48" s="165">
        <f t="shared" si="16"/>
        <v>0</v>
      </c>
      <c r="W48" s="165">
        <f t="shared" si="16"/>
        <v>0</v>
      </c>
      <c r="X48" s="160" t="str">
        <f t="shared" ref="X48:X53" si="17">+BA48&amp;""&amp;BB48&amp;""&amp;BC48</f>
        <v/>
      </c>
      <c r="AT48" s="53"/>
      <c r="AU48" s="53"/>
      <c r="AZ48" s="88" t="s">
        <v>70</v>
      </c>
      <c r="BA48" s="88" t="str">
        <f t="shared" ref="BA48:BA53" si="18">IF($B48&lt;&gt;($U48+$V48)," El número consultas según sexo NO puede ser diferente al Total.","")</f>
        <v/>
      </c>
      <c r="BB48" s="60" t="str">
        <f t="shared" ref="BB48:BB53" si="19">IF($B48=0,"",IF($W48="",IF($B48="",""," No olvide escribir la columna Beneficiarios."),""))</f>
        <v/>
      </c>
      <c r="BC48" s="60" t="str">
        <f t="shared" ref="BC48:BC53" si="20">IF($B48&lt;$W48," El número de Beneficiarios NO puede ser mayor que el Total.","")</f>
        <v/>
      </c>
      <c r="BD48" s="151">
        <f t="shared" ref="BD48:BD53" si="21">IF($B48&lt;&gt;($U48+$V48),1,0)</f>
        <v>0</v>
      </c>
      <c r="BE48" s="151">
        <f t="shared" ref="BE48:BE53" si="22">IF($B48&lt;$W48,1,0)</f>
        <v>0</v>
      </c>
      <c r="BF48" s="151"/>
      <c r="BG48" s="158"/>
      <c r="BH48" s="158"/>
      <c r="BI48" s="158"/>
      <c r="BJ48" s="158"/>
    </row>
    <row r="49" spans="1:62" s="57" customFormat="1" ht="15.75" customHeight="1" x14ac:dyDescent="0.15">
      <c r="A49" s="70" t="s">
        <v>49</v>
      </c>
      <c r="B49" s="116">
        <f>SUM(C49:T49)</f>
        <v>0</v>
      </c>
      <c r="C49" s="106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106"/>
      <c r="V49" s="103"/>
      <c r="W49" s="101"/>
      <c r="X49" s="160" t="str">
        <f t="shared" si="17"/>
        <v/>
      </c>
      <c r="Y49" s="49"/>
      <c r="Z49" s="49"/>
      <c r="AA49" s="49"/>
      <c r="AG49" s="53"/>
      <c r="AH49" s="53"/>
      <c r="AZ49" s="53"/>
      <c r="BA49" s="88" t="str">
        <f t="shared" si="18"/>
        <v/>
      </c>
      <c r="BB49" s="60" t="str">
        <f t="shared" si="19"/>
        <v/>
      </c>
      <c r="BC49" s="60" t="str">
        <f t="shared" si="20"/>
        <v/>
      </c>
      <c r="BD49" s="151">
        <f t="shared" si="21"/>
        <v>0</v>
      </c>
      <c r="BE49" s="151">
        <f t="shared" si="22"/>
        <v>0</v>
      </c>
      <c r="BF49" s="151" t="str">
        <f>IF($B49=0,"",IF($W49="",IF($B49="","",1),0))</f>
        <v/>
      </c>
      <c r="BG49" s="161"/>
      <c r="BH49" s="162"/>
      <c r="BI49" s="162"/>
      <c r="BJ49" s="162"/>
    </row>
    <row r="50" spans="1:62" s="57" customFormat="1" ht="15.75" customHeight="1" x14ac:dyDescent="0.15">
      <c r="A50" s="71" t="s">
        <v>54</v>
      </c>
      <c r="B50" s="117">
        <f>SUM(C50:T50)</f>
        <v>0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2"/>
      <c r="U50" s="110"/>
      <c r="V50" s="113"/>
      <c r="W50" s="102"/>
      <c r="X50" s="160" t="str">
        <f t="shared" si="17"/>
        <v/>
      </c>
      <c r="Y50" s="49"/>
      <c r="Z50" s="49"/>
      <c r="AA50" s="49"/>
      <c r="AG50" s="53"/>
      <c r="AH50" s="53"/>
      <c r="AZ50" s="53"/>
      <c r="BA50" s="88" t="str">
        <f t="shared" si="18"/>
        <v/>
      </c>
      <c r="BB50" s="60" t="str">
        <f t="shared" si="19"/>
        <v/>
      </c>
      <c r="BC50" s="60" t="str">
        <f t="shared" si="20"/>
        <v/>
      </c>
      <c r="BD50" s="151">
        <f t="shared" si="21"/>
        <v>0</v>
      </c>
      <c r="BE50" s="151">
        <f t="shared" si="22"/>
        <v>0</v>
      </c>
      <c r="BF50" s="151" t="str">
        <f>IF($B50=0,"",IF($W50="",IF($B50="","",1),0))</f>
        <v/>
      </c>
      <c r="BG50" s="161"/>
      <c r="BH50" s="162"/>
      <c r="BI50" s="162"/>
      <c r="BJ50" s="162"/>
    </row>
    <row r="51" spans="1:62" s="57" customFormat="1" ht="15.75" customHeight="1" x14ac:dyDescent="0.15">
      <c r="A51" s="166" t="s">
        <v>55</v>
      </c>
      <c r="B51" s="167">
        <f t="shared" ref="B51:W51" si="23">SUM(B52:B53)</f>
        <v>0</v>
      </c>
      <c r="C51" s="168">
        <f t="shared" si="23"/>
        <v>0</v>
      </c>
      <c r="D51" s="169">
        <f t="shared" si="23"/>
        <v>0</v>
      </c>
      <c r="E51" s="169">
        <f t="shared" si="23"/>
        <v>0</v>
      </c>
      <c r="F51" s="169">
        <f t="shared" si="23"/>
        <v>0</v>
      </c>
      <c r="G51" s="169">
        <f t="shared" si="23"/>
        <v>0</v>
      </c>
      <c r="H51" s="169">
        <f t="shared" si="23"/>
        <v>0</v>
      </c>
      <c r="I51" s="169">
        <f t="shared" si="23"/>
        <v>0</v>
      </c>
      <c r="J51" s="169">
        <f t="shared" si="23"/>
        <v>0</v>
      </c>
      <c r="K51" s="169">
        <f t="shared" si="23"/>
        <v>0</v>
      </c>
      <c r="L51" s="169">
        <f t="shared" si="23"/>
        <v>0</v>
      </c>
      <c r="M51" s="169">
        <f t="shared" si="23"/>
        <v>0</v>
      </c>
      <c r="N51" s="169">
        <f t="shared" si="23"/>
        <v>0</v>
      </c>
      <c r="O51" s="169">
        <f t="shared" si="23"/>
        <v>0</v>
      </c>
      <c r="P51" s="169">
        <f t="shared" si="23"/>
        <v>0</v>
      </c>
      <c r="Q51" s="169">
        <f t="shared" si="23"/>
        <v>0</v>
      </c>
      <c r="R51" s="169">
        <f t="shared" si="23"/>
        <v>0</v>
      </c>
      <c r="S51" s="169">
        <f t="shared" si="23"/>
        <v>0</v>
      </c>
      <c r="T51" s="170">
        <f t="shared" si="23"/>
        <v>0</v>
      </c>
      <c r="U51" s="168">
        <f t="shared" si="23"/>
        <v>0</v>
      </c>
      <c r="V51" s="171">
        <f t="shared" si="23"/>
        <v>0</v>
      </c>
      <c r="W51" s="165">
        <f t="shared" si="23"/>
        <v>0</v>
      </c>
      <c r="X51" s="160" t="str">
        <f t="shared" si="17"/>
        <v/>
      </c>
      <c r="Y51" s="49"/>
      <c r="Z51" s="49"/>
      <c r="AA51" s="49"/>
      <c r="AG51" s="53"/>
      <c r="AH51" s="53"/>
      <c r="AZ51" s="53"/>
      <c r="BA51" s="88" t="str">
        <f t="shared" si="18"/>
        <v/>
      </c>
      <c r="BB51" s="60" t="str">
        <f t="shared" si="19"/>
        <v/>
      </c>
      <c r="BC51" s="60" t="str">
        <f t="shared" si="20"/>
        <v/>
      </c>
      <c r="BD51" s="151">
        <f t="shared" si="21"/>
        <v>0</v>
      </c>
      <c r="BE51" s="151">
        <f t="shared" si="22"/>
        <v>0</v>
      </c>
      <c r="BF51" s="151" t="str">
        <f>IF($B51=0,"",IF($W51="",IF($B51="","",1),0))</f>
        <v/>
      </c>
      <c r="BG51" s="161"/>
      <c r="BH51" s="162"/>
      <c r="BI51" s="162"/>
      <c r="BJ51" s="162"/>
    </row>
    <row r="52" spans="1:62" s="57" customFormat="1" ht="15.75" customHeight="1" x14ac:dyDescent="0.15">
      <c r="A52" s="70" t="s">
        <v>49</v>
      </c>
      <c r="B52" s="116">
        <f>SUM(C52:T52)</f>
        <v>0</v>
      </c>
      <c r="C52" s="106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6"/>
      <c r="V52" s="103"/>
      <c r="W52" s="101"/>
      <c r="X52" s="160" t="str">
        <f t="shared" si="17"/>
        <v/>
      </c>
      <c r="Y52" s="49"/>
      <c r="Z52" s="49"/>
      <c r="AA52" s="49"/>
      <c r="AG52" s="53"/>
      <c r="AH52" s="53"/>
      <c r="AZ52" s="53"/>
      <c r="BA52" s="88" t="str">
        <f t="shared" si="18"/>
        <v/>
      </c>
      <c r="BB52" s="60" t="str">
        <f t="shared" si="19"/>
        <v/>
      </c>
      <c r="BC52" s="60" t="str">
        <f t="shared" si="20"/>
        <v/>
      </c>
      <c r="BD52" s="151">
        <f t="shared" si="21"/>
        <v>0</v>
      </c>
      <c r="BE52" s="151">
        <f t="shared" si="22"/>
        <v>0</v>
      </c>
      <c r="BF52" s="151" t="str">
        <f>IF($B52=0,"",IF($W52="",IF($B52="","",1),0))</f>
        <v/>
      </c>
      <c r="BG52" s="161"/>
      <c r="BH52" s="162"/>
      <c r="BI52" s="162"/>
      <c r="BJ52" s="162"/>
    </row>
    <row r="53" spans="1:62" s="57" customFormat="1" ht="15.75" customHeight="1" x14ac:dyDescent="0.15">
      <c r="A53" s="71" t="s">
        <v>54</v>
      </c>
      <c r="B53" s="117">
        <f>SUM(C53:T53)</f>
        <v>0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10"/>
      <c r="V53" s="113"/>
      <c r="W53" s="102"/>
      <c r="X53" s="160" t="str">
        <f t="shared" si="17"/>
        <v/>
      </c>
      <c r="Y53" s="49"/>
      <c r="Z53" s="49"/>
      <c r="AA53" s="49"/>
      <c r="AG53" s="53"/>
      <c r="AH53" s="53"/>
      <c r="AZ53" s="53"/>
      <c r="BA53" s="88" t="str">
        <f t="shared" si="18"/>
        <v/>
      </c>
      <c r="BB53" s="60" t="str">
        <f t="shared" si="19"/>
        <v/>
      </c>
      <c r="BC53" s="60" t="str">
        <f t="shared" si="20"/>
        <v/>
      </c>
      <c r="BD53" s="151">
        <f t="shared" si="21"/>
        <v>0</v>
      </c>
      <c r="BE53" s="151">
        <f t="shared" si="22"/>
        <v>0</v>
      </c>
      <c r="BF53" s="151" t="str">
        <f>IF($B53=0,"",IF($W53="",IF($B53="","",1),0))</f>
        <v/>
      </c>
      <c r="BG53" s="161"/>
      <c r="BH53" s="162"/>
      <c r="BI53" s="162"/>
      <c r="BJ53" s="162"/>
    </row>
    <row r="54" spans="1:62" s="57" customFormat="1" ht="30" customHeight="1" x14ac:dyDescent="0.2">
      <c r="A54" s="96" t="s">
        <v>56</v>
      </c>
      <c r="B54" s="96"/>
      <c r="C54" s="96"/>
      <c r="D54" s="96"/>
      <c r="E54" s="96"/>
      <c r="F54" s="96"/>
      <c r="G54" s="96"/>
      <c r="H54" s="96"/>
      <c r="I54" s="96"/>
      <c r="J54" s="96"/>
      <c r="K54" s="93"/>
      <c r="L54" s="93"/>
      <c r="M54" s="93"/>
      <c r="N54" s="42"/>
      <c r="O54" s="48"/>
      <c r="P54" s="48"/>
      <c r="Q54" s="48"/>
      <c r="R54" s="48"/>
      <c r="S54" s="48"/>
      <c r="T54" s="48"/>
      <c r="U54" s="48"/>
      <c r="V54" s="48"/>
      <c r="W54" s="48"/>
      <c r="X54" s="164"/>
      <c r="AV54" s="53"/>
      <c r="AW54" s="53"/>
      <c r="BA54" s="48"/>
      <c r="BB54" s="48"/>
      <c r="BG54" s="158"/>
      <c r="BH54" s="158"/>
      <c r="BI54" s="158"/>
      <c r="BJ54" s="158"/>
    </row>
    <row r="55" spans="1:62" s="57" customFormat="1" ht="24" customHeight="1" x14ac:dyDescent="0.15">
      <c r="A55" s="188" t="s">
        <v>52</v>
      </c>
      <c r="B55" s="194" t="s">
        <v>57</v>
      </c>
      <c r="C55" s="195"/>
      <c r="D55" s="194" t="s">
        <v>58</v>
      </c>
      <c r="E55" s="195"/>
      <c r="F55" s="196" t="s">
        <v>91</v>
      </c>
      <c r="G55" s="197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X55" s="164"/>
      <c r="AU55" s="53"/>
      <c r="AV55" s="53"/>
      <c r="AX55" s="48"/>
      <c r="AY55" s="48"/>
      <c r="BA55" s="48"/>
      <c r="BB55" s="48"/>
      <c r="BG55" s="158"/>
      <c r="BH55" s="158"/>
      <c r="BI55" s="158"/>
      <c r="BJ55" s="158"/>
    </row>
    <row r="56" spans="1:62" s="57" customFormat="1" ht="31.5" x14ac:dyDescent="0.15">
      <c r="A56" s="189"/>
      <c r="B56" s="72" t="s">
        <v>59</v>
      </c>
      <c r="C56" s="73" t="s">
        <v>60</v>
      </c>
      <c r="D56" s="72" t="s">
        <v>59</v>
      </c>
      <c r="E56" s="73" t="s">
        <v>60</v>
      </c>
      <c r="F56" s="72" t="s">
        <v>59</v>
      </c>
      <c r="G56" s="73" t="s">
        <v>60</v>
      </c>
      <c r="H56" s="48"/>
      <c r="I56" s="48"/>
      <c r="J56" s="48"/>
      <c r="K56" s="48"/>
      <c r="L56" s="48"/>
      <c r="M56" s="48"/>
      <c r="N56" s="48"/>
      <c r="O56" s="48"/>
      <c r="P56" s="48"/>
      <c r="X56" s="164"/>
      <c r="AQ56" s="53"/>
      <c r="AR56" s="53"/>
      <c r="AT56" s="48"/>
      <c r="AU56" s="48"/>
      <c r="BA56" s="48"/>
      <c r="BB56" s="48"/>
      <c r="BG56" s="158"/>
      <c r="BH56" s="158"/>
      <c r="BI56" s="158"/>
      <c r="BJ56" s="158"/>
    </row>
    <row r="57" spans="1:62" s="57" customFormat="1" ht="21" customHeight="1" x14ac:dyDescent="0.15">
      <c r="A57" s="74" t="s">
        <v>92</v>
      </c>
      <c r="B57" s="120"/>
      <c r="C57" s="125"/>
      <c r="D57" s="120"/>
      <c r="E57" s="125"/>
      <c r="F57" s="120"/>
      <c r="G57" s="172"/>
      <c r="H57" s="149" t="str">
        <f>+BA57&amp;""&amp;BB57&amp;""&amp;BC57</f>
        <v/>
      </c>
      <c r="I57" s="49"/>
      <c r="J57" s="48"/>
      <c r="K57" s="48"/>
      <c r="L57" s="48"/>
      <c r="M57" s="48"/>
      <c r="N57" s="48"/>
      <c r="O57" s="48"/>
      <c r="P57" s="48"/>
      <c r="X57" s="164"/>
      <c r="AQ57" s="53"/>
      <c r="AR57" s="53"/>
      <c r="AT57" s="48"/>
      <c r="AU57" s="48"/>
      <c r="AW57" s="53">
        <v>0</v>
      </c>
      <c r="AX57" s="53">
        <v>0</v>
      </c>
      <c r="BA57" s="75" t="str">
        <f>IF($B57&lt;$C57,"El nº de rechazos menores 5 años NO puede ser mayor que el Total de atención solicitada.","")</f>
        <v/>
      </c>
      <c r="BB57" s="75" t="str">
        <f>IF($D57&lt;$E57,"El nº de rechazos 65 y más años NO puede ser mayor que el Total de atención solicitada.","")</f>
        <v/>
      </c>
      <c r="BC57" s="75" t="str">
        <f>IF($F57&lt;$G57,"El nº de rechazos EMBARAZADAS y más años NO puede ser mayor que el Total de atención solicitada.","")</f>
        <v/>
      </c>
      <c r="BD57" s="151">
        <f>IF($B57&lt;$C57,1,0)</f>
        <v>0</v>
      </c>
      <c r="BE57" s="151">
        <f>IF($D57&lt;$E57,1,0)</f>
        <v>0</v>
      </c>
      <c r="BF57" s="151">
        <f>IF($F57&lt;$G57,1,0)</f>
        <v>0</v>
      </c>
      <c r="BG57" s="158"/>
      <c r="BH57" s="158"/>
      <c r="BI57" s="158"/>
      <c r="BJ57" s="158"/>
    </row>
    <row r="58" spans="1:62" s="57" customFormat="1" ht="26.25" customHeight="1" x14ac:dyDescent="0.15">
      <c r="A58" s="173" t="s">
        <v>93</v>
      </c>
      <c r="B58" s="174"/>
      <c r="C58" s="175"/>
      <c r="D58" s="174"/>
      <c r="E58" s="175"/>
      <c r="F58" s="174"/>
      <c r="G58" s="176"/>
      <c r="H58" s="149" t="str">
        <f>+BA58&amp;""&amp;BB58&amp;""&amp;BC58</f>
        <v/>
      </c>
      <c r="I58" s="48"/>
      <c r="J58" s="48"/>
      <c r="K58" s="48"/>
      <c r="L58" s="48"/>
      <c r="M58" s="48"/>
      <c r="N58" s="48"/>
      <c r="O58" s="48"/>
      <c r="P58" s="48"/>
      <c r="X58" s="164"/>
      <c r="AQ58" s="53"/>
      <c r="AR58" s="53"/>
      <c r="AT58" s="48"/>
      <c r="AU58" s="48"/>
      <c r="AW58" s="53"/>
      <c r="AX58" s="53"/>
      <c r="BA58" s="75" t="str">
        <f>IF($B58&lt;$C58,"El nº de rechazos menores 5 años NO puede ser mayor que el Total de atención solicitada.","")</f>
        <v/>
      </c>
      <c r="BB58" s="75" t="str">
        <f>IF($D58&lt;$E58,"El nº de rechazos 65 y más años NO puede ser mayor que el Total de atención solicitada.","")</f>
        <v/>
      </c>
      <c r="BC58" s="75" t="str">
        <f>IF($F58&lt;$G58,"El nº de rechazos EMBARAZADAS y más años NO puede ser mayor que el Total de atención solicitada.","")</f>
        <v/>
      </c>
      <c r="BD58" s="151">
        <f>IF($B58&lt;$C58,1,0)</f>
        <v>0</v>
      </c>
      <c r="BE58" s="151">
        <f>IF($D58&lt;$E58,1,0)</f>
        <v>0</v>
      </c>
      <c r="BF58" s="151">
        <f>IF($F58&lt;$G58,1,0)</f>
        <v>0</v>
      </c>
      <c r="BG58" s="158"/>
      <c r="BH58" s="158"/>
      <c r="BI58" s="158"/>
      <c r="BJ58" s="158"/>
    </row>
    <row r="59" spans="1:62" s="57" customFormat="1" ht="30" customHeight="1" x14ac:dyDescent="0.2">
      <c r="A59" s="95" t="s">
        <v>94</v>
      </c>
      <c r="B59" s="97"/>
      <c r="C59" s="97"/>
      <c r="D59" s="97"/>
      <c r="E59" s="76"/>
      <c r="F59" s="76"/>
      <c r="G59" s="76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164"/>
      <c r="AV59" s="53"/>
      <c r="AW59" s="53"/>
      <c r="BA59" s="48"/>
      <c r="BB59" s="48"/>
      <c r="BG59" s="158"/>
      <c r="BH59" s="158"/>
      <c r="BI59" s="158"/>
      <c r="BJ59" s="158"/>
    </row>
    <row r="60" spans="1:62" s="57" customFormat="1" ht="21" customHeight="1" x14ac:dyDescent="0.15">
      <c r="A60" s="77" t="s">
        <v>31</v>
      </c>
      <c r="B60" s="77" t="s">
        <v>18</v>
      </c>
      <c r="C60" s="78"/>
      <c r="D60" s="79"/>
      <c r="E60" s="79"/>
      <c r="F60" s="79"/>
      <c r="G60" s="79"/>
      <c r="H60" s="48"/>
      <c r="I60" s="48"/>
      <c r="J60" s="48"/>
      <c r="K60" s="48"/>
      <c r="L60" s="80"/>
      <c r="M60" s="80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164"/>
      <c r="AV60" s="53"/>
      <c r="AW60" s="53"/>
      <c r="BA60" s="48"/>
      <c r="BB60" s="48"/>
      <c r="BG60" s="158"/>
      <c r="BH60" s="158"/>
      <c r="BI60" s="158"/>
      <c r="BJ60" s="158"/>
    </row>
    <row r="61" spans="1:62" s="57" customFormat="1" ht="21.95" customHeight="1" x14ac:dyDescent="0.15">
      <c r="A61" s="177" t="s">
        <v>49</v>
      </c>
      <c r="B61" s="135">
        <v>175</v>
      </c>
      <c r="C61" s="78"/>
      <c r="D61" s="79"/>
      <c r="E61" s="79"/>
      <c r="F61" s="79"/>
      <c r="G61" s="79"/>
      <c r="H61" s="48"/>
      <c r="J61" s="48"/>
      <c r="K61" s="48"/>
      <c r="L61" s="55"/>
      <c r="M61" s="55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164"/>
      <c r="BA61" s="48"/>
      <c r="BB61" s="48"/>
      <c r="BG61" s="158"/>
      <c r="BH61" s="158"/>
      <c r="BI61" s="158"/>
      <c r="BJ61" s="158"/>
    </row>
    <row r="62" spans="1:62" s="57" customFormat="1" ht="17.25" customHeight="1" x14ac:dyDescent="0.2">
      <c r="A62" s="66" t="s">
        <v>95</v>
      </c>
      <c r="B62" s="100"/>
      <c r="C62" s="98"/>
      <c r="D62" s="98"/>
      <c r="E62" s="98"/>
      <c r="F62" s="98"/>
      <c r="G62" s="9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164"/>
      <c r="BA62" s="48"/>
      <c r="BB62" s="48"/>
      <c r="BG62" s="158"/>
      <c r="BH62" s="158"/>
      <c r="BI62" s="158"/>
      <c r="BJ62" s="158"/>
    </row>
    <row r="63" spans="1:62" s="57" customFormat="1" ht="21" customHeight="1" x14ac:dyDescent="0.2">
      <c r="A63" s="98" t="s">
        <v>61</v>
      </c>
      <c r="B63" s="9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164"/>
      <c r="BA63" s="48"/>
      <c r="BB63" s="48"/>
      <c r="BC63" s="48"/>
      <c r="BD63" s="48"/>
      <c r="BE63" s="48"/>
      <c r="BF63" s="48"/>
      <c r="BG63" s="158"/>
      <c r="BH63" s="158"/>
      <c r="BI63" s="158"/>
      <c r="BJ63" s="158"/>
    </row>
    <row r="64" spans="1:62" s="57" customFormat="1" ht="31.5" x14ac:dyDescent="0.15">
      <c r="A64" s="186" t="s">
        <v>62</v>
      </c>
      <c r="B64" s="188" t="s">
        <v>18</v>
      </c>
      <c r="C64" s="178" t="s">
        <v>63</v>
      </c>
      <c r="D64" s="179" t="s">
        <v>64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164"/>
      <c r="BA64" s="48"/>
      <c r="BB64" s="48"/>
      <c r="BC64" s="48"/>
      <c r="BD64" s="48"/>
      <c r="BE64" s="48"/>
      <c r="BF64" s="48"/>
      <c r="BG64" s="158"/>
      <c r="BH64" s="158"/>
      <c r="BI64" s="158"/>
      <c r="BJ64" s="158"/>
    </row>
    <row r="65" spans="1:62" s="57" customFormat="1" ht="15.75" customHeight="1" x14ac:dyDescent="0.15">
      <c r="A65" s="187"/>
      <c r="B65" s="189"/>
      <c r="C65" s="180"/>
      <c r="D65" s="181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164"/>
      <c r="BA65" s="84"/>
      <c r="BB65" s="84"/>
      <c r="BC65" s="84"/>
      <c r="BD65" s="84"/>
      <c r="BE65" s="84"/>
      <c r="BF65" s="84"/>
      <c r="BG65" s="158"/>
      <c r="BH65" s="158"/>
      <c r="BI65" s="158"/>
      <c r="BJ65" s="158"/>
    </row>
    <row r="66" spans="1:62" s="48" customFormat="1" ht="21" customHeight="1" x14ac:dyDescent="0.15">
      <c r="A66" s="94" t="s">
        <v>65</v>
      </c>
      <c r="B66" s="117">
        <f>SUM(C66:D66)</f>
        <v>0</v>
      </c>
      <c r="C66" s="136"/>
      <c r="D66" s="137"/>
      <c r="X66" s="156"/>
      <c r="BA66" s="84"/>
      <c r="BB66" s="84"/>
      <c r="BC66" s="84"/>
      <c r="BD66" s="84"/>
      <c r="BE66" s="84"/>
      <c r="BF66" s="84"/>
      <c r="BG66" s="157"/>
      <c r="BH66" s="157"/>
      <c r="BI66" s="157"/>
      <c r="BJ66" s="157"/>
    </row>
    <row r="67" spans="1:62" s="48" customFormat="1" x14ac:dyDescent="0.15">
      <c r="A67" s="81"/>
      <c r="X67" s="156"/>
      <c r="BA67" s="84"/>
      <c r="BB67" s="84"/>
      <c r="BC67" s="84"/>
      <c r="BD67" s="84"/>
      <c r="BE67" s="84"/>
      <c r="BF67" s="84"/>
      <c r="BG67" s="157"/>
      <c r="BH67" s="157"/>
      <c r="BI67" s="157"/>
      <c r="BJ67" s="157"/>
    </row>
    <row r="68" spans="1:62" x14ac:dyDescent="0.15">
      <c r="A68" s="81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</row>
    <row r="69" spans="1:62" x14ac:dyDescent="0.15">
      <c r="A69" s="81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</row>
    <row r="70" spans="1:62" x14ac:dyDescent="0.15">
      <c r="A70" s="81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</row>
    <row r="71" spans="1:62" x14ac:dyDescent="0.15">
      <c r="A71" s="81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</row>
    <row r="72" spans="1:62" x14ac:dyDescent="0.15">
      <c r="A72" s="81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</row>
    <row r="73" spans="1:62" x14ac:dyDescent="0.15">
      <c r="A73" s="81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</row>
    <row r="74" spans="1:62" x14ac:dyDescent="0.15">
      <c r="A74" s="81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</row>
    <row r="75" spans="1:62" x14ac:dyDescent="0.15">
      <c r="A75" s="81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</row>
    <row r="76" spans="1:62" x14ac:dyDescent="0.15">
      <c r="A76" s="81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7" spans="1:62" x14ac:dyDescent="0.15">
      <c r="A77" s="81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</row>
    <row r="78" spans="1:62" x14ac:dyDescent="0.15">
      <c r="A78" s="81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</row>
    <row r="79" spans="1:62" x14ac:dyDescent="0.15">
      <c r="A79" s="81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</row>
    <row r="80" spans="1:62" x14ac:dyDescent="0.15">
      <c r="A80" s="81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</row>
    <row r="81" spans="1:13" x14ac:dyDescent="0.15">
      <c r="A81" s="81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</row>
    <row r="82" spans="1:13" x14ac:dyDescent="0.15">
      <c r="A82" s="81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</row>
    <row r="83" spans="1:13" x14ac:dyDescent="0.15">
      <c r="A83" s="81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</row>
    <row r="84" spans="1:13" x14ac:dyDescent="0.15">
      <c r="A84" s="81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</row>
    <row r="85" spans="1:13" x14ac:dyDescent="0.15">
      <c r="A85" s="81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</row>
    <row r="86" spans="1:13" x14ac:dyDescent="0.15">
      <c r="A86" s="81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</row>
    <row r="87" spans="1:13" x14ac:dyDescent="0.15">
      <c r="A87" s="81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</row>
    <row r="88" spans="1:13" x14ac:dyDescent="0.15">
      <c r="A88" s="81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</row>
    <row r="89" spans="1:13" x14ac:dyDescent="0.15">
      <c r="A89" s="81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</row>
    <row r="90" spans="1:13" x14ac:dyDescent="0.15">
      <c r="A90" s="81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</row>
    <row r="91" spans="1:13" x14ac:dyDescent="0.15">
      <c r="A91" s="81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</row>
    <row r="92" spans="1:13" x14ac:dyDescent="0.15">
      <c r="A92" s="81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</row>
    <row r="93" spans="1:13" x14ac:dyDescent="0.15">
      <c r="A93" s="81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</row>
    <row r="94" spans="1:13" x14ac:dyDescent="0.15">
      <c r="A94" s="81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</row>
    <row r="95" spans="1:13" ht="15" x14ac:dyDescent="0.25">
      <c r="A95" s="81"/>
      <c r="B95" s="48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</row>
    <row r="197" spans="1:62" x14ac:dyDescent="0.15">
      <c r="BA197" s="57"/>
      <c r="BB197" s="57"/>
      <c r="BC197" s="57"/>
      <c r="BD197" s="57"/>
      <c r="BE197" s="57"/>
      <c r="BF197" s="57"/>
    </row>
    <row r="198" spans="1:62" x14ac:dyDescent="0.15">
      <c r="BA198" s="57"/>
      <c r="BB198" s="57"/>
      <c r="BC198" s="57"/>
      <c r="BD198" s="57"/>
      <c r="BE198" s="57"/>
      <c r="BF198" s="57"/>
    </row>
    <row r="199" spans="1:62" ht="15.75" hidden="1" customHeight="1" x14ac:dyDescent="0.15"/>
    <row r="200" spans="1:62" s="57" customFormat="1" ht="15.75" hidden="1" customHeight="1" x14ac:dyDescent="0.15">
      <c r="A200" s="152">
        <f>SUM(A7:W66)</f>
        <v>2695</v>
      </c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156"/>
      <c r="Y200" s="48"/>
      <c r="BD200" s="153">
        <f>SUM(BD10:BJ197)</f>
        <v>0</v>
      </c>
      <c r="BG200" s="158"/>
      <c r="BH200" s="158"/>
      <c r="BI200" s="158"/>
      <c r="BJ200" s="158"/>
    </row>
    <row r="201" spans="1:62" s="57" customFormat="1" ht="15.75" hidden="1" customHeight="1" x14ac:dyDescent="0.15">
      <c r="A201" s="82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156"/>
      <c r="Y201" s="48"/>
      <c r="BG201" s="158"/>
      <c r="BH201" s="158"/>
      <c r="BI201" s="158"/>
      <c r="BJ201" s="158"/>
    </row>
    <row r="202" spans="1:62" ht="14.25" customHeight="1" x14ac:dyDescent="0.15">
      <c r="BA202" s="57"/>
      <c r="BB202" s="57"/>
      <c r="BC202" s="57"/>
      <c r="BD202" s="57"/>
      <c r="BE202" s="57"/>
      <c r="BF202" s="57"/>
    </row>
    <row r="203" spans="1:62" s="57" customFormat="1" ht="14.25" customHeight="1" x14ac:dyDescent="0.15">
      <c r="A203" s="82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156"/>
      <c r="Y203" s="48"/>
      <c r="BG203" s="158"/>
      <c r="BH203" s="158"/>
      <c r="BI203" s="158"/>
      <c r="BJ203" s="158"/>
    </row>
    <row r="204" spans="1:62" s="57" customFormat="1" ht="14.25" customHeight="1" x14ac:dyDescent="0.15">
      <c r="A204" s="82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156"/>
      <c r="Y204" s="48"/>
      <c r="BG204" s="158"/>
      <c r="BH204" s="158"/>
      <c r="BI204" s="158"/>
      <c r="BJ204" s="158"/>
    </row>
    <row r="205" spans="1:62" s="57" customFormat="1" x14ac:dyDescent="0.15">
      <c r="A205" s="82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156"/>
      <c r="Y205" s="48"/>
      <c r="BG205" s="158"/>
      <c r="BH205" s="158"/>
      <c r="BI205" s="158"/>
      <c r="BJ205" s="158"/>
    </row>
    <row r="206" spans="1:62" s="57" customFormat="1" x14ac:dyDescent="0.15">
      <c r="A206" s="82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156"/>
      <c r="Y206" s="48"/>
      <c r="BG206" s="158"/>
      <c r="BH206" s="158"/>
      <c r="BI206" s="158"/>
      <c r="BJ206" s="158"/>
    </row>
    <row r="207" spans="1:62" s="57" customFormat="1" x14ac:dyDescent="0.15">
      <c r="A207" s="82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156"/>
      <c r="Y207" s="48"/>
      <c r="BG207" s="158"/>
      <c r="BH207" s="158"/>
      <c r="BI207" s="158"/>
      <c r="BJ207" s="158"/>
    </row>
    <row r="208" spans="1:62" s="57" customFormat="1" x14ac:dyDescent="0.15">
      <c r="A208" s="82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156"/>
      <c r="Y208" s="48"/>
      <c r="BG208" s="158"/>
      <c r="BH208" s="158"/>
      <c r="BI208" s="158"/>
      <c r="BJ208" s="158"/>
    </row>
    <row r="209" spans="1:62" s="57" customFormat="1" x14ac:dyDescent="0.15">
      <c r="A209" s="82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156"/>
      <c r="Y209" s="48"/>
      <c r="BG209" s="158"/>
      <c r="BH209" s="158"/>
      <c r="BI209" s="158"/>
      <c r="BJ209" s="158"/>
    </row>
    <row r="210" spans="1:62" s="57" customFormat="1" x14ac:dyDescent="0.15">
      <c r="A210" s="82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156"/>
      <c r="Y210" s="48"/>
      <c r="BG210" s="158"/>
      <c r="BH210" s="158"/>
      <c r="BI210" s="158"/>
      <c r="BJ210" s="158"/>
    </row>
    <row r="211" spans="1:62" s="57" customFormat="1" x14ac:dyDescent="0.15">
      <c r="A211" s="82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156"/>
      <c r="Y211" s="48"/>
      <c r="AA211" s="151"/>
      <c r="BG211" s="158"/>
      <c r="BH211" s="158"/>
      <c r="BI211" s="158"/>
      <c r="BJ211" s="158"/>
    </row>
    <row r="212" spans="1:62" s="57" customFormat="1" x14ac:dyDescent="0.15">
      <c r="A212" s="82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156"/>
      <c r="Y212" s="48"/>
      <c r="BA212" s="84"/>
      <c r="BB212" s="84"/>
      <c r="BC212" s="84"/>
      <c r="BD212" s="84"/>
      <c r="BE212" s="84"/>
      <c r="BF212" s="84"/>
      <c r="BG212" s="158"/>
      <c r="BH212" s="158"/>
      <c r="BI212" s="158"/>
      <c r="BJ212" s="158"/>
    </row>
    <row r="213" spans="1:62" s="57" customFormat="1" x14ac:dyDescent="0.15">
      <c r="A213" s="82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156"/>
      <c r="Y213" s="48"/>
      <c r="BA213" s="84"/>
      <c r="BB213" s="84"/>
      <c r="BC213" s="84"/>
      <c r="BD213" s="84"/>
      <c r="BE213" s="84"/>
      <c r="BF213" s="84"/>
      <c r="BG213" s="158"/>
      <c r="BH213" s="158"/>
      <c r="BI213" s="158"/>
      <c r="BJ213" s="158"/>
    </row>
    <row r="214" spans="1:62" s="57" customFormat="1" x14ac:dyDescent="0.15">
      <c r="A214" s="82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156"/>
      <c r="Y214" s="48"/>
      <c r="BA214" s="84"/>
      <c r="BB214" s="84"/>
      <c r="BC214" s="84"/>
      <c r="BD214" s="84"/>
      <c r="BE214" s="84"/>
      <c r="BF214" s="84"/>
      <c r="BG214" s="158"/>
      <c r="BH214" s="158"/>
      <c r="BI214" s="158"/>
      <c r="BJ214" s="158"/>
    </row>
    <row r="215" spans="1:62" ht="15" x14ac:dyDescent="0.25">
      <c r="A215" s="184"/>
      <c r="B215" s="1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5"/>
      <c r="O215" s="85"/>
      <c r="P215" s="85"/>
      <c r="Q215" s="184"/>
      <c r="R215" s="184"/>
      <c r="S215" s="184"/>
      <c r="T215" s="184"/>
      <c r="U215" s="184"/>
      <c r="V215" s="184"/>
      <c r="W215" s="184"/>
      <c r="X215" s="185"/>
      <c r="Y215" s="184"/>
      <c r="Z215" s="184"/>
      <c r="AA215" s="184"/>
    </row>
    <row r="216" spans="1:62" ht="15" x14ac:dyDescent="0.25">
      <c r="A216" s="83"/>
      <c r="B216" s="84"/>
      <c r="C216" s="184"/>
      <c r="D216" s="184"/>
      <c r="E216" s="184"/>
      <c r="F216" s="184"/>
      <c r="G216" s="184"/>
      <c r="H216" s="184"/>
      <c r="I216" s="184"/>
      <c r="J216" s="184"/>
      <c r="K216" s="184"/>
      <c r="L216" s="184"/>
      <c r="M216" s="184"/>
      <c r="N216" s="184"/>
      <c r="O216" s="184"/>
      <c r="P216" s="184"/>
      <c r="Q216" s="184"/>
      <c r="R216" s="184"/>
      <c r="S216" s="184"/>
      <c r="T216" s="184"/>
      <c r="U216" s="184"/>
      <c r="V216" s="184"/>
      <c r="W216" s="184"/>
      <c r="X216" s="185"/>
      <c r="Y216" s="184"/>
      <c r="Z216" s="184"/>
      <c r="AA216" s="184"/>
    </row>
  </sheetData>
  <mergeCells count="27">
    <mergeCell ref="A24:A25"/>
    <mergeCell ref="B24:B25"/>
    <mergeCell ref="A8:A9"/>
    <mergeCell ref="B8:B9"/>
    <mergeCell ref="A6:W6"/>
    <mergeCell ref="C8:T8"/>
    <mergeCell ref="U8:V8"/>
    <mergeCell ref="W8:W9"/>
    <mergeCell ref="A41:A42"/>
    <mergeCell ref="B41:B42"/>
    <mergeCell ref="C41:F41"/>
    <mergeCell ref="G41:J41"/>
    <mergeCell ref="L41:R41"/>
    <mergeCell ref="U46:V46"/>
    <mergeCell ref="W46:W47"/>
    <mergeCell ref="C24:T24"/>
    <mergeCell ref="U24:V24"/>
    <mergeCell ref="W24:W25"/>
    <mergeCell ref="F55:G55"/>
    <mergeCell ref="A64:A65"/>
    <mergeCell ref="B64:B65"/>
    <mergeCell ref="A46:A47"/>
    <mergeCell ref="B46:B47"/>
    <mergeCell ref="C46:T46"/>
    <mergeCell ref="A55:A56"/>
    <mergeCell ref="B55:C55"/>
    <mergeCell ref="D55:E55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16"/>
  <sheetViews>
    <sheetView workbookViewId="0">
      <selection activeCell="A6" sqref="A6:W6"/>
    </sheetView>
  </sheetViews>
  <sheetFormatPr baseColWidth="10" defaultColWidth="10.28515625" defaultRowHeight="10.5" x14ac:dyDescent="0.15"/>
  <cols>
    <col min="1" max="1" width="48.42578125" style="82" customWidth="1"/>
    <col min="2" max="2" width="13.140625" style="57" customWidth="1"/>
    <col min="3" max="3" width="12.42578125" style="57" customWidth="1"/>
    <col min="4" max="4" width="12.28515625" style="57" customWidth="1"/>
    <col min="5" max="5" width="11.5703125" style="57" customWidth="1"/>
    <col min="6" max="6" width="12.5703125" style="57" customWidth="1"/>
    <col min="7" max="8" width="10.42578125" style="57" customWidth="1"/>
    <col min="9" max="9" width="10.28515625" style="57" customWidth="1"/>
    <col min="10" max="10" width="10.7109375" style="57" customWidth="1"/>
    <col min="11" max="11" width="9.85546875" style="57" customWidth="1"/>
    <col min="12" max="12" width="10.5703125" style="57" customWidth="1"/>
    <col min="13" max="13" width="10.140625" style="57" customWidth="1"/>
    <col min="14" max="14" width="10.28515625" style="48" customWidth="1"/>
    <col min="15" max="15" width="9.85546875" style="48" customWidth="1"/>
    <col min="16" max="16" width="9.7109375" style="48" customWidth="1"/>
    <col min="17" max="17" width="9.42578125" style="85" customWidth="1"/>
    <col min="18" max="18" width="9.85546875" style="85" customWidth="1"/>
    <col min="19" max="19" width="9.140625" style="85" customWidth="1"/>
    <col min="20" max="20" width="9.5703125" style="85" customWidth="1"/>
    <col min="21" max="21" width="9" style="85" customWidth="1"/>
    <col min="22" max="23" width="10.85546875" style="85" customWidth="1"/>
    <col min="24" max="24" width="96.5703125" style="182" customWidth="1"/>
    <col min="25" max="25" width="10.85546875" style="85" customWidth="1"/>
    <col min="26" max="32" width="10.85546875" style="84" customWidth="1"/>
    <col min="33" max="33" width="24.42578125" style="84" customWidth="1"/>
    <col min="34" max="45" width="10.85546875" style="84" customWidth="1"/>
    <col min="46" max="48" width="13.7109375" style="84" customWidth="1"/>
    <col min="49" max="58" width="13.7109375" style="84" hidden="1" customWidth="1"/>
    <col min="59" max="62" width="13.7109375" style="183" hidden="1" customWidth="1"/>
    <col min="63" max="82" width="13.7109375" style="84" hidden="1" customWidth="1"/>
    <col min="83" max="89" width="12.140625" style="84" hidden="1" customWidth="1"/>
    <col min="90" max="91" width="10.85546875" style="84" hidden="1" customWidth="1"/>
    <col min="92" max="102" width="0" style="84" hidden="1" customWidth="1"/>
    <col min="103" max="256" width="10.28515625" style="84"/>
    <col min="257" max="257" width="48.42578125" style="84" customWidth="1"/>
    <col min="258" max="258" width="13.140625" style="84" customWidth="1"/>
    <col min="259" max="259" width="12.42578125" style="84" customWidth="1"/>
    <col min="260" max="260" width="12.28515625" style="84" customWidth="1"/>
    <col min="261" max="261" width="11.5703125" style="84" customWidth="1"/>
    <col min="262" max="262" width="12.5703125" style="84" customWidth="1"/>
    <col min="263" max="264" width="10.42578125" style="84" customWidth="1"/>
    <col min="265" max="265" width="10.28515625" style="84" customWidth="1"/>
    <col min="266" max="266" width="10.7109375" style="84" customWidth="1"/>
    <col min="267" max="267" width="9.85546875" style="84" customWidth="1"/>
    <col min="268" max="268" width="10.5703125" style="84" customWidth="1"/>
    <col min="269" max="269" width="10.140625" style="84" customWidth="1"/>
    <col min="270" max="270" width="10.28515625" style="84" customWidth="1"/>
    <col min="271" max="271" width="9.85546875" style="84" customWidth="1"/>
    <col min="272" max="272" width="9.7109375" style="84" customWidth="1"/>
    <col min="273" max="273" width="9.42578125" style="84" customWidth="1"/>
    <col min="274" max="274" width="9.85546875" style="84" customWidth="1"/>
    <col min="275" max="275" width="9.140625" style="84" customWidth="1"/>
    <col min="276" max="276" width="9.5703125" style="84" customWidth="1"/>
    <col min="277" max="277" width="9" style="84" customWidth="1"/>
    <col min="278" max="279" width="10.85546875" style="84" customWidth="1"/>
    <col min="280" max="280" width="96.5703125" style="84" customWidth="1"/>
    <col min="281" max="288" width="10.85546875" style="84" customWidth="1"/>
    <col min="289" max="289" width="24.42578125" style="84" customWidth="1"/>
    <col min="290" max="301" width="10.85546875" style="84" customWidth="1"/>
    <col min="302" max="304" width="13.7109375" style="84" customWidth="1"/>
    <col min="305" max="358" width="0" style="84" hidden="1" customWidth="1"/>
    <col min="359" max="512" width="10.28515625" style="84"/>
    <col min="513" max="513" width="48.42578125" style="84" customWidth="1"/>
    <col min="514" max="514" width="13.140625" style="84" customWidth="1"/>
    <col min="515" max="515" width="12.42578125" style="84" customWidth="1"/>
    <col min="516" max="516" width="12.28515625" style="84" customWidth="1"/>
    <col min="517" max="517" width="11.5703125" style="84" customWidth="1"/>
    <col min="518" max="518" width="12.5703125" style="84" customWidth="1"/>
    <col min="519" max="520" width="10.42578125" style="84" customWidth="1"/>
    <col min="521" max="521" width="10.28515625" style="84" customWidth="1"/>
    <col min="522" max="522" width="10.7109375" style="84" customWidth="1"/>
    <col min="523" max="523" width="9.85546875" style="84" customWidth="1"/>
    <col min="524" max="524" width="10.5703125" style="84" customWidth="1"/>
    <col min="525" max="525" width="10.140625" style="84" customWidth="1"/>
    <col min="526" max="526" width="10.28515625" style="84" customWidth="1"/>
    <col min="527" max="527" width="9.85546875" style="84" customWidth="1"/>
    <col min="528" max="528" width="9.7109375" style="84" customWidth="1"/>
    <col min="529" max="529" width="9.42578125" style="84" customWidth="1"/>
    <col min="530" max="530" width="9.85546875" style="84" customWidth="1"/>
    <col min="531" max="531" width="9.140625" style="84" customWidth="1"/>
    <col min="532" max="532" width="9.5703125" style="84" customWidth="1"/>
    <col min="533" max="533" width="9" style="84" customWidth="1"/>
    <col min="534" max="535" width="10.85546875" style="84" customWidth="1"/>
    <col min="536" max="536" width="96.5703125" style="84" customWidth="1"/>
    <col min="537" max="544" width="10.85546875" style="84" customWidth="1"/>
    <col min="545" max="545" width="24.42578125" style="84" customWidth="1"/>
    <col min="546" max="557" width="10.85546875" style="84" customWidth="1"/>
    <col min="558" max="560" width="13.7109375" style="84" customWidth="1"/>
    <col min="561" max="614" width="0" style="84" hidden="1" customWidth="1"/>
    <col min="615" max="768" width="10.28515625" style="84"/>
    <col min="769" max="769" width="48.42578125" style="84" customWidth="1"/>
    <col min="770" max="770" width="13.140625" style="84" customWidth="1"/>
    <col min="771" max="771" width="12.42578125" style="84" customWidth="1"/>
    <col min="772" max="772" width="12.28515625" style="84" customWidth="1"/>
    <col min="773" max="773" width="11.5703125" style="84" customWidth="1"/>
    <col min="774" max="774" width="12.5703125" style="84" customWidth="1"/>
    <col min="775" max="776" width="10.42578125" style="84" customWidth="1"/>
    <col min="777" max="777" width="10.28515625" style="84" customWidth="1"/>
    <col min="778" max="778" width="10.7109375" style="84" customWidth="1"/>
    <col min="779" max="779" width="9.85546875" style="84" customWidth="1"/>
    <col min="780" max="780" width="10.5703125" style="84" customWidth="1"/>
    <col min="781" max="781" width="10.140625" style="84" customWidth="1"/>
    <col min="782" max="782" width="10.28515625" style="84" customWidth="1"/>
    <col min="783" max="783" width="9.85546875" style="84" customWidth="1"/>
    <col min="784" max="784" width="9.7109375" style="84" customWidth="1"/>
    <col min="785" max="785" width="9.42578125" style="84" customWidth="1"/>
    <col min="786" max="786" width="9.85546875" style="84" customWidth="1"/>
    <col min="787" max="787" width="9.140625" style="84" customWidth="1"/>
    <col min="788" max="788" width="9.5703125" style="84" customWidth="1"/>
    <col min="789" max="789" width="9" style="84" customWidth="1"/>
    <col min="790" max="791" width="10.85546875" style="84" customWidth="1"/>
    <col min="792" max="792" width="96.5703125" style="84" customWidth="1"/>
    <col min="793" max="800" width="10.85546875" style="84" customWidth="1"/>
    <col min="801" max="801" width="24.42578125" style="84" customWidth="1"/>
    <col min="802" max="813" width="10.85546875" style="84" customWidth="1"/>
    <col min="814" max="816" width="13.7109375" style="84" customWidth="1"/>
    <col min="817" max="870" width="0" style="84" hidden="1" customWidth="1"/>
    <col min="871" max="1024" width="10.28515625" style="84"/>
    <col min="1025" max="1025" width="48.42578125" style="84" customWidth="1"/>
    <col min="1026" max="1026" width="13.140625" style="84" customWidth="1"/>
    <col min="1027" max="1027" width="12.42578125" style="84" customWidth="1"/>
    <col min="1028" max="1028" width="12.28515625" style="84" customWidth="1"/>
    <col min="1029" max="1029" width="11.5703125" style="84" customWidth="1"/>
    <col min="1030" max="1030" width="12.5703125" style="84" customWidth="1"/>
    <col min="1031" max="1032" width="10.42578125" style="84" customWidth="1"/>
    <col min="1033" max="1033" width="10.28515625" style="84" customWidth="1"/>
    <col min="1034" max="1034" width="10.7109375" style="84" customWidth="1"/>
    <col min="1035" max="1035" width="9.85546875" style="84" customWidth="1"/>
    <col min="1036" max="1036" width="10.5703125" style="84" customWidth="1"/>
    <col min="1037" max="1037" width="10.140625" style="84" customWidth="1"/>
    <col min="1038" max="1038" width="10.28515625" style="84" customWidth="1"/>
    <col min="1039" max="1039" width="9.85546875" style="84" customWidth="1"/>
    <col min="1040" max="1040" width="9.7109375" style="84" customWidth="1"/>
    <col min="1041" max="1041" width="9.42578125" style="84" customWidth="1"/>
    <col min="1042" max="1042" width="9.85546875" style="84" customWidth="1"/>
    <col min="1043" max="1043" width="9.140625" style="84" customWidth="1"/>
    <col min="1044" max="1044" width="9.5703125" style="84" customWidth="1"/>
    <col min="1045" max="1045" width="9" style="84" customWidth="1"/>
    <col min="1046" max="1047" width="10.85546875" style="84" customWidth="1"/>
    <col min="1048" max="1048" width="96.5703125" style="84" customWidth="1"/>
    <col min="1049" max="1056" width="10.85546875" style="84" customWidth="1"/>
    <col min="1057" max="1057" width="24.42578125" style="84" customWidth="1"/>
    <col min="1058" max="1069" width="10.85546875" style="84" customWidth="1"/>
    <col min="1070" max="1072" width="13.7109375" style="84" customWidth="1"/>
    <col min="1073" max="1126" width="0" style="84" hidden="1" customWidth="1"/>
    <col min="1127" max="1280" width="10.28515625" style="84"/>
    <col min="1281" max="1281" width="48.42578125" style="84" customWidth="1"/>
    <col min="1282" max="1282" width="13.140625" style="84" customWidth="1"/>
    <col min="1283" max="1283" width="12.42578125" style="84" customWidth="1"/>
    <col min="1284" max="1284" width="12.28515625" style="84" customWidth="1"/>
    <col min="1285" max="1285" width="11.5703125" style="84" customWidth="1"/>
    <col min="1286" max="1286" width="12.5703125" style="84" customWidth="1"/>
    <col min="1287" max="1288" width="10.42578125" style="84" customWidth="1"/>
    <col min="1289" max="1289" width="10.28515625" style="84" customWidth="1"/>
    <col min="1290" max="1290" width="10.7109375" style="84" customWidth="1"/>
    <col min="1291" max="1291" width="9.85546875" style="84" customWidth="1"/>
    <col min="1292" max="1292" width="10.5703125" style="84" customWidth="1"/>
    <col min="1293" max="1293" width="10.140625" style="84" customWidth="1"/>
    <col min="1294" max="1294" width="10.28515625" style="84" customWidth="1"/>
    <col min="1295" max="1295" width="9.85546875" style="84" customWidth="1"/>
    <col min="1296" max="1296" width="9.7109375" style="84" customWidth="1"/>
    <col min="1297" max="1297" width="9.42578125" style="84" customWidth="1"/>
    <col min="1298" max="1298" width="9.85546875" style="84" customWidth="1"/>
    <col min="1299" max="1299" width="9.140625" style="84" customWidth="1"/>
    <col min="1300" max="1300" width="9.5703125" style="84" customWidth="1"/>
    <col min="1301" max="1301" width="9" style="84" customWidth="1"/>
    <col min="1302" max="1303" width="10.85546875" style="84" customWidth="1"/>
    <col min="1304" max="1304" width="96.5703125" style="84" customWidth="1"/>
    <col min="1305" max="1312" width="10.85546875" style="84" customWidth="1"/>
    <col min="1313" max="1313" width="24.42578125" style="84" customWidth="1"/>
    <col min="1314" max="1325" width="10.85546875" style="84" customWidth="1"/>
    <col min="1326" max="1328" width="13.7109375" style="84" customWidth="1"/>
    <col min="1329" max="1382" width="0" style="84" hidden="1" customWidth="1"/>
    <col min="1383" max="1536" width="10.28515625" style="84"/>
    <col min="1537" max="1537" width="48.42578125" style="84" customWidth="1"/>
    <col min="1538" max="1538" width="13.140625" style="84" customWidth="1"/>
    <col min="1539" max="1539" width="12.42578125" style="84" customWidth="1"/>
    <col min="1540" max="1540" width="12.28515625" style="84" customWidth="1"/>
    <col min="1541" max="1541" width="11.5703125" style="84" customWidth="1"/>
    <col min="1542" max="1542" width="12.5703125" style="84" customWidth="1"/>
    <col min="1543" max="1544" width="10.42578125" style="84" customWidth="1"/>
    <col min="1545" max="1545" width="10.28515625" style="84" customWidth="1"/>
    <col min="1546" max="1546" width="10.7109375" style="84" customWidth="1"/>
    <col min="1547" max="1547" width="9.85546875" style="84" customWidth="1"/>
    <col min="1548" max="1548" width="10.5703125" style="84" customWidth="1"/>
    <col min="1549" max="1549" width="10.140625" style="84" customWidth="1"/>
    <col min="1550" max="1550" width="10.28515625" style="84" customWidth="1"/>
    <col min="1551" max="1551" width="9.85546875" style="84" customWidth="1"/>
    <col min="1552" max="1552" width="9.7109375" style="84" customWidth="1"/>
    <col min="1553" max="1553" width="9.42578125" style="84" customWidth="1"/>
    <col min="1554" max="1554" width="9.85546875" style="84" customWidth="1"/>
    <col min="1555" max="1555" width="9.140625" style="84" customWidth="1"/>
    <col min="1556" max="1556" width="9.5703125" style="84" customWidth="1"/>
    <col min="1557" max="1557" width="9" style="84" customWidth="1"/>
    <col min="1558" max="1559" width="10.85546875" style="84" customWidth="1"/>
    <col min="1560" max="1560" width="96.5703125" style="84" customWidth="1"/>
    <col min="1561" max="1568" width="10.85546875" style="84" customWidth="1"/>
    <col min="1569" max="1569" width="24.42578125" style="84" customWidth="1"/>
    <col min="1570" max="1581" width="10.85546875" style="84" customWidth="1"/>
    <col min="1582" max="1584" width="13.7109375" style="84" customWidth="1"/>
    <col min="1585" max="1638" width="0" style="84" hidden="1" customWidth="1"/>
    <col min="1639" max="1792" width="10.28515625" style="84"/>
    <col min="1793" max="1793" width="48.42578125" style="84" customWidth="1"/>
    <col min="1794" max="1794" width="13.140625" style="84" customWidth="1"/>
    <col min="1795" max="1795" width="12.42578125" style="84" customWidth="1"/>
    <col min="1796" max="1796" width="12.28515625" style="84" customWidth="1"/>
    <col min="1797" max="1797" width="11.5703125" style="84" customWidth="1"/>
    <col min="1798" max="1798" width="12.5703125" style="84" customWidth="1"/>
    <col min="1799" max="1800" width="10.42578125" style="84" customWidth="1"/>
    <col min="1801" max="1801" width="10.28515625" style="84" customWidth="1"/>
    <col min="1802" max="1802" width="10.7109375" style="84" customWidth="1"/>
    <col min="1803" max="1803" width="9.85546875" style="84" customWidth="1"/>
    <col min="1804" max="1804" width="10.5703125" style="84" customWidth="1"/>
    <col min="1805" max="1805" width="10.140625" style="84" customWidth="1"/>
    <col min="1806" max="1806" width="10.28515625" style="84" customWidth="1"/>
    <col min="1807" max="1807" width="9.85546875" style="84" customWidth="1"/>
    <col min="1808" max="1808" width="9.7109375" style="84" customWidth="1"/>
    <col min="1809" max="1809" width="9.42578125" style="84" customWidth="1"/>
    <col min="1810" max="1810" width="9.85546875" style="84" customWidth="1"/>
    <col min="1811" max="1811" width="9.140625" style="84" customWidth="1"/>
    <col min="1812" max="1812" width="9.5703125" style="84" customWidth="1"/>
    <col min="1813" max="1813" width="9" style="84" customWidth="1"/>
    <col min="1814" max="1815" width="10.85546875" style="84" customWidth="1"/>
    <col min="1816" max="1816" width="96.5703125" style="84" customWidth="1"/>
    <col min="1817" max="1824" width="10.85546875" style="84" customWidth="1"/>
    <col min="1825" max="1825" width="24.42578125" style="84" customWidth="1"/>
    <col min="1826" max="1837" width="10.85546875" style="84" customWidth="1"/>
    <col min="1838" max="1840" width="13.7109375" style="84" customWidth="1"/>
    <col min="1841" max="1894" width="0" style="84" hidden="1" customWidth="1"/>
    <col min="1895" max="2048" width="10.28515625" style="84"/>
    <col min="2049" max="2049" width="48.42578125" style="84" customWidth="1"/>
    <col min="2050" max="2050" width="13.140625" style="84" customWidth="1"/>
    <col min="2051" max="2051" width="12.42578125" style="84" customWidth="1"/>
    <col min="2052" max="2052" width="12.28515625" style="84" customWidth="1"/>
    <col min="2053" max="2053" width="11.5703125" style="84" customWidth="1"/>
    <col min="2054" max="2054" width="12.5703125" style="84" customWidth="1"/>
    <col min="2055" max="2056" width="10.42578125" style="84" customWidth="1"/>
    <col min="2057" max="2057" width="10.28515625" style="84" customWidth="1"/>
    <col min="2058" max="2058" width="10.7109375" style="84" customWidth="1"/>
    <col min="2059" max="2059" width="9.85546875" style="84" customWidth="1"/>
    <col min="2060" max="2060" width="10.5703125" style="84" customWidth="1"/>
    <col min="2061" max="2061" width="10.140625" style="84" customWidth="1"/>
    <col min="2062" max="2062" width="10.28515625" style="84" customWidth="1"/>
    <col min="2063" max="2063" width="9.85546875" style="84" customWidth="1"/>
    <col min="2064" max="2064" width="9.7109375" style="84" customWidth="1"/>
    <col min="2065" max="2065" width="9.42578125" style="84" customWidth="1"/>
    <col min="2066" max="2066" width="9.85546875" style="84" customWidth="1"/>
    <col min="2067" max="2067" width="9.140625" style="84" customWidth="1"/>
    <col min="2068" max="2068" width="9.5703125" style="84" customWidth="1"/>
    <col min="2069" max="2069" width="9" style="84" customWidth="1"/>
    <col min="2070" max="2071" width="10.85546875" style="84" customWidth="1"/>
    <col min="2072" max="2072" width="96.5703125" style="84" customWidth="1"/>
    <col min="2073" max="2080" width="10.85546875" style="84" customWidth="1"/>
    <col min="2081" max="2081" width="24.42578125" style="84" customWidth="1"/>
    <col min="2082" max="2093" width="10.85546875" style="84" customWidth="1"/>
    <col min="2094" max="2096" width="13.7109375" style="84" customWidth="1"/>
    <col min="2097" max="2150" width="0" style="84" hidden="1" customWidth="1"/>
    <col min="2151" max="2304" width="10.28515625" style="84"/>
    <col min="2305" max="2305" width="48.42578125" style="84" customWidth="1"/>
    <col min="2306" max="2306" width="13.140625" style="84" customWidth="1"/>
    <col min="2307" max="2307" width="12.42578125" style="84" customWidth="1"/>
    <col min="2308" max="2308" width="12.28515625" style="84" customWidth="1"/>
    <col min="2309" max="2309" width="11.5703125" style="84" customWidth="1"/>
    <col min="2310" max="2310" width="12.5703125" style="84" customWidth="1"/>
    <col min="2311" max="2312" width="10.42578125" style="84" customWidth="1"/>
    <col min="2313" max="2313" width="10.28515625" style="84" customWidth="1"/>
    <col min="2314" max="2314" width="10.7109375" style="84" customWidth="1"/>
    <col min="2315" max="2315" width="9.85546875" style="84" customWidth="1"/>
    <col min="2316" max="2316" width="10.5703125" style="84" customWidth="1"/>
    <col min="2317" max="2317" width="10.140625" style="84" customWidth="1"/>
    <col min="2318" max="2318" width="10.28515625" style="84" customWidth="1"/>
    <col min="2319" max="2319" width="9.85546875" style="84" customWidth="1"/>
    <col min="2320" max="2320" width="9.7109375" style="84" customWidth="1"/>
    <col min="2321" max="2321" width="9.42578125" style="84" customWidth="1"/>
    <col min="2322" max="2322" width="9.85546875" style="84" customWidth="1"/>
    <col min="2323" max="2323" width="9.140625" style="84" customWidth="1"/>
    <col min="2324" max="2324" width="9.5703125" style="84" customWidth="1"/>
    <col min="2325" max="2325" width="9" style="84" customWidth="1"/>
    <col min="2326" max="2327" width="10.85546875" style="84" customWidth="1"/>
    <col min="2328" max="2328" width="96.5703125" style="84" customWidth="1"/>
    <col min="2329" max="2336" width="10.85546875" style="84" customWidth="1"/>
    <col min="2337" max="2337" width="24.42578125" style="84" customWidth="1"/>
    <col min="2338" max="2349" width="10.85546875" style="84" customWidth="1"/>
    <col min="2350" max="2352" width="13.7109375" style="84" customWidth="1"/>
    <col min="2353" max="2406" width="0" style="84" hidden="1" customWidth="1"/>
    <col min="2407" max="2560" width="10.28515625" style="84"/>
    <col min="2561" max="2561" width="48.42578125" style="84" customWidth="1"/>
    <col min="2562" max="2562" width="13.140625" style="84" customWidth="1"/>
    <col min="2563" max="2563" width="12.42578125" style="84" customWidth="1"/>
    <col min="2564" max="2564" width="12.28515625" style="84" customWidth="1"/>
    <col min="2565" max="2565" width="11.5703125" style="84" customWidth="1"/>
    <col min="2566" max="2566" width="12.5703125" style="84" customWidth="1"/>
    <col min="2567" max="2568" width="10.42578125" style="84" customWidth="1"/>
    <col min="2569" max="2569" width="10.28515625" style="84" customWidth="1"/>
    <col min="2570" max="2570" width="10.7109375" style="84" customWidth="1"/>
    <col min="2571" max="2571" width="9.85546875" style="84" customWidth="1"/>
    <col min="2572" max="2572" width="10.5703125" style="84" customWidth="1"/>
    <col min="2573" max="2573" width="10.140625" style="84" customWidth="1"/>
    <col min="2574" max="2574" width="10.28515625" style="84" customWidth="1"/>
    <col min="2575" max="2575" width="9.85546875" style="84" customWidth="1"/>
    <col min="2576" max="2576" width="9.7109375" style="84" customWidth="1"/>
    <col min="2577" max="2577" width="9.42578125" style="84" customWidth="1"/>
    <col min="2578" max="2578" width="9.85546875" style="84" customWidth="1"/>
    <col min="2579" max="2579" width="9.140625" style="84" customWidth="1"/>
    <col min="2580" max="2580" width="9.5703125" style="84" customWidth="1"/>
    <col min="2581" max="2581" width="9" style="84" customWidth="1"/>
    <col min="2582" max="2583" width="10.85546875" style="84" customWidth="1"/>
    <col min="2584" max="2584" width="96.5703125" style="84" customWidth="1"/>
    <col min="2585" max="2592" width="10.85546875" style="84" customWidth="1"/>
    <col min="2593" max="2593" width="24.42578125" style="84" customWidth="1"/>
    <col min="2594" max="2605" width="10.85546875" style="84" customWidth="1"/>
    <col min="2606" max="2608" width="13.7109375" style="84" customWidth="1"/>
    <col min="2609" max="2662" width="0" style="84" hidden="1" customWidth="1"/>
    <col min="2663" max="2816" width="10.28515625" style="84"/>
    <col min="2817" max="2817" width="48.42578125" style="84" customWidth="1"/>
    <col min="2818" max="2818" width="13.140625" style="84" customWidth="1"/>
    <col min="2819" max="2819" width="12.42578125" style="84" customWidth="1"/>
    <col min="2820" max="2820" width="12.28515625" style="84" customWidth="1"/>
    <col min="2821" max="2821" width="11.5703125" style="84" customWidth="1"/>
    <col min="2822" max="2822" width="12.5703125" style="84" customWidth="1"/>
    <col min="2823" max="2824" width="10.42578125" style="84" customWidth="1"/>
    <col min="2825" max="2825" width="10.28515625" style="84" customWidth="1"/>
    <col min="2826" max="2826" width="10.7109375" style="84" customWidth="1"/>
    <col min="2827" max="2827" width="9.85546875" style="84" customWidth="1"/>
    <col min="2828" max="2828" width="10.5703125" style="84" customWidth="1"/>
    <col min="2829" max="2829" width="10.140625" style="84" customWidth="1"/>
    <col min="2830" max="2830" width="10.28515625" style="84" customWidth="1"/>
    <col min="2831" max="2831" width="9.85546875" style="84" customWidth="1"/>
    <col min="2832" max="2832" width="9.7109375" style="84" customWidth="1"/>
    <col min="2833" max="2833" width="9.42578125" style="84" customWidth="1"/>
    <col min="2834" max="2834" width="9.85546875" style="84" customWidth="1"/>
    <col min="2835" max="2835" width="9.140625" style="84" customWidth="1"/>
    <col min="2836" max="2836" width="9.5703125" style="84" customWidth="1"/>
    <col min="2837" max="2837" width="9" style="84" customWidth="1"/>
    <col min="2838" max="2839" width="10.85546875" style="84" customWidth="1"/>
    <col min="2840" max="2840" width="96.5703125" style="84" customWidth="1"/>
    <col min="2841" max="2848" width="10.85546875" style="84" customWidth="1"/>
    <col min="2849" max="2849" width="24.42578125" style="84" customWidth="1"/>
    <col min="2850" max="2861" width="10.85546875" style="84" customWidth="1"/>
    <col min="2862" max="2864" width="13.7109375" style="84" customWidth="1"/>
    <col min="2865" max="2918" width="0" style="84" hidden="1" customWidth="1"/>
    <col min="2919" max="3072" width="10.28515625" style="84"/>
    <col min="3073" max="3073" width="48.42578125" style="84" customWidth="1"/>
    <col min="3074" max="3074" width="13.140625" style="84" customWidth="1"/>
    <col min="3075" max="3075" width="12.42578125" style="84" customWidth="1"/>
    <col min="3076" max="3076" width="12.28515625" style="84" customWidth="1"/>
    <col min="3077" max="3077" width="11.5703125" style="84" customWidth="1"/>
    <col min="3078" max="3078" width="12.5703125" style="84" customWidth="1"/>
    <col min="3079" max="3080" width="10.42578125" style="84" customWidth="1"/>
    <col min="3081" max="3081" width="10.28515625" style="84" customWidth="1"/>
    <col min="3082" max="3082" width="10.7109375" style="84" customWidth="1"/>
    <col min="3083" max="3083" width="9.85546875" style="84" customWidth="1"/>
    <col min="3084" max="3084" width="10.5703125" style="84" customWidth="1"/>
    <col min="3085" max="3085" width="10.140625" style="84" customWidth="1"/>
    <col min="3086" max="3086" width="10.28515625" style="84" customWidth="1"/>
    <col min="3087" max="3087" width="9.85546875" style="84" customWidth="1"/>
    <col min="3088" max="3088" width="9.7109375" style="84" customWidth="1"/>
    <col min="3089" max="3089" width="9.42578125" style="84" customWidth="1"/>
    <col min="3090" max="3090" width="9.85546875" style="84" customWidth="1"/>
    <col min="3091" max="3091" width="9.140625" style="84" customWidth="1"/>
    <col min="3092" max="3092" width="9.5703125" style="84" customWidth="1"/>
    <col min="3093" max="3093" width="9" style="84" customWidth="1"/>
    <col min="3094" max="3095" width="10.85546875" style="84" customWidth="1"/>
    <col min="3096" max="3096" width="96.5703125" style="84" customWidth="1"/>
    <col min="3097" max="3104" width="10.85546875" style="84" customWidth="1"/>
    <col min="3105" max="3105" width="24.42578125" style="84" customWidth="1"/>
    <col min="3106" max="3117" width="10.85546875" style="84" customWidth="1"/>
    <col min="3118" max="3120" width="13.7109375" style="84" customWidth="1"/>
    <col min="3121" max="3174" width="0" style="84" hidden="1" customWidth="1"/>
    <col min="3175" max="3328" width="10.28515625" style="84"/>
    <col min="3329" max="3329" width="48.42578125" style="84" customWidth="1"/>
    <col min="3330" max="3330" width="13.140625" style="84" customWidth="1"/>
    <col min="3331" max="3331" width="12.42578125" style="84" customWidth="1"/>
    <col min="3332" max="3332" width="12.28515625" style="84" customWidth="1"/>
    <col min="3333" max="3333" width="11.5703125" style="84" customWidth="1"/>
    <col min="3334" max="3334" width="12.5703125" style="84" customWidth="1"/>
    <col min="3335" max="3336" width="10.42578125" style="84" customWidth="1"/>
    <col min="3337" max="3337" width="10.28515625" style="84" customWidth="1"/>
    <col min="3338" max="3338" width="10.7109375" style="84" customWidth="1"/>
    <col min="3339" max="3339" width="9.85546875" style="84" customWidth="1"/>
    <col min="3340" max="3340" width="10.5703125" style="84" customWidth="1"/>
    <col min="3341" max="3341" width="10.140625" style="84" customWidth="1"/>
    <col min="3342" max="3342" width="10.28515625" style="84" customWidth="1"/>
    <col min="3343" max="3343" width="9.85546875" style="84" customWidth="1"/>
    <col min="3344" max="3344" width="9.7109375" style="84" customWidth="1"/>
    <col min="3345" max="3345" width="9.42578125" style="84" customWidth="1"/>
    <col min="3346" max="3346" width="9.85546875" style="84" customWidth="1"/>
    <col min="3347" max="3347" width="9.140625" style="84" customWidth="1"/>
    <col min="3348" max="3348" width="9.5703125" style="84" customWidth="1"/>
    <col min="3349" max="3349" width="9" style="84" customWidth="1"/>
    <col min="3350" max="3351" width="10.85546875" style="84" customWidth="1"/>
    <col min="3352" max="3352" width="96.5703125" style="84" customWidth="1"/>
    <col min="3353" max="3360" width="10.85546875" style="84" customWidth="1"/>
    <col min="3361" max="3361" width="24.42578125" style="84" customWidth="1"/>
    <col min="3362" max="3373" width="10.85546875" style="84" customWidth="1"/>
    <col min="3374" max="3376" width="13.7109375" style="84" customWidth="1"/>
    <col min="3377" max="3430" width="0" style="84" hidden="1" customWidth="1"/>
    <col min="3431" max="3584" width="10.28515625" style="84"/>
    <col min="3585" max="3585" width="48.42578125" style="84" customWidth="1"/>
    <col min="3586" max="3586" width="13.140625" style="84" customWidth="1"/>
    <col min="3587" max="3587" width="12.42578125" style="84" customWidth="1"/>
    <col min="3588" max="3588" width="12.28515625" style="84" customWidth="1"/>
    <col min="3589" max="3589" width="11.5703125" style="84" customWidth="1"/>
    <col min="3590" max="3590" width="12.5703125" style="84" customWidth="1"/>
    <col min="3591" max="3592" width="10.42578125" style="84" customWidth="1"/>
    <col min="3593" max="3593" width="10.28515625" style="84" customWidth="1"/>
    <col min="3594" max="3594" width="10.7109375" style="84" customWidth="1"/>
    <col min="3595" max="3595" width="9.85546875" style="84" customWidth="1"/>
    <col min="3596" max="3596" width="10.5703125" style="84" customWidth="1"/>
    <col min="3597" max="3597" width="10.140625" style="84" customWidth="1"/>
    <col min="3598" max="3598" width="10.28515625" style="84" customWidth="1"/>
    <col min="3599" max="3599" width="9.85546875" style="84" customWidth="1"/>
    <col min="3600" max="3600" width="9.7109375" style="84" customWidth="1"/>
    <col min="3601" max="3601" width="9.42578125" style="84" customWidth="1"/>
    <col min="3602" max="3602" width="9.85546875" style="84" customWidth="1"/>
    <col min="3603" max="3603" width="9.140625" style="84" customWidth="1"/>
    <col min="3604" max="3604" width="9.5703125" style="84" customWidth="1"/>
    <col min="3605" max="3605" width="9" style="84" customWidth="1"/>
    <col min="3606" max="3607" width="10.85546875" style="84" customWidth="1"/>
    <col min="3608" max="3608" width="96.5703125" style="84" customWidth="1"/>
    <col min="3609" max="3616" width="10.85546875" style="84" customWidth="1"/>
    <col min="3617" max="3617" width="24.42578125" style="84" customWidth="1"/>
    <col min="3618" max="3629" width="10.85546875" style="84" customWidth="1"/>
    <col min="3630" max="3632" width="13.7109375" style="84" customWidth="1"/>
    <col min="3633" max="3686" width="0" style="84" hidden="1" customWidth="1"/>
    <col min="3687" max="3840" width="10.28515625" style="84"/>
    <col min="3841" max="3841" width="48.42578125" style="84" customWidth="1"/>
    <col min="3842" max="3842" width="13.140625" style="84" customWidth="1"/>
    <col min="3843" max="3843" width="12.42578125" style="84" customWidth="1"/>
    <col min="3844" max="3844" width="12.28515625" style="84" customWidth="1"/>
    <col min="3845" max="3845" width="11.5703125" style="84" customWidth="1"/>
    <col min="3846" max="3846" width="12.5703125" style="84" customWidth="1"/>
    <col min="3847" max="3848" width="10.42578125" style="84" customWidth="1"/>
    <col min="3849" max="3849" width="10.28515625" style="84" customWidth="1"/>
    <col min="3850" max="3850" width="10.7109375" style="84" customWidth="1"/>
    <col min="3851" max="3851" width="9.85546875" style="84" customWidth="1"/>
    <col min="3852" max="3852" width="10.5703125" style="84" customWidth="1"/>
    <col min="3853" max="3853" width="10.140625" style="84" customWidth="1"/>
    <col min="3854" max="3854" width="10.28515625" style="84" customWidth="1"/>
    <col min="3855" max="3855" width="9.85546875" style="84" customWidth="1"/>
    <col min="3856" max="3856" width="9.7109375" style="84" customWidth="1"/>
    <col min="3857" max="3857" width="9.42578125" style="84" customWidth="1"/>
    <col min="3858" max="3858" width="9.85546875" style="84" customWidth="1"/>
    <col min="3859" max="3859" width="9.140625" style="84" customWidth="1"/>
    <col min="3860" max="3860" width="9.5703125" style="84" customWidth="1"/>
    <col min="3861" max="3861" width="9" style="84" customWidth="1"/>
    <col min="3862" max="3863" width="10.85546875" style="84" customWidth="1"/>
    <col min="3864" max="3864" width="96.5703125" style="84" customWidth="1"/>
    <col min="3865" max="3872" width="10.85546875" style="84" customWidth="1"/>
    <col min="3873" max="3873" width="24.42578125" style="84" customWidth="1"/>
    <col min="3874" max="3885" width="10.85546875" style="84" customWidth="1"/>
    <col min="3886" max="3888" width="13.7109375" style="84" customWidth="1"/>
    <col min="3889" max="3942" width="0" style="84" hidden="1" customWidth="1"/>
    <col min="3943" max="4096" width="10.28515625" style="84"/>
    <col min="4097" max="4097" width="48.42578125" style="84" customWidth="1"/>
    <col min="4098" max="4098" width="13.140625" style="84" customWidth="1"/>
    <col min="4099" max="4099" width="12.42578125" style="84" customWidth="1"/>
    <col min="4100" max="4100" width="12.28515625" style="84" customWidth="1"/>
    <col min="4101" max="4101" width="11.5703125" style="84" customWidth="1"/>
    <col min="4102" max="4102" width="12.5703125" style="84" customWidth="1"/>
    <col min="4103" max="4104" width="10.42578125" style="84" customWidth="1"/>
    <col min="4105" max="4105" width="10.28515625" style="84" customWidth="1"/>
    <col min="4106" max="4106" width="10.7109375" style="84" customWidth="1"/>
    <col min="4107" max="4107" width="9.85546875" style="84" customWidth="1"/>
    <col min="4108" max="4108" width="10.5703125" style="84" customWidth="1"/>
    <col min="4109" max="4109" width="10.140625" style="84" customWidth="1"/>
    <col min="4110" max="4110" width="10.28515625" style="84" customWidth="1"/>
    <col min="4111" max="4111" width="9.85546875" style="84" customWidth="1"/>
    <col min="4112" max="4112" width="9.7109375" style="84" customWidth="1"/>
    <col min="4113" max="4113" width="9.42578125" style="84" customWidth="1"/>
    <col min="4114" max="4114" width="9.85546875" style="84" customWidth="1"/>
    <col min="4115" max="4115" width="9.140625" style="84" customWidth="1"/>
    <col min="4116" max="4116" width="9.5703125" style="84" customWidth="1"/>
    <col min="4117" max="4117" width="9" style="84" customWidth="1"/>
    <col min="4118" max="4119" width="10.85546875" style="84" customWidth="1"/>
    <col min="4120" max="4120" width="96.5703125" style="84" customWidth="1"/>
    <col min="4121" max="4128" width="10.85546875" style="84" customWidth="1"/>
    <col min="4129" max="4129" width="24.42578125" style="84" customWidth="1"/>
    <col min="4130" max="4141" width="10.85546875" style="84" customWidth="1"/>
    <col min="4142" max="4144" width="13.7109375" style="84" customWidth="1"/>
    <col min="4145" max="4198" width="0" style="84" hidden="1" customWidth="1"/>
    <col min="4199" max="4352" width="10.28515625" style="84"/>
    <col min="4353" max="4353" width="48.42578125" style="84" customWidth="1"/>
    <col min="4354" max="4354" width="13.140625" style="84" customWidth="1"/>
    <col min="4355" max="4355" width="12.42578125" style="84" customWidth="1"/>
    <col min="4356" max="4356" width="12.28515625" style="84" customWidth="1"/>
    <col min="4357" max="4357" width="11.5703125" style="84" customWidth="1"/>
    <col min="4358" max="4358" width="12.5703125" style="84" customWidth="1"/>
    <col min="4359" max="4360" width="10.42578125" style="84" customWidth="1"/>
    <col min="4361" max="4361" width="10.28515625" style="84" customWidth="1"/>
    <col min="4362" max="4362" width="10.7109375" style="84" customWidth="1"/>
    <col min="4363" max="4363" width="9.85546875" style="84" customWidth="1"/>
    <col min="4364" max="4364" width="10.5703125" style="84" customWidth="1"/>
    <col min="4365" max="4365" width="10.140625" style="84" customWidth="1"/>
    <col min="4366" max="4366" width="10.28515625" style="84" customWidth="1"/>
    <col min="4367" max="4367" width="9.85546875" style="84" customWidth="1"/>
    <col min="4368" max="4368" width="9.7109375" style="84" customWidth="1"/>
    <col min="4369" max="4369" width="9.42578125" style="84" customWidth="1"/>
    <col min="4370" max="4370" width="9.85546875" style="84" customWidth="1"/>
    <col min="4371" max="4371" width="9.140625" style="84" customWidth="1"/>
    <col min="4372" max="4372" width="9.5703125" style="84" customWidth="1"/>
    <col min="4373" max="4373" width="9" style="84" customWidth="1"/>
    <col min="4374" max="4375" width="10.85546875" style="84" customWidth="1"/>
    <col min="4376" max="4376" width="96.5703125" style="84" customWidth="1"/>
    <col min="4377" max="4384" width="10.85546875" style="84" customWidth="1"/>
    <col min="4385" max="4385" width="24.42578125" style="84" customWidth="1"/>
    <col min="4386" max="4397" width="10.85546875" style="84" customWidth="1"/>
    <col min="4398" max="4400" width="13.7109375" style="84" customWidth="1"/>
    <col min="4401" max="4454" width="0" style="84" hidden="1" customWidth="1"/>
    <col min="4455" max="4608" width="10.28515625" style="84"/>
    <col min="4609" max="4609" width="48.42578125" style="84" customWidth="1"/>
    <col min="4610" max="4610" width="13.140625" style="84" customWidth="1"/>
    <col min="4611" max="4611" width="12.42578125" style="84" customWidth="1"/>
    <col min="4612" max="4612" width="12.28515625" style="84" customWidth="1"/>
    <col min="4613" max="4613" width="11.5703125" style="84" customWidth="1"/>
    <col min="4614" max="4614" width="12.5703125" style="84" customWidth="1"/>
    <col min="4615" max="4616" width="10.42578125" style="84" customWidth="1"/>
    <col min="4617" max="4617" width="10.28515625" style="84" customWidth="1"/>
    <col min="4618" max="4618" width="10.7109375" style="84" customWidth="1"/>
    <col min="4619" max="4619" width="9.85546875" style="84" customWidth="1"/>
    <col min="4620" max="4620" width="10.5703125" style="84" customWidth="1"/>
    <col min="4621" max="4621" width="10.140625" style="84" customWidth="1"/>
    <col min="4622" max="4622" width="10.28515625" style="84" customWidth="1"/>
    <col min="4623" max="4623" width="9.85546875" style="84" customWidth="1"/>
    <col min="4624" max="4624" width="9.7109375" style="84" customWidth="1"/>
    <col min="4625" max="4625" width="9.42578125" style="84" customWidth="1"/>
    <col min="4626" max="4626" width="9.85546875" style="84" customWidth="1"/>
    <col min="4627" max="4627" width="9.140625" style="84" customWidth="1"/>
    <col min="4628" max="4628" width="9.5703125" style="84" customWidth="1"/>
    <col min="4629" max="4629" width="9" style="84" customWidth="1"/>
    <col min="4630" max="4631" width="10.85546875" style="84" customWidth="1"/>
    <col min="4632" max="4632" width="96.5703125" style="84" customWidth="1"/>
    <col min="4633" max="4640" width="10.85546875" style="84" customWidth="1"/>
    <col min="4641" max="4641" width="24.42578125" style="84" customWidth="1"/>
    <col min="4642" max="4653" width="10.85546875" style="84" customWidth="1"/>
    <col min="4654" max="4656" width="13.7109375" style="84" customWidth="1"/>
    <col min="4657" max="4710" width="0" style="84" hidden="1" customWidth="1"/>
    <col min="4711" max="4864" width="10.28515625" style="84"/>
    <col min="4865" max="4865" width="48.42578125" style="84" customWidth="1"/>
    <col min="4866" max="4866" width="13.140625" style="84" customWidth="1"/>
    <col min="4867" max="4867" width="12.42578125" style="84" customWidth="1"/>
    <col min="4868" max="4868" width="12.28515625" style="84" customWidth="1"/>
    <col min="4869" max="4869" width="11.5703125" style="84" customWidth="1"/>
    <col min="4870" max="4870" width="12.5703125" style="84" customWidth="1"/>
    <col min="4871" max="4872" width="10.42578125" style="84" customWidth="1"/>
    <col min="4873" max="4873" width="10.28515625" style="84" customWidth="1"/>
    <col min="4874" max="4874" width="10.7109375" style="84" customWidth="1"/>
    <col min="4875" max="4875" width="9.85546875" style="84" customWidth="1"/>
    <col min="4876" max="4876" width="10.5703125" style="84" customWidth="1"/>
    <col min="4877" max="4877" width="10.140625" style="84" customWidth="1"/>
    <col min="4878" max="4878" width="10.28515625" style="84" customWidth="1"/>
    <col min="4879" max="4879" width="9.85546875" style="84" customWidth="1"/>
    <col min="4880" max="4880" width="9.7109375" style="84" customWidth="1"/>
    <col min="4881" max="4881" width="9.42578125" style="84" customWidth="1"/>
    <col min="4882" max="4882" width="9.85546875" style="84" customWidth="1"/>
    <col min="4883" max="4883" width="9.140625" style="84" customWidth="1"/>
    <col min="4884" max="4884" width="9.5703125" style="84" customWidth="1"/>
    <col min="4885" max="4885" width="9" style="84" customWidth="1"/>
    <col min="4886" max="4887" width="10.85546875" style="84" customWidth="1"/>
    <col min="4888" max="4888" width="96.5703125" style="84" customWidth="1"/>
    <col min="4889" max="4896" width="10.85546875" style="84" customWidth="1"/>
    <col min="4897" max="4897" width="24.42578125" style="84" customWidth="1"/>
    <col min="4898" max="4909" width="10.85546875" style="84" customWidth="1"/>
    <col min="4910" max="4912" width="13.7109375" style="84" customWidth="1"/>
    <col min="4913" max="4966" width="0" style="84" hidden="1" customWidth="1"/>
    <col min="4967" max="5120" width="10.28515625" style="84"/>
    <col min="5121" max="5121" width="48.42578125" style="84" customWidth="1"/>
    <col min="5122" max="5122" width="13.140625" style="84" customWidth="1"/>
    <col min="5123" max="5123" width="12.42578125" style="84" customWidth="1"/>
    <col min="5124" max="5124" width="12.28515625" style="84" customWidth="1"/>
    <col min="5125" max="5125" width="11.5703125" style="84" customWidth="1"/>
    <col min="5126" max="5126" width="12.5703125" style="84" customWidth="1"/>
    <col min="5127" max="5128" width="10.42578125" style="84" customWidth="1"/>
    <col min="5129" max="5129" width="10.28515625" style="84" customWidth="1"/>
    <col min="5130" max="5130" width="10.7109375" style="84" customWidth="1"/>
    <col min="5131" max="5131" width="9.85546875" style="84" customWidth="1"/>
    <col min="5132" max="5132" width="10.5703125" style="84" customWidth="1"/>
    <col min="5133" max="5133" width="10.140625" style="84" customWidth="1"/>
    <col min="5134" max="5134" width="10.28515625" style="84" customWidth="1"/>
    <col min="5135" max="5135" width="9.85546875" style="84" customWidth="1"/>
    <col min="5136" max="5136" width="9.7109375" style="84" customWidth="1"/>
    <col min="5137" max="5137" width="9.42578125" style="84" customWidth="1"/>
    <col min="5138" max="5138" width="9.85546875" style="84" customWidth="1"/>
    <col min="5139" max="5139" width="9.140625" style="84" customWidth="1"/>
    <col min="5140" max="5140" width="9.5703125" style="84" customWidth="1"/>
    <col min="5141" max="5141" width="9" style="84" customWidth="1"/>
    <col min="5142" max="5143" width="10.85546875" style="84" customWidth="1"/>
    <col min="5144" max="5144" width="96.5703125" style="84" customWidth="1"/>
    <col min="5145" max="5152" width="10.85546875" style="84" customWidth="1"/>
    <col min="5153" max="5153" width="24.42578125" style="84" customWidth="1"/>
    <col min="5154" max="5165" width="10.85546875" style="84" customWidth="1"/>
    <col min="5166" max="5168" width="13.7109375" style="84" customWidth="1"/>
    <col min="5169" max="5222" width="0" style="84" hidden="1" customWidth="1"/>
    <col min="5223" max="5376" width="10.28515625" style="84"/>
    <col min="5377" max="5377" width="48.42578125" style="84" customWidth="1"/>
    <col min="5378" max="5378" width="13.140625" style="84" customWidth="1"/>
    <col min="5379" max="5379" width="12.42578125" style="84" customWidth="1"/>
    <col min="5380" max="5380" width="12.28515625" style="84" customWidth="1"/>
    <col min="5381" max="5381" width="11.5703125" style="84" customWidth="1"/>
    <col min="5382" max="5382" width="12.5703125" style="84" customWidth="1"/>
    <col min="5383" max="5384" width="10.42578125" style="84" customWidth="1"/>
    <col min="5385" max="5385" width="10.28515625" style="84" customWidth="1"/>
    <col min="5386" max="5386" width="10.7109375" style="84" customWidth="1"/>
    <col min="5387" max="5387" width="9.85546875" style="84" customWidth="1"/>
    <col min="5388" max="5388" width="10.5703125" style="84" customWidth="1"/>
    <col min="5389" max="5389" width="10.140625" style="84" customWidth="1"/>
    <col min="5390" max="5390" width="10.28515625" style="84" customWidth="1"/>
    <col min="5391" max="5391" width="9.85546875" style="84" customWidth="1"/>
    <col min="5392" max="5392" width="9.7109375" style="84" customWidth="1"/>
    <col min="5393" max="5393" width="9.42578125" style="84" customWidth="1"/>
    <col min="5394" max="5394" width="9.85546875" style="84" customWidth="1"/>
    <col min="5395" max="5395" width="9.140625" style="84" customWidth="1"/>
    <col min="5396" max="5396" width="9.5703125" style="84" customWidth="1"/>
    <col min="5397" max="5397" width="9" style="84" customWidth="1"/>
    <col min="5398" max="5399" width="10.85546875" style="84" customWidth="1"/>
    <col min="5400" max="5400" width="96.5703125" style="84" customWidth="1"/>
    <col min="5401" max="5408" width="10.85546875" style="84" customWidth="1"/>
    <col min="5409" max="5409" width="24.42578125" style="84" customWidth="1"/>
    <col min="5410" max="5421" width="10.85546875" style="84" customWidth="1"/>
    <col min="5422" max="5424" width="13.7109375" style="84" customWidth="1"/>
    <col min="5425" max="5478" width="0" style="84" hidden="1" customWidth="1"/>
    <col min="5479" max="5632" width="10.28515625" style="84"/>
    <col min="5633" max="5633" width="48.42578125" style="84" customWidth="1"/>
    <col min="5634" max="5634" width="13.140625" style="84" customWidth="1"/>
    <col min="5635" max="5635" width="12.42578125" style="84" customWidth="1"/>
    <col min="5636" max="5636" width="12.28515625" style="84" customWidth="1"/>
    <col min="5637" max="5637" width="11.5703125" style="84" customWidth="1"/>
    <col min="5638" max="5638" width="12.5703125" style="84" customWidth="1"/>
    <col min="5639" max="5640" width="10.42578125" style="84" customWidth="1"/>
    <col min="5641" max="5641" width="10.28515625" style="84" customWidth="1"/>
    <col min="5642" max="5642" width="10.7109375" style="84" customWidth="1"/>
    <col min="5643" max="5643" width="9.85546875" style="84" customWidth="1"/>
    <col min="5644" max="5644" width="10.5703125" style="84" customWidth="1"/>
    <col min="5645" max="5645" width="10.140625" style="84" customWidth="1"/>
    <col min="5646" max="5646" width="10.28515625" style="84" customWidth="1"/>
    <col min="5647" max="5647" width="9.85546875" style="84" customWidth="1"/>
    <col min="5648" max="5648" width="9.7109375" style="84" customWidth="1"/>
    <col min="5649" max="5649" width="9.42578125" style="84" customWidth="1"/>
    <col min="5650" max="5650" width="9.85546875" style="84" customWidth="1"/>
    <col min="5651" max="5651" width="9.140625" style="84" customWidth="1"/>
    <col min="5652" max="5652" width="9.5703125" style="84" customWidth="1"/>
    <col min="5653" max="5653" width="9" style="84" customWidth="1"/>
    <col min="5654" max="5655" width="10.85546875" style="84" customWidth="1"/>
    <col min="5656" max="5656" width="96.5703125" style="84" customWidth="1"/>
    <col min="5657" max="5664" width="10.85546875" style="84" customWidth="1"/>
    <col min="5665" max="5665" width="24.42578125" style="84" customWidth="1"/>
    <col min="5666" max="5677" width="10.85546875" style="84" customWidth="1"/>
    <col min="5678" max="5680" width="13.7109375" style="84" customWidth="1"/>
    <col min="5681" max="5734" width="0" style="84" hidden="1" customWidth="1"/>
    <col min="5735" max="5888" width="10.28515625" style="84"/>
    <col min="5889" max="5889" width="48.42578125" style="84" customWidth="1"/>
    <col min="5890" max="5890" width="13.140625" style="84" customWidth="1"/>
    <col min="5891" max="5891" width="12.42578125" style="84" customWidth="1"/>
    <col min="5892" max="5892" width="12.28515625" style="84" customWidth="1"/>
    <col min="5893" max="5893" width="11.5703125" style="84" customWidth="1"/>
    <col min="5894" max="5894" width="12.5703125" style="84" customWidth="1"/>
    <col min="5895" max="5896" width="10.42578125" style="84" customWidth="1"/>
    <col min="5897" max="5897" width="10.28515625" style="84" customWidth="1"/>
    <col min="5898" max="5898" width="10.7109375" style="84" customWidth="1"/>
    <col min="5899" max="5899" width="9.85546875" style="84" customWidth="1"/>
    <col min="5900" max="5900" width="10.5703125" style="84" customWidth="1"/>
    <col min="5901" max="5901" width="10.140625" style="84" customWidth="1"/>
    <col min="5902" max="5902" width="10.28515625" style="84" customWidth="1"/>
    <col min="5903" max="5903" width="9.85546875" style="84" customWidth="1"/>
    <col min="5904" max="5904" width="9.7109375" style="84" customWidth="1"/>
    <col min="5905" max="5905" width="9.42578125" style="84" customWidth="1"/>
    <col min="5906" max="5906" width="9.85546875" style="84" customWidth="1"/>
    <col min="5907" max="5907" width="9.140625" style="84" customWidth="1"/>
    <col min="5908" max="5908" width="9.5703125" style="84" customWidth="1"/>
    <col min="5909" max="5909" width="9" style="84" customWidth="1"/>
    <col min="5910" max="5911" width="10.85546875" style="84" customWidth="1"/>
    <col min="5912" max="5912" width="96.5703125" style="84" customWidth="1"/>
    <col min="5913" max="5920" width="10.85546875" style="84" customWidth="1"/>
    <col min="5921" max="5921" width="24.42578125" style="84" customWidth="1"/>
    <col min="5922" max="5933" width="10.85546875" style="84" customWidth="1"/>
    <col min="5934" max="5936" width="13.7109375" style="84" customWidth="1"/>
    <col min="5937" max="5990" width="0" style="84" hidden="1" customWidth="1"/>
    <col min="5991" max="6144" width="10.28515625" style="84"/>
    <col min="6145" max="6145" width="48.42578125" style="84" customWidth="1"/>
    <col min="6146" max="6146" width="13.140625" style="84" customWidth="1"/>
    <col min="6147" max="6147" width="12.42578125" style="84" customWidth="1"/>
    <col min="6148" max="6148" width="12.28515625" style="84" customWidth="1"/>
    <col min="6149" max="6149" width="11.5703125" style="84" customWidth="1"/>
    <col min="6150" max="6150" width="12.5703125" style="84" customWidth="1"/>
    <col min="6151" max="6152" width="10.42578125" style="84" customWidth="1"/>
    <col min="6153" max="6153" width="10.28515625" style="84" customWidth="1"/>
    <col min="6154" max="6154" width="10.7109375" style="84" customWidth="1"/>
    <col min="6155" max="6155" width="9.85546875" style="84" customWidth="1"/>
    <col min="6156" max="6156" width="10.5703125" style="84" customWidth="1"/>
    <col min="6157" max="6157" width="10.140625" style="84" customWidth="1"/>
    <col min="6158" max="6158" width="10.28515625" style="84" customWidth="1"/>
    <col min="6159" max="6159" width="9.85546875" style="84" customWidth="1"/>
    <col min="6160" max="6160" width="9.7109375" style="84" customWidth="1"/>
    <col min="6161" max="6161" width="9.42578125" style="84" customWidth="1"/>
    <col min="6162" max="6162" width="9.85546875" style="84" customWidth="1"/>
    <col min="6163" max="6163" width="9.140625" style="84" customWidth="1"/>
    <col min="6164" max="6164" width="9.5703125" style="84" customWidth="1"/>
    <col min="6165" max="6165" width="9" style="84" customWidth="1"/>
    <col min="6166" max="6167" width="10.85546875" style="84" customWidth="1"/>
    <col min="6168" max="6168" width="96.5703125" style="84" customWidth="1"/>
    <col min="6169" max="6176" width="10.85546875" style="84" customWidth="1"/>
    <col min="6177" max="6177" width="24.42578125" style="84" customWidth="1"/>
    <col min="6178" max="6189" width="10.85546875" style="84" customWidth="1"/>
    <col min="6190" max="6192" width="13.7109375" style="84" customWidth="1"/>
    <col min="6193" max="6246" width="0" style="84" hidden="1" customWidth="1"/>
    <col min="6247" max="6400" width="10.28515625" style="84"/>
    <col min="6401" max="6401" width="48.42578125" style="84" customWidth="1"/>
    <col min="6402" max="6402" width="13.140625" style="84" customWidth="1"/>
    <col min="6403" max="6403" width="12.42578125" style="84" customWidth="1"/>
    <col min="6404" max="6404" width="12.28515625" style="84" customWidth="1"/>
    <col min="6405" max="6405" width="11.5703125" style="84" customWidth="1"/>
    <col min="6406" max="6406" width="12.5703125" style="84" customWidth="1"/>
    <col min="6407" max="6408" width="10.42578125" style="84" customWidth="1"/>
    <col min="6409" max="6409" width="10.28515625" style="84" customWidth="1"/>
    <col min="6410" max="6410" width="10.7109375" style="84" customWidth="1"/>
    <col min="6411" max="6411" width="9.85546875" style="84" customWidth="1"/>
    <col min="6412" max="6412" width="10.5703125" style="84" customWidth="1"/>
    <col min="6413" max="6413" width="10.140625" style="84" customWidth="1"/>
    <col min="6414" max="6414" width="10.28515625" style="84" customWidth="1"/>
    <col min="6415" max="6415" width="9.85546875" style="84" customWidth="1"/>
    <col min="6416" max="6416" width="9.7109375" style="84" customWidth="1"/>
    <col min="6417" max="6417" width="9.42578125" style="84" customWidth="1"/>
    <col min="6418" max="6418" width="9.85546875" style="84" customWidth="1"/>
    <col min="6419" max="6419" width="9.140625" style="84" customWidth="1"/>
    <col min="6420" max="6420" width="9.5703125" style="84" customWidth="1"/>
    <col min="6421" max="6421" width="9" style="84" customWidth="1"/>
    <col min="6422" max="6423" width="10.85546875" style="84" customWidth="1"/>
    <col min="6424" max="6424" width="96.5703125" style="84" customWidth="1"/>
    <col min="6425" max="6432" width="10.85546875" style="84" customWidth="1"/>
    <col min="6433" max="6433" width="24.42578125" style="84" customWidth="1"/>
    <col min="6434" max="6445" width="10.85546875" style="84" customWidth="1"/>
    <col min="6446" max="6448" width="13.7109375" style="84" customWidth="1"/>
    <col min="6449" max="6502" width="0" style="84" hidden="1" customWidth="1"/>
    <col min="6503" max="6656" width="10.28515625" style="84"/>
    <col min="6657" max="6657" width="48.42578125" style="84" customWidth="1"/>
    <col min="6658" max="6658" width="13.140625" style="84" customWidth="1"/>
    <col min="6659" max="6659" width="12.42578125" style="84" customWidth="1"/>
    <col min="6660" max="6660" width="12.28515625" style="84" customWidth="1"/>
    <col min="6661" max="6661" width="11.5703125" style="84" customWidth="1"/>
    <col min="6662" max="6662" width="12.5703125" style="84" customWidth="1"/>
    <col min="6663" max="6664" width="10.42578125" style="84" customWidth="1"/>
    <col min="6665" max="6665" width="10.28515625" style="84" customWidth="1"/>
    <col min="6666" max="6666" width="10.7109375" style="84" customWidth="1"/>
    <col min="6667" max="6667" width="9.85546875" style="84" customWidth="1"/>
    <col min="6668" max="6668" width="10.5703125" style="84" customWidth="1"/>
    <col min="6669" max="6669" width="10.140625" style="84" customWidth="1"/>
    <col min="6670" max="6670" width="10.28515625" style="84" customWidth="1"/>
    <col min="6671" max="6671" width="9.85546875" style="84" customWidth="1"/>
    <col min="6672" max="6672" width="9.7109375" style="84" customWidth="1"/>
    <col min="6673" max="6673" width="9.42578125" style="84" customWidth="1"/>
    <col min="6674" max="6674" width="9.85546875" style="84" customWidth="1"/>
    <col min="6675" max="6675" width="9.140625" style="84" customWidth="1"/>
    <col min="6676" max="6676" width="9.5703125" style="84" customWidth="1"/>
    <col min="6677" max="6677" width="9" style="84" customWidth="1"/>
    <col min="6678" max="6679" width="10.85546875" style="84" customWidth="1"/>
    <col min="6680" max="6680" width="96.5703125" style="84" customWidth="1"/>
    <col min="6681" max="6688" width="10.85546875" style="84" customWidth="1"/>
    <col min="6689" max="6689" width="24.42578125" style="84" customWidth="1"/>
    <col min="6690" max="6701" width="10.85546875" style="84" customWidth="1"/>
    <col min="6702" max="6704" width="13.7109375" style="84" customWidth="1"/>
    <col min="6705" max="6758" width="0" style="84" hidden="1" customWidth="1"/>
    <col min="6759" max="6912" width="10.28515625" style="84"/>
    <col min="6913" max="6913" width="48.42578125" style="84" customWidth="1"/>
    <col min="6914" max="6914" width="13.140625" style="84" customWidth="1"/>
    <col min="6915" max="6915" width="12.42578125" style="84" customWidth="1"/>
    <col min="6916" max="6916" width="12.28515625" style="84" customWidth="1"/>
    <col min="6917" max="6917" width="11.5703125" style="84" customWidth="1"/>
    <col min="6918" max="6918" width="12.5703125" style="84" customWidth="1"/>
    <col min="6919" max="6920" width="10.42578125" style="84" customWidth="1"/>
    <col min="6921" max="6921" width="10.28515625" style="84" customWidth="1"/>
    <col min="6922" max="6922" width="10.7109375" style="84" customWidth="1"/>
    <col min="6923" max="6923" width="9.85546875" style="84" customWidth="1"/>
    <col min="6924" max="6924" width="10.5703125" style="84" customWidth="1"/>
    <col min="6925" max="6925" width="10.140625" style="84" customWidth="1"/>
    <col min="6926" max="6926" width="10.28515625" style="84" customWidth="1"/>
    <col min="6927" max="6927" width="9.85546875" style="84" customWidth="1"/>
    <col min="6928" max="6928" width="9.7109375" style="84" customWidth="1"/>
    <col min="6929" max="6929" width="9.42578125" style="84" customWidth="1"/>
    <col min="6930" max="6930" width="9.85546875" style="84" customWidth="1"/>
    <col min="6931" max="6931" width="9.140625" style="84" customWidth="1"/>
    <col min="6932" max="6932" width="9.5703125" style="84" customWidth="1"/>
    <col min="6933" max="6933" width="9" style="84" customWidth="1"/>
    <col min="6934" max="6935" width="10.85546875" style="84" customWidth="1"/>
    <col min="6936" max="6936" width="96.5703125" style="84" customWidth="1"/>
    <col min="6937" max="6944" width="10.85546875" style="84" customWidth="1"/>
    <col min="6945" max="6945" width="24.42578125" style="84" customWidth="1"/>
    <col min="6946" max="6957" width="10.85546875" style="84" customWidth="1"/>
    <col min="6958" max="6960" width="13.7109375" style="84" customWidth="1"/>
    <col min="6961" max="7014" width="0" style="84" hidden="1" customWidth="1"/>
    <col min="7015" max="7168" width="10.28515625" style="84"/>
    <col min="7169" max="7169" width="48.42578125" style="84" customWidth="1"/>
    <col min="7170" max="7170" width="13.140625" style="84" customWidth="1"/>
    <col min="7171" max="7171" width="12.42578125" style="84" customWidth="1"/>
    <col min="7172" max="7172" width="12.28515625" style="84" customWidth="1"/>
    <col min="7173" max="7173" width="11.5703125" style="84" customWidth="1"/>
    <col min="7174" max="7174" width="12.5703125" style="84" customWidth="1"/>
    <col min="7175" max="7176" width="10.42578125" style="84" customWidth="1"/>
    <col min="7177" max="7177" width="10.28515625" style="84" customWidth="1"/>
    <col min="7178" max="7178" width="10.7109375" style="84" customWidth="1"/>
    <col min="7179" max="7179" width="9.85546875" style="84" customWidth="1"/>
    <col min="7180" max="7180" width="10.5703125" style="84" customWidth="1"/>
    <col min="7181" max="7181" width="10.140625" style="84" customWidth="1"/>
    <col min="7182" max="7182" width="10.28515625" style="84" customWidth="1"/>
    <col min="7183" max="7183" width="9.85546875" style="84" customWidth="1"/>
    <col min="7184" max="7184" width="9.7109375" style="84" customWidth="1"/>
    <col min="7185" max="7185" width="9.42578125" style="84" customWidth="1"/>
    <col min="7186" max="7186" width="9.85546875" style="84" customWidth="1"/>
    <col min="7187" max="7187" width="9.140625" style="84" customWidth="1"/>
    <col min="7188" max="7188" width="9.5703125" style="84" customWidth="1"/>
    <col min="7189" max="7189" width="9" style="84" customWidth="1"/>
    <col min="7190" max="7191" width="10.85546875" style="84" customWidth="1"/>
    <col min="7192" max="7192" width="96.5703125" style="84" customWidth="1"/>
    <col min="7193" max="7200" width="10.85546875" style="84" customWidth="1"/>
    <col min="7201" max="7201" width="24.42578125" style="84" customWidth="1"/>
    <col min="7202" max="7213" width="10.85546875" style="84" customWidth="1"/>
    <col min="7214" max="7216" width="13.7109375" style="84" customWidth="1"/>
    <col min="7217" max="7270" width="0" style="84" hidden="1" customWidth="1"/>
    <col min="7271" max="7424" width="10.28515625" style="84"/>
    <col min="7425" max="7425" width="48.42578125" style="84" customWidth="1"/>
    <col min="7426" max="7426" width="13.140625" style="84" customWidth="1"/>
    <col min="7427" max="7427" width="12.42578125" style="84" customWidth="1"/>
    <col min="7428" max="7428" width="12.28515625" style="84" customWidth="1"/>
    <col min="7429" max="7429" width="11.5703125" style="84" customWidth="1"/>
    <col min="7430" max="7430" width="12.5703125" style="84" customWidth="1"/>
    <col min="7431" max="7432" width="10.42578125" style="84" customWidth="1"/>
    <col min="7433" max="7433" width="10.28515625" style="84" customWidth="1"/>
    <col min="7434" max="7434" width="10.7109375" style="84" customWidth="1"/>
    <col min="7435" max="7435" width="9.85546875" style="84" customWidth="1"/>
    <col min="7436" max="7436" width="10.5703125" style="84" customWidth="1"/>
    <col min="7437" max="7437" width="10.140625" style="84" customWidth="1"/>
    <col min="7438" max="7438" width="10.28515625" style="84" customWidth="1"/>
    <col min="7439" max="7439" width="9.85546875" style="84" customWidth="1"/>
    <col min="7440" max="7440" width="9.7109375" style="84" customWidth="1"/>
    <col min="7441" max="7441" width="9.42578125" style="84" customWidth="1"/>
    <col min="7442" max="7442" width="9.85546875" style="84" customWidth="1"/>
    <col min="7443" max="7443" width="9.140625" style="84" customWidth="1"/>
    <col min="7444" max="7444" width="9.5703125" style="84" customWidth="1"/>
    <col min="7445" max="7445" width="9" style="84" customWidth="1"/>
    <col min="7446" max="7447" width="10.85546875" style="84" customWidth="1"/>
    <col min="7448" max="7448" width="96.5703125" style="84" customWidth="1"/>
    <col min="7449" max="7456" width="10.85546875" style="84" customWidth="1"/>
    <col min="7457" max="7457" width="24.42578125" style="84" customWidth="1"/>
    <col min="7458" max="7469" width="10.85546875" style="84" customWidth="1"/>
    <col min="7470" max="7472" width="13.7109375" style="84" customWidth="1"/>
    <col min="7473" max="7526" width="0" style="84" hidden="1" customWidth="1"/>
    <col min="7527" max="7680" width="10.28515625" style="84"/>
    <col min="7681" max="7681" width="48.42578125" style="84" customWidth="1"/>
    <col min="7682" max="7682" width="13.140625" style="84" customWidth="1"/>
    <col min="7683" max="7683" width="12.42578125" style="84" customWidth="1"/>
    <col min="7684" max="7684" width="12.28515625" style="84" customWidth="1"/>
    <col min="7685" max="7685" width="11.5703125" style="84" customWidth="1"/>
    <col min="7686" max="7686" width="12.5703125" style="84" customWidth="1"/>
    <col min="7687" max="7688" width="10.42578125" style="84" customWidth="1"/>
    <col min="7689" max="7689" width="10.28515625" style="84" customWidth="1"/>
    <col min="7690" max="7690" width="10.7109375" style="84" customWidth="1"/>
    <col min="7691" max="7691" width="9.85546875" style="84" customWidth="1"/>
    <col min="7692" max="7692" width="10.5703125" style="84" customWidth="1"/>
    <col min="7693" max="7693" width="10.140625" style="84" customWidth="1"/>
    <col min="7694" max="7694" width="10.28515625" style="84" customWidth="1"/>
    <col min="7695" max="7695" width="9.85546875" style="84" customWidth="1"/>
    <col min="7696" max="7696" width="9.7109375" style="84" customWidth="1"/>
    <col min="7697" max="7697" width="9.42578125" style="84" customWidth="1"/>
    <col min="7698" max="7698" width="9.85546875" style="84" customWidth="1"/>
    <col min="7699" max="7699" width="9.140625" style="84" customWidth="1"/>
    <col min="7700" max="7700" width="9.5703125" style="84" customWidth="1"/>
    <col min="7701" max="7701" width="9" style="84" customWidth="1"/>
    <col min="7702" max="7703" width="10.85546875" style="84" customWidth="1"/>
    <col min="7704" max="7704" width="96.5703125" style="84" customWidth="1"/>
    <col min="7705" max="7712" width="10.85546875" style="84" customWidth="1"/>
    <col min="7713" max="7713" width="24.42578125" style="84" customWidth="1"/>
    <col min="7714" max="7725" width="10.85546875" style="84" customWidth="1"/>
    <col min="7726" max="7728" width="13.7109375" style="84" customWidth="1"/>
    <col min="7729" max="7782" width="0" style="84" hidden="1" customWidth="1"/>
    <col min="7783" max="7936" width="10.28515625" style="84"/>
    <col min="7937" max="7937" width="48.42578125" style="84" customWidth="1"/>
    <col min="7938" max="7938" width="13.140625" style="84" customWidth="1"/>
    <col min="7939" max="7939" width="12.42578125" style="84" customWidth="1"/>
    <col min="7940" max="7940" width="12.28515625" style="84" customWidth="1"/>
    <col min="7941" max="7941" width="11.5703125" style="84" customWidth="1"/>
    <col min="7942" max="7942" width="12.5703125" style="84" customWidth="1"/>
    <col min="7943" max="7944" width="10.42578125" style="84" customWidth="1"/>
    <col min="7945" max="7945" width="10.28515625" style="84" customWidth="1"/>
    <col min="7946" max="7946" width="10.7109375" style="84" customWidth="1"/>
    <col min="7947" max="7947" width="9.85546875" style="84" customWidth="1"/>
    <col min="7948" max="7948" width="10.5703125" style="84" customWidth="1"/>
    <col min="7949" max="7949" width="10.140625" style="84" customWidth="1"/>
    <col min="7950" max="7950" width="10.28515625" style="84" customWidth="1"/>
    <col min="7951" max="7951" width="9.85546875" style="84" customWidth="1"/>
    <col min="7952" max="7952" width="9.7109375" style="84" customWidth="1"/>
    <col min="7953" max="7953" width="9.42578125" style="84" customWidth="1"/>
    <col min="7954" max="7954" width="9.85546875" style="84" customWidth="1"/>
    <col min="7955" max="7955" width="9.140625" style="84" customWidth="1"/>
    <col min="7956" max="7956" width="9.5703125" style="84" customWidth="1"/>
    <col min="7957" max="7957" width="9" style="84" customWidth="1"/>
    <col min="7958" max="7959" width="10.85546875" style="84" customWidth="1"/>
    <col min="7960" max="7960" width="96.5703125" style="84" customWidth="1"/>
    <col min="7961" max="7968" width="10.85546875" style="84" customWidth="1"/>
    <col min="7969" max="7969" width="24.42578125" style="84" customWidth="1"/>
    <col min="7970" max="7981" width="10.85546875" style="84" customWidth="1"/>
    <col min="7982" max="7984" width="13.7109375" style="84" customWidth="1"/>
    <col min="7985" max="8038" width="0" style="84" hidden="1" customWidth="1"/>
    <col min="8039" max="8192" width="10.28515625" style="84"/>
    <col min="8193" max="8193" width="48.42578125" style="84" customWidth="1"/>
    <col min="8194" max="8194" width="13.140625" style="84" customWidth="1"/>
    <col min="8195" max="8195" width="12.42578125" style="84" customWidth="1"/>
    <col min="8196" max="8196" width="12.28515625" style="84" customWidth="1"/>
    <col min="8197" max="8197" width="11.5703125" style="84" customWidth="1"/>
    <col min="8198" max="8198" width="12.5703125" style="84" customWidth="1"/>
    <col min="8199" max="8200" width="10.42578125" style="84" customWidth="1"/>
    <col min="8201" max="8201" width="10.28515625" style="84" customWidth="1"/>
    <col min="8202" max="8202" width="10.7109375" style="84" customWidth="1"/>
    <col min="8203" max="8203" width="9.85546875" style="84" customWidth="1"/>
    <col min="8204" max="8204" width="10.5703125" style="84" customWidth="1"/>
    <col min="8205" max="8205" width="10.140625" style="84" customWidth="1"/>
    <col min="8206" max="8206" width="10.28515625" style="84" customWidth="1"/>
    <col min="8207" max="8207" width="9.85546875" style="84" customWidth="1"/>
    <col min="8208" max="8208" width="9.7109375" style="84" customWidth="1"/>
    <col min="8209" max="8209" width="9.42578125" style="84" customWidth="1"/>
    <col min="8210" max="8210" width="9.85546875" style="84" customWidth="1"/>
    <col min="8211" max="8211" width="9.140625" style="84" customWidth="1"/>
    <col min="8212" max="8212" width="9.5703125" style="84" customWidth="1"/>
    <col min="8213" max="8213" width="9" style="84" customWidth="1"/>
    <col min="8214" max="8215" width="10.85546875" style="84" customWidth="1"/>
    <col min="8216" max="8216" width="96.5703125" style="84" customWidth="1"/>
    <col min="8217" max="8224" width="10.85546875" style="84" customWidth="1"/>
    <col min="8225" max="8225" width="24.42578125" style="84" customWidth="1"/>
    <col min="8226" max="8237" width="10.85546875" style="84" customWidth="1"/>
    <col min="8238" max="8240" width="13.7109375" style="84" customWidth="1"/>
    <col min="8241" max="8294" width="0" style="84" hidden="1" customWidth="1"/>
    <col min="8295" max="8448" width="10.28515625" style="84"/>
    <col min="8449" max="8449" width="48.42578125" style="84" customWidth="1"/>
    <col min="8450" max="8450" width="13.140625" style="84" customWidth="1"/>
    <col min="8451" max="8451" width="12.42578125" style="84" customWidth="1"/>
    <col min="8452" max="8452" width="12.28515625" style="84" customWidth="1"/>
    <col min="8453" max="8453" width="11.5703125" style="84" customWidth="1"/>
    <col min="8454" max="8454" width="12.5703125" style="84" customWidth="1"/>
    <col min="8455" max="8456" width="10.42578125" style="84" customWidth="1"/>
    <col min="8457" max="8457" width="10.28515625" style="84" customWidth="1"/>
    <col min="8458" max="8458" width="10.7109375" style="84" customWidth="1"/>
    <col min="8459" max="8459" width="9.85546875" style="84" customWidth="1"/>
    <col min="8460" max="8460" width="10.5703125" style="84" customWidth="1"/>
    <col min="8461" max="8461" width="10.140625" style="84" customWidth="1"/>
    <col min="8462" max="8462" width="10.28515625" style="84" customWidth="1"/>
    <col min="8463" max="8463" width="9.85546875" style="84" customWidth="1"/>
    <col min="8464" max="8464" width="9.7109375" style="84" customWidth="1"/>
    <col min="8465" max="8465" width="9.42578125" style="84" customWidth="1"/>
    <col min="8466" max="8466" width="9.85546875" style="84" customWidth="1"/>
    <col min="8467" max="8467" width="9.140625" style="84" customWidth="1"/>
    <col min="8468" max="8468" width="9.5703125" style="84" customWidth="1"/>
    <col min="8469" max="8469" width="9" style="84" customWidth="1"/>
    <col min="8470" max="8471" width="10.85546875" style="84" customWidth="1"/>
    <col min="8472" max="8472" width="96.5703125" style="84" customWidth="1"/>
    <col min="8473" max="8480" width="10.85546875" style="84" customWidth="1"/>
    <col min="8481" max="8481" width="24.42578125" style="84" customWidth="1"/>
    <col min="8482" max="8493" width="10.85546875" style="84" customWidth="1"/>
    <col min="8494" max="8496" width="13.7109375" style="84" customWidth="1"/>
    <col min="8497" max="8550" width="0" style="84" hidden="1" customWidth="1"/>
    <col min="8551" max="8704" width="10.28515625" style="84"/>
    <col min="8705" max="8705" width="48.42578125" style="84" customWidth="1"/>
    <col min="8706" max="8706" width="13.140625" style="84" customWidth="1"/>
    <col min="8707" max="8707" width="12.42578125" style="84" customWidth="1"/>
    <col min="8708" max="8708" width="12.28515625" style="84" customWidth="1"/>
    <col min="8709" max="8709" width="11.5703125" style="84" customWidth="1"/>
    <col min="8710" max="8710" width="12.5703125" style="84" customWidth="1"/>
    <col min="8711" max="8712" width="10.42578125" style="84" customWidth="1"/>
    <col min="8713" max="8713" width="10.28515625" style="84" customWidth="1"/>
    <col min="8714" max="8714" width="10.7109375" style="84" customWidth="1"/>
    <col min="8715" max="8715" width="9.85546875" style="84" customWidth="1"/>
    <col min="8716" max="8716" width="10.5703125" style="84" customWidth="1"/>
    <col min="8717" max="8717" width="10.140625" style="84" customWidth="1"/>
    <col min="8718" max="8718" width="10.28515625" style="84" customWidth="1"/>
    <col min="8719" max="8719" width="9.85546875" style="84" customWidth="1"/>
    <col min="8720" max="8720" width="9.7109375" style="84" customWidth="1"/>
    <col min="8721" max="8721" width="9.42578125" style="84" customWidth="1"/>
    <col min="8722" max="8722" width="9.85546875" style="84" customWidth="1"/>
    <col min="8723" max="8723" width="9.140625" style="84" customWidth="1"/>
    <col min="8724" max="8724" width="9.5703125" style="84" customWidth="1"/>
    <col min="8725" max="8725" width="9" style="84" customWidth="1"/>
    <col min="8726" max="8727" width="10.85546875" style="84" customWidth="1"/>
    <col min="8728" max="8728" width="96.5703125" style="84" customWidth="1"/>
    <col min="8729" max="8736" width="10.85546875" style="84" customWidth="1"/>
    <col min="8737" max="8737" width="24.42578125" style="84" customWidth="1"/>
    <col min="8738" max="8749" width="10.85546875" style="84" customWidth="1"/>
    <col min="8750" max="8752" width="13.7109375" style="84" customWidth="1"/>
    <col min="8753" max="8806" width="0" style="84" hidden="1" customWidth="1"/>
    <col min="8807" max="8960" width="10.28515625" style="84"/>
    <col min="8961" max="8961" width="48.42578125" style="84" customWidth="1"/>
    <col min="8962" max="8962" width="13.140625" style="84" customWidth="1"/>
    <col min="8963" max="8963" width="12.42578125" style="84" customWidth="1"/>
    <col min="8964" max="8964" width="12.28515625" style="84" customWidth="1"/>
    <col min="8965" max="8965" width="11.5703125" style="84" customWidth="1"/>
    <col min="8966" max="8966" width="12.5703125" style="84" customWidth="1"/>
    <col min="8967" max="8968" width="10.42578125" style="84" customWidth="1"/>
    <col min="8969" max="8969" width="10.28515625" style="84" customWidth="1"/>
    <col min="8970" max="8970" width="10.7109375" style="84" customWidth="1"/>
    <col min="8971" max="8971" width="9.85546875" style="84" customWidth="1"/>
    <col min="8972" max="8972" width="10.5703125" style="84" customWidth="1"/>
    <col min="8973" max="8973" width="10.140625" style="84" customWidth="1"/>
    <col min="8974" max="8974" width="10.28515625" style="84" customWidth="1"/>
    <col min="8975" max="8975" width="9.85546875" style="84" customWidth="1"/>
    <col min="8976" max="8976" width="9.7109375" style="84" customWidth="1"/>
    <col min="8977" max="8977" width="9.42578125" style="84" customWidth="1"/>
    <col min="8978" max="8978" width="9.85546875" style="84" customWidth="1"/>
    <col min="8979" max="8979" width="9.140625" style="84" customWidth="1"/>
    <col min="8980" max="8980" width="9.5703125" style="84" customWidth="1"/>
    <col min="8981" max="8981" width="9" style="84" customWidth="1"/>
    <col min="8982" max="8983" width="10.85546875" style="84" customWidth="1"/>
    <col min="8984" max="8984" width="96.5703125" style="84" customWidth="1"/>
    <col min="8985" max="8992" width="10.85546875" style="84" customWidth="1"/>
    <col min="8993" max="8993" width="24.42578125" style="84" customWidth="1"/>
    <col min="8994" max="9005" width="10.85546875" style="84" customWidth="1"/>
    <col min="9006" max="9008" width="13.7109375" style="84" customWidth="1"/>
    <col min="9009" max="9062" width="0" style="84" hidden="1" customWidth="1"/>
    <col min="9063" max="9216" width="10.28515625" style="84"/>
    <col min="9217" max="9217" width="48.42578125" style="84" customWidth="1"/>
    <col min="9218" max="9218" width="13.140625" style="84" customWidth="1"/>
    <col min="9219" max="9219" width="12.42578125" style="84" customWidth="1"/>
    <col min="9220" max="9220" width="12.28515625" style="84" customWidth="1"/>
    <col min="9221" max="9221" width="11.5703125" style="84" customWidth="1"/>
    <col min="9222" max="9222" width="12.5703125" style="84" customWidth="1"/>
    <col min="9223" max="9224" width="10.42578125" style="84" customWidth="1"/>
    <col min="9225" max="9225" width="10.28515625" style="84" customWidth="1"/>
    <col min="9226" max="9226" width="10.7109375" style="84" customWidth="1"/>
    <col min="9227" max="9227" width="9.85546875" style="84" customWidth="1"/>
    <col min="9228" max="9228" width="10.5703125" style="84" customWidth="1"/>
    <col min="9229" max="9229" width="10.140625" style="84" customWidth="1"/>
    <col min="9230" max="9230" width="10.28515625" style="84" customWidth="1"/>
    <col min="9231" max="9231" width="9.85546875" style="84" customWidth="1"/>
    <col min="9232" max="9232" width="9.7109375" style="84" customWidth="1"/>
    <col min="9233" max="9233" width="9.42578125" style="84" customWidth="1"/>
    <col min="9234" max="9234" width="9.85546875" style="84" customWidth="1"/>
    <col min="9235" max="9235" width="9.140625" style="84" customWidth="1"/>
    <col min="9236" max="9236" width="9.5703125" style="84" customWidth="1"/>
    <col min="9237" max="9237" width="9" style="84" customWidth="1"/>
    <col min="9238" max="9239" width="10.85546875" style="84" customWidth="1"/>
    <col min="9240" max="9240" width="96.5703125" style="84" customWidth="1"/>
    <col min="9241" max="9248" width="10.85546875" style="84" customWidth="1"/>
    <col min="9249" max="9249" width="24.42578125" style="84" customWidth="1"/>
    <col min="9250" max="9261" width="10.85546875" style="84" customWidth="1"/>
    <col min="9262" max="9264" width="13.7109375" style="84" customWidth="1"/>
    <col min="9265" max="9318" width="0" style="84" hidden="1" customWidth="1"/>
    <col min="9319" max="9472" width="10.28515625" style="84"/>
    <col min="9473" max="9473" width="48.42578125" style="84" customWidth="1"/>
    <col min="9474" max="9474" width="13.140625" style="84" customWidth="1"/>
    <col min="9475" max="9475" width="12.42578125" style="84" customWidth="1"/>
    <col min="9476" max="9476" width="12.28515625" style="84" customWidth="1"/>
    <col min="9477" max="9477" width="11.5703125" style="84" customWidth="1"/>
    <col min="9478" max="9478" width="12.5703125" style="84" customWidth="1"/>
    <col min="9479" max="9480" width="10.42578125" style="84" customWidth="1"/>
    <col min="9481" max="9481" width="10.28515625" style="84" customWidth="1"/>
    <col min="9482" max="9482" width="10.7109375" style="84" customWidth="1"/>
    <col min="9483" max="9483" width="9.85546875" style="84" customWidth="1"/>
    <col min="9484" max="9484" width="10.5703125" style="84" customWidth="1"/>
    <col min="9485" max="9485" width="10.140625" style="84" customWidth="1"/>
    <col min="9486" max="9486" width="10.28515625" style="84" customWidth="1"/>
    <col min="9487" max="9487" width="9.85546875" style="84" customWidth="1"/>
    <col min="9488" max="9488" width="9.7109375" style="84" customWidth="1"/>
    <col min="9489" max="9489" width="9.42578125" style="84" customWidth="1"/>
    <col min="9490" max="9490" width="9.85546875" style="84" customWidth="1"/>
    <col min="9491" max="9491" width="9.140625" style="84" customWidth="1"/>
    <col min="9492" max="9492" width="9.5703125" style="84" customWidth="1"/>
    <col min="9493" max="9493" width="9" style="84" customWidth="1"/>
    <col min="9494" max="9495" width="10.85546875" style="84" customWidth="1"/>
    <col min="9496" max="9496" width="96.5703125" style="84" customWidth="1"/>
    <col min="9497" max="9504" width="10.85546875" style="84" customWidth="1"/>
    <col min="9505" max="9505" width="24.42578125" style="84" customWidth="1"/>
    <col min="9506" max="9517" width="10.85546875" style="84" customWidth="1"/>
    <col min="9518" max="9520" width="13.7109375" style="84" customWidth="1"/>
    <col min="9521" max="9574" width="0" style="84" hidden="1" customWidth="1"/>
    <col min="9575" max="9728" width="10.28515625" style="84"/>
    <col min="9729" max="9729" width="48.42578125" style="84" customWidth="1"/>
    <col min="9730" max="9730" width="13.140625" style="84" customWidth="1"/>
    <col min="9731" max="9731" width="12.42578125" style="84" customWidth="1"/>
    <col min="9732" max="9732" width="12.28515625" style="84" customWidth="1"/>
    <col min="9733" max="9733" width="11.5703125" style="84" customWidth="1"/>
    <col min="9734" max="9734" width="12.5703125" style="84" customWidth="1"/>
    <col min="9735" max="9736" width="10.42578125" style="84" customWidth="1"/>
    <col min="9737" max="9737" width="10.28515625" style="84" customWidth="1"/>
    <col min="9738" max="9738" width="10.7109375" style="84" customWidth="1"/>
    <col min="9739" max="9739" width="9.85546875" style="84" customWidth="1"/>
    <col min="9740" max="9740" width="10.5703125" style="84" customWidth="1"/>
    <col min="9741" max="9741" width="10.140625" style="84" customWidth="1"/>
    <col min="9742" max="9742" width="10.28515625" style="84" customWidth="1"/>
    <col min="9743" max="9743" width="9.85546875" style="84" customWidth="1"/>
    <col min="9744" max="9744" width="9.7109375" style="84" customWidth="1"/>
    <col min="9745" max="9745" width="9.42578125" style="84" customWidth="1"/>
    <col min="9746" max="9746" width="9.85546875" style="84" customWidth="1"/>
    <col min="9747" max="9747" width="9.140625" style="84" customWidth="1"/>
    <col min="9748" max="9748" width="9.5703125" style="84" customWidth="1"/>
    <col min="9749" max="9749" width="9" style="84" customWidth="1"/>
    <col min="9750" max="9751" width="10.85546875" style="84" customWidth="1"/>
    <col min="9752" max="9752" width="96.5703125" style="84" customWidth="1"/>
    <col min="9753" max="9760" width="10.85546875" style="84" customWidth="1"/>
    <col min="9761" max="9761" width="24.42578125" style="84" customWidth="1"/>
    <col min="9762" max="9773" width="10.85546875" style="84" customWidth="1"/>
    <col min="9774" max="9776" width="13.7109375" style="84" customWidth="1"/>
    <col min="9777" max="9830" width="0" style="84" hidden="1" customWidth="1"/>
    <col min="9831" max="9984" width="10.28515625" style="84"/>
    <col min="9985" max="9985" width="48.42578125" style="84" customWidth="1"/>
    <col min="9986" max="9986" width="13.140625" style="84" customWidth="1"/>
    <col min="9987" max="9987" width="12.42578125" style="84" customWidth="1"/>
    <col min="9988" max="9988" width="12.28515625" style="84" customWidth="1"/>
    <col min="9989" max="9989" width="11.5703125" style="84" customWidth="1"/>
    <col min="9990" max="9990" width="12.5703125" style="84" customWidth="1"/>
    <col min="9991" max="9992" width="10.42578125" style="84" customWidth="1"/>
    <col min="9993" max="9993" width="10.28515625" style="84" customWidth="1"/>
    <col min="9994" max="9994" width="10.7109375" style="84" customWidth="1"/>
    <col min="9995" max="9995" width="9.85546875" style="84" customWidth="1"/>
    <col min="9996" max="9996" width="10.5703125" style="84" customWidth="1"/>
    <col min="9997" max="9997" width="10.140625" style="84" customWidth="1"/>
    <col min="9998" max="9998" width="10.28515625" style="84" customWidth="1"/>
    <col min="9999" max="9999" width="9.85546875" style="84" customWidth="1"/>
    <col min="10000" max="10000" width="9.7109375" style="84" customWidth="1"/>
    <col min="10001" max="10001" width="9.42578125" style="84" customWidth="1"/>
    <col min="10002" max="10002" width="9.85546875" style="84" customWidth="1"/>
    <col min="10003" max="10003" width="9.140625" style="84" customWidth="1"/>
    <col min="10004" max="10004" width="9.5703125" style="84" customWidth="1"/>
    <col min="10005" max="10005" width="9" style="84" customWidth="1"/>
    <col min="10006" max="10007" width="10.85546875" style="84" customWidth="1"/>
    <col min="10008" max="10008" width="96.5703125" style="84" customWidth="1"/>
    <col min="10009" max="10016" width="10.85546875" style="84" customWidth="1"/>
    <col min="10017" max="10017" width="24.42578125" style="84" customWidth="1"/>
    <col min="10018" max="10029" width="10.85546875" style="84" customWidth="1"/>
    <col min="10030" max="10032" width="13.7109375" style="84" customWidth="1"/>
    <col min="10033" max="10086" width="0" style="84" hidden="1" customWidth="1"/>
    <col min="10087" max="10240" width="10.28515625" style="84"/>
    <col min="10241" max="10241" width="48.42578125" style="84" customWidth="1"/>
    <col min="10242" max="10242" width="13.140625" style="84" customWidth="1"/>
    <col min="10243" max="10243" width="12.42578125" style="84" customWidth="1"/>
    <col min="10244" max="10244" width="12.28515625" style="84" customWidth="1"/>
    <col min="10245" max="10245" width="11.5703125" style="84" customWidth="1"/>
    <col min="10246" max="10246" width="12.5703125" style="84" customWidth="1"/>
    <col min="10247" max="10248" width="10.42578125" style="84" customWidth="1"/>
    <col min="10249" max="10249" width="10.28515625" style="84" customWidth="1"/>
    <col min="10250" max="10250" width="10.7109375" style="84" customWidth="1"/>
    <col min="10251" max="10251" width="9.85546875" style="84" customWidth="1"/>
    <col min="10252" max="10252" width="10.5703125" style="84" customWidth="1"/>
    <col min="10253" max="10253" width="10.140625" style="84" customWidth="1"/>
    <col min="10254" max="10254" width="10.28515625" style="84" customWidth="1"/>
    <col min="10255" max="10255" width="9.85546875" style="84" customWidth="1"/>
    <col min="10256" max="10256" width="9.7109375" style="84" customWidth="1"/>
    <col min="10257" max="10257" width="9.42578125" style="84" customWidth="1"/>
    <col min="10258" max="10258" width="9.85546875" style="84" customWidth="1"/>
    <col min="10259" max="10259" width="9.140625" style="84" customWidth="1"/>
    <col min="10260" max="10260" width="9.5703125" style="84" customWidth="1"/>
    <col min="10261" max="10261" width="9" style="84" customWidth="1"/>
    <col min="10262" max="10263" width="10.85546875" style="84" customWidth="1"/>
    <col min="10264" max="10264" width="96.5703125" style="84" customWidth="1"/>
    <col min="10265" max="10272" width="10.85546875" style="84" customWidth="1"/>
    <col min="10273" max="10273" width="24.42578125" style="84" customWidth="1"/>
    <col min="10274" max="10285" width="10.85546875" style="84" customWidth="1"/>
    <col min="10286" max="10288" width="13.7109375" style="84" customWidth="1"/>
    <col min="10289" max="10342" width="0" style="84" hidden="1" customWidth="1"/>
    <col min="10343" max="10496" width="10.28515625" style="84"/>
    <col min="10497" max="10497" width="48.42578125" style="84" customWidth="1"/>
    <col min="10498" max="10498" width="13.140625" style="84" customWidth="1"/>
    <col min="10499" max="10499" width="12.42578125" style="84" customWidth="1"/>
    <col min="10500" max="10500" width="12.28515625" style="84" customWidth="1"/>
    <col min="10501" max="10501" width="11.5703125" style="84" customWidth="1"/>
    <col min="10502" max="10502" width="12.5703125" style="84" customWidth="1"/>
    <col min="10503" max="10504" width="10.42578125" style="84" customWidth="1"/>
    <col min="10505" max="10505" width="10.28515625" style="84" customWidth="1"/>
    <col min="10506" max="10506" width="10.7109375" style="84" customWidth="1"/>
    <col min="10507" max="10507" width="9.85546875" style="84" customWidth="1"/>
    <col min="10508" max="10508" width="10.5703125" style="84" customWidth="1"/>
    <col min="10509" max="10509" width="10.140625" style="84" customWidth="1"/>
    <col min="10510" max="10510" width="10.28515625" style="84" customWidth="1"/>
    <col min="10511" max="10511" width="9.85546875" style="84" customWidth="1"/>
    <col min="10512" max="10512" width="9.7109375" style="84" customWidth="1"/>
    <col min="10513" max="10513" width="9.42578125" style="84" customWidth="1"/>
    <col min="10514" max="10514" width="9.85546875" style="84" customWidth="1"/>
    <col min="10515" max="10515" width="9.140625" style="84" customWidth="1"/>
    <col min="10516" max="10516" width="9.5703125" style="84" customWidth="1"/>
    <col min="10517" max="10517" width="9" style="84" customWidth="1"/>
    <col min="10518" max="10519" width="10.85546875" style="84" customWidth="1"/>
    <col min="10520" max="10520" width="96.5703125" style="84" customWidth="1"/>
    <col min="10521" max="10528" width="10.85546875" style="84" customWidth="1"/>
    <col min="10529" max="10529" width="24.42578125" style="84" customWidth="1"/>
    <col min="10530" max="10541" width="10.85546875" style="84" customWidth="1"/>
    <col min="10542" max="10544" width="13.7109375" style="84" customWidth="1"/>
    <col min="10545" max="10598" width="0" style="84" hidden="1" customWidth="1"/>
    <col min="10599" max="10752" width="10.28515625" style="84"/>
    <col min="10753" max="10753" width="48.42578125" style="84" customWidth="1"/>
    <col min="10754" max="10754" width="13.140625" style="84" customWidth="1"/>
    <col min="10755" max="10755" width="12.42578125" style="84" customWidth="1"/>
    <col min="10756" max="10756" width="12.28515625" style="84" customWidth="1"/>
    <col min="10757" max="10757" width="11.5703125" style="84" customWidth="1"/>
    <col min="10758" max="10758" width="12.5703125" style="84" customWidth="1"/>
    <col min="10759" max="10760" width="10.42578125" style="84" customWidth="1"/>
    <col min="10761" max="10761" width="10.28515625" style="84" customWidth="1"/>
    <col min="10762" max="10762" width="10.7109375" style="84" customWidth="1"/>
    <col min="10763" max="10763" width="9.85546875" style="84" customWidth="1"/>
    <col min="10764" max="10764" width="10.5703125" style="84" customWidth="1"/>
    <col min="10765" max="10765" width="10.140625" style="84" customWidth="1"/>
    <col min="10766" max="10766" width="10.28515625" style="84" customWidth="1"/>
    <col min="10767" max="10767" width="9.85546875" style="84" customWidth="1"/>
    <col min="10768" max="10768" width="9.7109375" style="84" customWidth="1"/>
    <col min="10769" max="10769" width="9.42578125" style="84" customWidth="1"/>
    <col min="10770" max="10770" width="9.85546875" style="84" customWidth="1"/>
    <col min="10771" max="10771" width="9.140625" style="84" customWidth="1"/>
    <col min="10772" max="10772" width="9.5703125" style="84" customWidth="1"/>
    <col min="10773" max="10773" width="9" style="84" customWidth="1"/>
    <col min="10774" max="10775" width="10.85546875" style="84" customWidth="1"/>
    <col min="10776" max="10776" width="96.5703125" style="84" customWidth="1"/>
    <col min="10777" max="10784" width="10.85546875" style="84" customWidth="1"/>
    <col min="10785" max="10785" width="24.42578125" style="84" customWidth="1"/>
    <col min="10786" max="10797" width="10.85546875" style="84" customWidth="1"/>
    <col min="10798" max="10800" width="13.7109375" style="84" customWidth="1"/>
    <col min="10801" max="10854" width="0" style="84" hidden="1" customWidth="1"/>
    <col min="10855" max="11008" width="10.28515625" style="84"/>
    <col min="11009" max="11009" width="48.42578125" style="84" customWidth="1"/>
    <col min="11010" max="11010" width="13.140625" style="84" customWidth="1"/>
    <col min="11011" max="11011" width="12.42578125" style="84" customWidth="1"/>
    <col min="11012" max="11012" width="12.28515625" style="84" customWidth="1"/>
    <col min="11013" max="11013" width="11.5703125" style="84" customWidth="1"/>
    <col min="11014" max="11014" width="12.5703125" style="84" customWidth="1"/>
    <col min="11015" max="11016" width="10.42578125" style="84" customWidth="1"/>
    <col min="11017" max="11017" width="10.28515625" style="84" customWidth="1"/>
    <col min="11018" max="11018" width="10.7109375" style="84" customWidth="1"/>
    <col min="11019" max="11019" width="9.85546875" style="84" customWidth="1"/>
    <col min="11020" max="11020" width="10.5703125" style="84" customWidth="1"/>
    <col min="11021" max="11021" width="10.140625" style="84" customWidth="1"/>
    <col min="11022" max="11022" width="10.28515625" style="84" customWidth="1"/>
    <col min="11023" max="11023" width="9.85546875" style="84" customWidth="1"/>
    <col min="11024" max="11024" width="9.7109375" style="84" customWidth="1"/>
    <col min="11025" max="11025" width="9.42578125" style="84" customWidth="1"/>
    <col min="11026" max="11026" width="9.85546875" style="84" customWidth="1"/>
    <col min="11027" max="11027" width="9.140625" style="84" customWidth="1"/>
    <col min="11028" max="11028" width="9.5703125" style="84" customWidth="1"/>
    <col min="11029" max="11029" width="9" style="84" customWidth="1"/>
    <col min="11030" max="11031" width="10.85546875" style="84" customWidth="1"/>
    <col min="11032" max="11032" width="96.5703125" style="84" customWidth="1"/>
    <col min="11033" max="11040" width="10.85546875" style="84" customWidth="1"/>
    <col min="11041" max="11041" width="24.42578125" style="84" customWidth="1"/>
    <col min="11042" max="11053" width="10.85546875" style="84" customWidth="1"/>
    <col min="11054" max="11056" width="13.7109375" style="84" customWidth="1"/>
    <col min="11057" max="11110" width="0" style="84" hidden="1" customWidth="1"/>
    <col min="11111" max="11264" width="10.28515625" style="84"/>
    <col min="11265" max="11265" width="48.42578125" style="84" customWidth="1"/>
    <col min="11266" max="11266" width="13.140625" style="84" customWidth="1"/>
    <col min="11267" max="11267" width="12.42578125" style="84" customWidth="1"/>
    <col min="11268" max="11268" width="12.28515625" style="84" customWidth="1"/>
    <col min="11269" max="11269" width="11.5703125" style="84" customWidth="1"/>
    <col min="11270" max="11270" width="12.5703125" style="84" customWidth="1"/>
    <col min="11271" max="11272" width="10.42578125" style="84" customWidth="1"/>
    <col min="11273" max="11273" width="10.28515625" style="84" customWidth="1"/>
    <col min="11274" max="11274" width="10.7109375" style="84" customWidth="1"/>
    <col min="11275" max="11275" width="9.85546875" style="84" customWidth="1"/>
    <col min="11276" max="11276" width="10.5703125" style="84" customWidth="1"/>
    <col min="11277" max="11277" width="10.140625" style="84" customWidth="1"/>
    <col min="11278" max="11278" width="10.28515625" style="84" customWidth="1"/>
    <col min="11279" max="11279" width="9.85546875" style="84" customWidth="1"/>
    <col min="11280" max="11280" width="9.7109375" style="84" customWidth="1"/>
    <col min="11281" max="11281" width="9.42578125" style="84" customWidth="1"/>
    <col min="11282" max="11282" width="9.85546875" style="84" customWidth="1"/>
    <col min="11283" max="11283" width="9.140625" style="84" customWidth="1"/>
    <col min="11284" max="11284" width="9.5703125" style="84" customWidth="1"/>
    <col min="11285" max="11285" width="9" style="84" customWidth="1"/>
    <col min="11286" max="11287" width="10.85546875" style="84" customWidth="1"/>
    <col min="11288" max="11288" width="96.5703125" style="84" customWidth="1"/>
    <col min="11289" max="11296" width="10.85546875" style="84" customWidth="1"/>
    <col min="11297" max="11297" width="24.42578125" style="84" customWidth="1"/>
    <col min="11298" max="11309" width="10.85546875" style="84" customWidth="1"/>
    <col min="11310" max="11312" width="13.7109375" style="84" customWidth="1"/>
    <col min="11313" max="11366" width="0" style="84" hidden="1" customWidth="1"/>
    <col min="11367" max="11520" width="10.28515625" style="84"/>
    <col min="11521" max="11521" width="48.42578125" style="84" customWidth="1"/>
    <col min="11522" max="11522" width="13.140625" style="84" customWidth="1"/>
    <col min="11523" max="11523" width="12.42578125" style="84" customWidth="1"/>
    <col min="11524" max="11524" width="12.28515625" style="84" customWidth="1"/>
    <col min="11525" max="11525" width="11.5703125" style="84" customWidth="1"/>
    <col min="11526" max="11526" width="12.5703125" style="84" customWidth="1"/>
    <col min="11527" max="11528" width="10.42578125" style="84" customWidth="1"/>
    <col min="11529" max="11529" width="10.28515625" style="84" customWidth="1"/>
    <col min="11530" max="11530" width="10.7109375" style="84" customWidth="1"/>
    <col min="11531" max="11531" width="9.85546875" style="84" customWidth="1"/>
    <col min="11532" max="11532" width="10.5703125" style="84" customWidth="1"/>
    <col min="11533" max="11533" width="10.140625" style="84" customWidth="1"/>
    <col min="11534" max="11534" width="10.28515625" style="84" customWidth="1"/>
    <col min="11535" max="11535" width="9.85546875" style="84" customWidth="1"/>
    <col min="11536" max="11536" width="9.7109375" style="84" customWidth="1"/>
    <col min="11537" max="11537" width="9.42578125" style="84" customWidth="1"/>
    <col min="11538" max="11538" width="9.85546875" style="84" customWidth="1"/>
    <col min="11539" max="11539" width="9.140625" style="84" customWidth="1"/>
    <col min="11540" max="11540" width="9.5703125" style="84" customWidth="1"/>
    <col min="11541" max="11541" width="9" style="84" customWidth="1"/>
    <col min="11542" max="11543" width="10.85546875" style="84" customWidth="1"/>
    <col min="11544" max="11544" width="96.5703125" style="84" customWidth="1"/>
    <col min="11545" max="11552" width="10.85546875" style="84" customWidth="1"/>
    <col min="11553" max="11553" width="24.42578125" style="84" customWidth="1"/>
    <col min="11554" max="11565" width="10.85546875" style="84" customWidth="1"/>
    <col min="11566" max="11568" width="13.7109375" style="84" customWidth="1"/>
    <col min="11569" max="11622" width="0" style="84" hidden="1" customWidth="1"/>
    <col min="11623" max="11776" width="10.28515625" style="84"/>
    <col min="11777" max="11777" width="48.42578125" style="84" customWidth="1"/>
    <col min="11778" max="11778" width="13.140625" style="84" customWidth="1"/>
    <col min="11779" max="11779" width="12.42578125" style="84" customWidth="1"/>
    <col min="11780" max="11780" width="12.28515625" style="84" customWidth="1"/>
    <col min="11781" max="11781" width="11.5703125" style="84" customWidth="1"/>
    <col min="11782" max="11782" width="12.5703125" style="84" customWidth="1"/>
    <col min="11783" max="11784" width="10.42578125" style="84" customWidth="1"/>
    <col min="11785" max="11785" width="10.28515625" style="84" customWidth="1"/>
    <col min="11786" max="11786" width="10.7109375" style="84" customWidth="1"/>
    <col min="11787" max="11787" width="9.85546875" style="84" customWidth="1"/>
    <col min="11788" max="11788" width="10.5703125" style="84" customWidth="1"/>
    <col min="11789" max="11789" width="10.140625" style="84" customWidth="1"/>
    <col min="11790" max="11790" width="10.28515625" style="84" customWidth="1"/>
    <col min="11791" max="11791" width="9.85546875" style="84" customWidth="1"/>
    <col min="11792" max="11792" width="9.7109375" style="84" customWidth="1"/>
    <col min="11793" max="11793" width="9.42578125" style="84" customWidth="1"/>
    <col min="11794" max="11794" width="9.85546875" style="84" customWidth="1"/>
    <col min="11795" max="11795" width="9.140625" style="84" customWidth="1"/>
    <col min="11796" max="11796" width="9.5703125" style="84" customWidth="1"/>
    <col min="11797" max="11797" width="9" style="84" customWidth="1"/>
    <col min="11798" max="11799" width="10.85546875" style="84" customWidth="1"/>
    <col min="11800" max="11800" width="96.5703125" style="84" customWidth="1"/>
    <col min="11801" max="11808" width="10.85546875" style="84" customWidth="1"/>
    <col min="11809" max="11809" width="24.42578125" style="84" customWidth="1"/>
    <col min="11810" max="11821" width="10.85546875" style="84" customWidth="1"/>
    <col min="11822" max="11824" width="13.7109375" style="84" customWidth="1"/>
    <col min="11825" max="11878" width="0" style="84" hidden="1" customWidth="1"/>
    <col min="11879" max="12032" width="10.28515625" style="84"/>
    <col min="12033" max="12033" width="48.42578125" style="84" customWidth="1"/>
    <col min="12034" max="12034" width="13.140625" style="84" customWidth="1"/>
    <col min="12035" max="12035" width="12.42578125" style="84" customWidth="1"/>
    <col min="12036" max="12036" width="12.28515625" style="84" customWidth="1"/>
    <col min="12037" max="12037" width="11.5703125" style="84" customWidth="1"/>
    <col min="12038" max="12038" width="12.5703125" style="84" customWidth="1"/>
    <col min="12039" max="12040" width="10.42578125" style="84" customWidth="1"/>
    <col min="12041" max="12041" width="10.28515625" style="84" customWidth="1"/>
    <col min="12042" max="12042" width="10.7109375" style="84" customWidth="1"/>
    <col min="12043" max="12043" width="9.85546875" style="84" customWidth="1"/>
    <col min="12044" max="12044" width="10.5703125" style="84" customWidth="1"/>
    <col min="12045" max="12045" width="10.140625" style="84" customWidth="1"/>
    <col min="12046" max="12046" width="10.28515625" style="84" customWidth="1"/>
    <col min="12047" max="12047" width="9.85546875" style="84" customWidth="1"/>
    <col min="12048" max="12048" width="9.7109375" style="84" customWidth="1"/>
    <col min="12049" max="12049" width="9.42578125" style="84" customWidth="1"/>
    <col min="12050" max="12050" width="9.85546875" style="84" customWidth="1"/>
    <col min="12051" max="12051" width="9.140625" style="84" customWidth="1"/>
    <col min="12052" max="12052" width="9.5703125" style="84" customWidth="1"/>
    <col min="12053" max="12053" width="9" style="84" customWidth="1"/>
    <col min="12054" max="12055" width="10.85546875" style="84" customWidth="1"/>
    <col min="12056" max="12056" width="96.5703125" style="84" customWidth="1"/>
    <col min="12057" max="12064" width="10.85546875" style="84" customWidth="1"/>
    <col min="12065" max="12065" width="24.42578125" style="84" customWidth="1"/>
    <col min="12066" max="12077" width="10.85546875" style="84" customWidth="1"/>
    <col min="12078" max="12080" width="13.7109375" style="84" customWidth="1"/>
    <col min="12081" max="12134" width="0" style="84" hidden="1" customWidth="1"/>
    <col min="12135" max="12288" width="10.28515625" style="84"/>
    <col min="12289" max="12289" width="48.42578125" style="84" customWidth="1"/>
    <col min="12290" max="12290" width="13.140625" style="84" customWidth="1"/>
    <col min="12291" max="12291" width="12.42578125" style="84" customWidth="1"/>
    <col min="12292" max="12292" width="12.28515625" style="84" customWidth="1"/>
    <col min="12293" max="12293" width="11.5703125" style="84" customWidth="1"/>
    <col min="12294" max="12294" width="12.5703125" style="84" customWidth="1"/>
    <col min="12295" max="12296" width="10.42578125" style="84" customWidth="1"/>
    <col min="12297" max="12297" width="10.28515625" style="84" customWidth="1"/>
    <col min="12298" max="12298" width="10.7109375" style="84" customWidth="1"/>
    <col min="12299" max="12299" width="9.85546875" style="84" customWidth="1"/>
    <col min="12300" max="12300" width="10.5703125" style="84" customWidth="1"/>
    <col min="12301" max="12301" width="10.140625" style="84" customWidth="1"/>
    <col min="12302" max="12302" width="10.28515625" style="84" customWidth="1"/>
    <col min="12303" max="12303" width="9.85546875" style="84" customWidth="1"/>
    <col min="12304" max="12304" width="9.7109375" style="84" customWidth="1"/>
    <col min="12305" max="12305" width="9.42578125" style="84" customWidth="1"/>
    <col min="12306" max="12306" width="9.85546875" style="84" customWidth="1"/>
    <col min="12307" max="12307" width="9.140625" style="84" customWidth="1"/>
    <col min="12308" max="12308" width="9.5703125" style="84" customWidth="1"/>
    <col min="12309" max="12309" width="9" style="84" customWidth="1"/>
    <col min="12310" max="12311" width="10.85546875" style="84" customWidth="1"/>
    <col min="12312" max="12312" width="96.5703125" style="84" customWidth="1"/>
    <col min="12313" max="12320" width="10.85546875" style="84" customWidth="1"/>
    <col min="12321" max="12321" width="24.42578125" style="84" customWidth="1"/>
    <col min="12322" max="12333" width="10.85546875" style="84" customWidth="1"/>
    <col min="12334" max="12336" width="13.7109375" style="84" customWidth="1"/>
    <col min="12337" max="12390" width="0" style="84" hidden="1" customWidth="1"/>
    <col min="12391" max="12544" width="10.28515625" style="84"/>
    <col min="12545" max="12545" width="48.42578125" style="84" customWidth="1"/>
    <col min="12546" max="12546" width="13.140625" style="84" customWidth="1"/>
    <col min="12547" max="12547" width="12.42578125" style="84" customWidth="1"/>
    <col min="12548" max="12548" width="12.28515625" style="84" customWidth="1"/>
    <col min="12549" max="12549" width="11.5703125" style="84" customWidth="1"/>
    <col min="12550" max="12550" width="12.5703125" style="84" customWidth="1"/>
    <col min="12551" max="12552" width="10.42578125" style="84" customWidth="1"/>
    <col min="12553" max="12553" width="10.28515625" style="84" customWidth="1"/>
    <col min="12554" max="12554" width="10.7109375" style="84" customWidth="1"/>
    <col min="12555" max="12555" width="9.85546875" style="84" customWidth="1"/>
    <col min="12556" max="12556" width="10.5703125" style="84" customWidth="1"/>
    <col min="12557" max="12557" width="10.140625" style="84" customWidth="1"/>
    <col min="12558" max="12558" width="10.28515625" style="84" customWidth="1"/>
    <col min="12559" max="12559" width="9.85546875" style="84" customWidth="1"/>
    <col min="12560" max="12560" width="9.7109375" style="84" customWidth="1"/>
    <col min="12561" max="12561" width="9.42578125" style="84" customWidth="1"/>
    <col min="12562" max="12562" width="9.85546875" style="84" customWidth="1"/>
    <col min="12563" max="12563" width="9.140625" style="84" customWidth="1"/>
    <col min="12564" max="12564" width="9.5703125" style="84" customWidth="1"/>
    <col min="12565" max="12565" width="9" style="84" customWidth="1"/>
    <col min="12566" max="12567" width="10.85546875" style="84" customWidth="1"/>
    <col min="12568" max="12568" width="96.5703125" style="84" customWidth="1"/>
    <col min="12569" max="12576" width="10.85546875" style="84" customWidth="1"/>
    <col min="12577" max="12577" width="24.42578125" style="84" customWidth="1"/>
    <col min="12578" max="12589" width="10.85546875" style="84" customWidth="1"/>
    <col min="12590" max="12592" width="13.7109375" style="84" customWidth="1"/>
    <col min="12593" max="12646" width="0" style="84" hidden="1" customWidth="1"/>
    <col min="12647" max="12800" width="10.28515625" style="84"/>
    <col min="12801" max="12801" width="48.42578125" style="84" customWidth="1"/>
    <col min="12802" max="12802" width="13.140625" style="84" customWidth="1"/>
    <col min="12803" max="12803" width="12.42578125" style="84" customWidth="1"/>
    <col min="12804" max="12804" width="12.28515625" style="84" customWidth="1"/>
    <col min="12805" max="12805" width="11.5703125" style="84" customWidth="1"/>
    <col min="12806" max="12806" width="12.5703125" style="84" customWidth="1"/>
    <col min="12807" max="12808" width="10.42578125" style="84" customWidth="1"/>
    <col min="12809" max="12809" width="10.28515625" style="84" customWidth="1"/>
    <col min="12810" max="12810" width="10.7109375" style="84" customWidth="1"/>
    <col min="12811" max="12811" width="9.85546875" style="84" customWidth="1"/>
    <col min="12812" max="12812" width="10.5703125" style="84" customWidth="1"/>
    <col min="12813" max="12813" width="10.140625" style="84" customWidth="1"/>
    <col min="12814" max="12814" width="10.28515625" style="84" customWidth="1"/>
    <col min="12815" max="12815" width="9.85546875" style="84" customWidth="1"/>
    <col min="12816" max="12816" width="9.7109375" style="84" customWidth="1"/>
    <col min="12817" max="12817" width="9.42578125" style="84" customWidth="1"/>
    <col min="12818" max="12818" width="9.85546875" style="84" customWidth="1"/>
    <col min="12819" max="12819" width="9.140625" style="84" customWidth="1"/>
    <col min="12820" max="12820" width="9.5703125" style="84" customWidth="1"/>
    <col min="12821" max="12821" width="9" style="84" customWidth="1"/>
    <col min="12822" max="12823" width="10.85546875" style="84" customWidth="1"/>
    <col min="12824" max="12824" width="96.5703125" style="84" customWidth="1"/>
    <col min="12825" max="12832" width="10.85546875" style="84" customWidth="1"/>
    <col min="12833" max="12833" width="24.42578125" style="84" customWidth="1"/>
    <col min="12834" max="12845" width="10.85546875" style="84" customWidth="1"/>
    <col min="12846" max="12848" width="13.7109375" style="84" customWidth="1"/>
    <col min="12849" max="12902" width="0" style="84" hidden="1" customWidth="1"/>
    <col min="12903" max="13056" width="10.28515625" style="84"/>
    <col min="13057" max="13057" width="48.42578125" style="84" customWidth="1"/>
    <col min="13058" max="13058" width="13.140625" style="84" customWidth="1"/>
    <col min="13059" max="13059" width="12.42578125" style="84" customWidth="1"/>
    <col min="13060" max="13060" width="12.28515625" style="84" customWidth="1"/>
    <col min="13061" max="13061" width="11.5703125" style="84" customWidth="1"/>
    <col min="13062" max="13062" width="12.5703125" style="84" customWidth="1"/>
    <col min="13063" max="13064" width="10.42578125" style="84" customWidth="1"/>
    <col min="13065" max="13065" width="10.28515625" style="84" customWidth="1"/>
    <col min="13066" max="13066" width="10.7109375" style="84" customWidth="1"/>
    <col min="13067" max="13067" width="9.85546875" style="84" customWidth="1"/>
    <col min="13068" max="13068" width="10.5703125" style="84" customWidth="1"/>
    <col min="13069" max="13069" width="10.140625" style="84" customWidth="1"/>
    <col min="13070" max="13070" width="10.28515625" style="84" customWidth="1"/>
    <col min="13071" max="13071" width="9.85546875" style="84" customWidth="1"/>
    <col min="13072" max="13072" width="9.7109375" style="84" customWidth="1"/>
    <col min="13073" max="13073" width="9.42578125" style="84" customWidth="1"/>
    <col min="13074" max="13074" width="9.85546875" style="84" customWidth="1"/>
    <col min="13075" max="13075" width="9.140625" style="84" customWidth="1"/>
    <col min="13076" max="13076" width="9.5703125" style="84" customWidth="1"/>
    <col min="13077" max="13077" width="9" style="84" customWidth="1"/>
    <col min="13078" max="13079" width="10.85546875" style="84" customWidth="1"/>
    <col min="13080" max="13080" width="96.5703125" style="84" customWidth="1"/>
    <col min="13081" max="13088" width="10.85546875" style="84" customWidth="1"/>
    <col min="13089" max="13089" width="24.42578125" style="84" customWidth="1"/>
    <col min="13090" max="13101" width="10.85546875" style="84" customWidth="1"/>
    <col min="13102" max="13104" width="13.7109375" style="84" customWidth="1"/>
    <col min="13105" max="13158" width="0" style="84" hidden="1" customWidth="1"/>
    <col min="13159" max="13312" width="10.28515625" style="84"/>
    <col min="13313" max="13313" width="48.42578125" style="84" customWidth="1"/>
    <col min="13314" max="13314" width="13.140625" style="84" customWidth="1"/>
    <col min="13315" max="13315" width="12.42578125" style="84" customWidth="1"/>
    <col min="13316" max="13316" width="12.28515625" style="84" customWidth="1"/>
    <col min="13317" max="13317" width="11.5703125" style="84" customWidth="1"/>
    <col min="13318" max="13318" width="12.5703125" style="84" customWidth="1"/>
    <col min="13319" max="13320" width="10.42578125" style="84" customWidth="1"/>
    <col min="13321" max="13321" width="10.28515625" style="84" customWidth="1"/>
    <col min="13322" max="13322" width="10.7109375" style="84" customWidth="1"/>
    <col min="13323" max="13323" width="9.85546875" style="84" customWidth="1"/>
    <col min="13324" max="13324" width="10.5703125" style="84" customWidth="1"/>
    <col min="13325" max="13325" width="10.140625" style="84" customWidth="1"/>
    <col min="13326" max="13326" width="10.28515625" style="84" customWidth="1"/>
    <col min="13327" max="13327" width="9.85546875" style="84" customWidth="1"/>
    <col min="13328" max="13328" width="9.7109375" style="84" customWidth="1"/>
    <col min="13329" max="13329" width="9.42578125" style="84" customWidth="1"/>
    <col min="13330" max="13330" width="9.85546875" style="84" customWidth="1"/>
    <col min="13331" max="13331" width="9.140625" style="84" customWidth="1"/>
    <col min="13332" max="13332" width="9.5703125" style="84" customWidth="1"/>
    <col min="13333" max="13333" width="9" style="84" customWidth="1"/>
    <col min="13334" max="13335" width="10.85546875" style="84" customWidth="1"/>
    <col min="13336" max="13336" width="96.5703125" style="84" customWidth="1"/>
    <col min="13337" max="13344" width="10.85546875" style="84" customWidth="1"/>
    <col min="13345" max="13345" width="24.42578125" style="84" customWidth="1"/>
    <col min="13346" max="13357" width="10.85546875" style="84" customWidth="1"/>
    <col min="13358" max="13360" width="13.7109375" style="84" customWidth="1"/>
    <col min="13361" max="13414" width="0" style="84" hidden="1" customWidth="1"/>
    <col min="13415" max="13568" width="10.28515625" style="84"/>
    <col min="13569" max="13569" width="48.42578125" style="84" customWidth="1"/>
    <col min="13570" max="13570" width="13.140625" style="84" customWidth="1"/>
    <col min="13571" max="13571" width="12.42578125" style="84" customWidth="1"/>
    <col min="13572" max="13572" width="12.28515625" style="84" customWidth="1"/>
    <col min="13573" max="13573" width="11.5703125" style="84" customWidth="1"/>
    <col min="13574" max="13574" width="12.5703125" style="84" customWidth="1"/>
    <col min="13575" max="13576" width="10.42578125" style="84" customWidth="1"/>
    <col min="13577" max="13577" width="10.28515625" style="84" customWidth="1"/>
    <col min="13578" max="13578" width="10.7109375" style="84" customWidth="1"/>
    <col min="13579" max="13579" width="9.85546875" style="84" customWidth="1"/>
    <col min="13580" max="13580" width="10.5703125" style="84" customWidth="1"/>
    <col min="13581" max="13581" width="10.140625" style="84" customWidth="1"/>
    <col min="13582" max="13582" width="10.28515625" style="84" customWidth="1"/>
    <col min="13583" max="13583" width="9.85546875" style="84" customWidth="1"/>
    <col min="13584" max="13584" width="9.7109375" style="84" customWidth="1"/>
    <col min="13585" max="13585" width="9.42578125" style="84" customWidth="1"/>
    <col min="13586" max="13586" width="9.85546875" style="84" customWidth="1"/>
    <col min="13587" max="13587" width="9.140625" style="84" customWidth="1"/>
    <col min="13588" max="13588" width="9.5703125" style="84" customWidth="1"/>
    <col min="13589" max="13589" width="9" style="84" customWidth="1"/>
    <col min="13590" max="13591" width="10.85546875" style="84" customWidth="1"/>
    <col min="13592" max="13592" width="96.5703125" style="84" customWidth="1"/>
    <col min="13593" max="13600" width="10.85546875" style="84" customWidth="1"/>
    <col min="13601" max="13601" width="24.42578125" style="84" customWidth="1"/>
    <col min="13602" max="13613" width="10.85546875" style="84" customWidth="1"/>
    <col min="13614" max="13616" width="13.7109375" style="84" customWidth="1"/>
    <col min="13617" max="13670" width="0" style="84" hidden="1" customWidth="1"/>
    <col min="13671" max="13824" width="10.28515625" style="84"/>
    <col min="13825" max="13825" width="48.42578125" style="84" customWidth="1"/>
    <col min="13826" max="13826" width="13.140625" style="84" customWidth="1"/>
    <col min="13827" max="13827" width="12.42578125" style="84" customWidth="1"/>
    <col min="13828" max="13828" width="12.28515625" style="84" customWidth="1"/>
    <col min="13829" max="13829" width="11.5703125" style="84" customWidth="1"/>
    <col min="13830" max="13830" width="12.5703125" style="84" customWidth="1"/>
    <col min="13831" max="13832" width="10.42578125" style="84" customWidth="1"/>
    <col min="13833" max="13833" width="10.28515625" style="84" customWidth="1"/>
    <col min="13834" max="13834" width="10.7109375" style="84" customWidth="1"/>
    <col min="13835" max="13835" width="9.85546875" style="84" customWidth="1"/>
    <col min="13836" max="13836" width="10.5703125" style="84" customWidth="1"/>
    <col min="13837" max="13837" width="10.140625" style="84" customWidth="1"/>
    <col min="13838" max="13838" width="10.28515625" style="84" customWidth="1"/>
    <col min="13839" max="13839" width="9.85546875" style="84" customWidth="1"/>
    <col min="13840" max="13840" width="9.7109375" style="84" customWidth="1"/>
    <col min="13841" max="13841" width="9.42578125" style="84" customWidth="1"/>
    <col min="13842" max="13842" width="9.85546875" style="84" customWidth="1"/>
    <col min="13843" max="13843" width="9.140625" style="84" customWidth="1"/>
    <col min="13844" max="13844" width="9.5703125" style="84" customWidth="1"/>
    <col min="13845" max="13845" width="9" style="84" customWidth="1"/>
    <col min="13846" max="13847" width="10.85546875" style="84" customWidth="1"/>
    <col min="13848" max="13848" width="96.5703125" style="84" customWidth="1"/>
    <col min="13849" max="13856" width="10.85546875" style="84" customWidth="1"/>
    <col min="13857" max="13857" width="24.42578125" style="84" customWidth="1"/>
    <col min="13858" max="13869" width="10.85546875" style="84" customWidth="1"/>
    <col min="13870" max="13872" width="13.7109375" style="84" customWidth="1"/>
    <col min="13873" max="13926" width="0" style="84" hidden="1" customWidth="1"/>
    <col min="13927" max="14080" width="10.28515625" style="84"/>
    <col min="14081" max="14081" width="48.42578125" style="84" customWidth="1"/>
    <col min="14082" max="14082" width="13.140625" style="84" customWidth="1"/>
    <col min="14083" max="14083" width="12.42578125" style="84" customWidth="1"/>
    <col min="14084" max="14084" width="12.28515625" style="84" customWidth="1"/>
    <col min="14085" max="14085" width="11.5703125" style="84" customWidth="1"/>
    <col min="14086" max="14086" width="12.5703125" style="84" customWidth="1"/>
    <col min="14087" max="14088" width="10.42578125" style="84" customWidth="1"/>
    <col min="14089" max="14089" width="10.28515625" style="84" customWidth="1"/>
    <col min="14090" max="14090" width="10.7109375" style="84" customWidth="1"/>
    <col min="14091" max="14091" width="9.85546875" style="84" customWidth="1"/>
    <col min="14092" max="14092" width="10.5703125" style="84" customWidth="1"/>
    <col min="14093" max="14093" width="10.140625" style="84" customWidth="1"/>
    <col min="14094" max="14094" width="10.28515625" style="84" customWidth="1"/>
    <col min="14095" max="14095" width="9.85546875" style="84" customWidth="1"/>
    <col min="14096" max="14096" width="9.7109375" style="84" customWidth="1"/>
    <col min="14097" max="14097" width="9.42578125" style="84" customWidth="1"/>
    <col min="14098" max="14098" width="9.85546875" style="84" customWidth="1"/>
    <col min="14099" max="14099" width="9.140625" style="84" customWidth="1"/>
    <col min="14100" max="14100" width="9.5703125" style="84" customWidth="1"/>
    <col min="14101" max="14101" width="9" style="84" customWidth="1"/>
    <col min="14102" max="14103" width="10.85546875" style="84" customWidth="1"/>
    <col min="14104" max="14104" width="96.5703125" style="84" customWidth="1"/>
    <col min="14105" max="14112" width="10.85546875" style="84" customWidth="1"/>
    <col min="14113" max="14113" width="24.42578125" style="84" customWidth="1"/>
    <col min="14114" max="14125" width="10.85546875" style="84" customWidth="1"/>
    <col min="14126" max="14128" width="13.7109375" style="84" customWidth="1"/>
    <col min="14129" max="14182" width="0" style="84" hidden="1" customWidth="1"/>
    <col min="14183" max="14336" width="10.28515625" style="84"/>
    <col min="14337" max="14337" width="48.42578125" style="84" customWidth="1"/>
    <col min="14338" max="14338" width="13.140625" style="84" customWidth="1"/>
    <col min="14339" max="14339" width="12.42578125" style="84" customWidth="1"/>
    <col min="14340" max="14340" width="12.28515625" style="84" customWidth="1"/>
    <col min="14341" max="14341" width="11.5703125" style="84" customWidth="1"/>
    <col min="14342" max="14342" width="12.5703125" style="84" customWidth="1"/>
    <col min="14343" max="14344" width="10.42578125" style="84" customWidth="1"/>
    <col min="14345" max="14345" width="10.28515625" style="84" customWidth="1"/>
    <col min="14346" max="14346" width="10.7109375" style="84" customWidth="1"/>
    <col min="14347" max="14347" width="9.85546875" style="84" customWidth="1"/>
    <col min="14348" max="14348" width="10.5703125" style="84" customWidth="1"/>
    <col min="14349" max="14349" width="10.140625" style="84" customWidth="1"/>
    <col min="14350" max="14350" width="10.28515625" style="84" customWidth="1"/>
    <col min="14351" max="14351" width="9.85546875" style="84" customWidth="1"/>
    <col min="14352" max="14352" width="9.7109375" style="84" customWidth="1"/>
    <col min="14353" max="14353" width="9.42578125" style="84" customWidth="1"/>
    <col min="14354" max="14354" width="9.85546875" style="84" customWidth="1"/>
    <col min="14355" max="14355" width="9.140625" style="84" customWidth="1"/>
    <col min="14356" max="14356" width="9.5703125" style="84" customWidth="1"/>
    <col min="14357" max="14357" width="9" style="84" customWidth="1"/>
    <col min="14358" max="14359" width="10.85546875" style="84" customWidth="1"/>
    <col min="14360" max="14360" width="96.5703125" style="84" customWidth="1"/>
    <col min="14361" max="14368" width="10.85546875" style="84" customWidth="1"/>
    <col min="14369" max="14369" width="24.42578125" style="84" customWidth="1"/>
    <col min="14370" max="14381" width="10.85546875" style="84" customWidth="1"/>
    <col min="14382" max="14384" width="13.7109375" style="84" customWidth="1"/>
    <col min="14385" max="14438" width="0" style="84" hidden="1" customWidth="1"/>
    <col min="14439" max="14592" width="10.28515625" style="84"/>
    <col min="14593" max="14593" width="48.42578125" style="84" customWidth="1"/>
    <col min="14594" max="14594" width="13.140625" style="84" customWidth="1"/>
    <col min="14595" max="14595" width="12.42578125" style="84" customWidth="1"/>
    <col min="14596" max="14596" width="12.28515625" style="84" customWidth="1"/>
    <col min="14597" max="14597" width="11.5703125" style="84" customWidth="1"/>
    <col min="14598" max="14598" width="12.5703125" style="84" customWidth="1"/>
    <col min="14599" max="14600" width="10.42578125" style="84" customWidth="1"/>
    <col min="14601" max="14601" width="10.28515625" style="84" customWidth="1"/>
    <col min="14602" max="14602" width="10.7109375" style="84" customWidth="1"/>
    <col min="14603" max="14603" width="9.85546875" style="84" customWidth="1"/>
    <col min="14604" max="14604" width="10.5703125" style="84" customWidth="1"/>
    <col min="14605" max="14605" width="10.140625" style="84" customWidth="1"/>
    <col min="14606" max="14606" width="10.28515625" style="84" customWidth="1"/>
    <col min="14607" max="14607" width="9.85546875" style="84" customWidth="1"/>
    <col min="14608" max="14608" width="9.7109375" style="84" customWidth="1"/>
    <col min="14609" max="14609" width="9.42578125" style="84" customWidth="1"/>
    <col min="14610" max="14610" width="9.85546875" style="84" customWidth="1"/>
    <col min="14611" max="14611" width="9.140625" style="84" customWidth="1"/>
    <col min="14612" max="14612" width="9.5703125" style="84" customWidth="1"/>
    <col min="14613" max="14613" width="9" style="84" customWidth="1"/>
    <col min="14614" max="14615" width="10.85546875" style="84" customWidth="1"/>
    <col min="14616" max="14616" width="96.5703125" style="84" customWidth="1"/>
    <col min="14617" max="14624" width="10.85546875" style="84" customWidth="1"/>
    <col min="14625" max="14625" width="24.42578125" style="84" customWidth="1"/>
    <col min="14626" max="14637" width="10.85546875" style="84" customWidth="1"/>
    <col min="14638" max="14640" width="13.7109375" style="84" customWidth="1"/>
    <col min="14641" max="14694" width="0" style="84" hidden="1" customWidth="1"/>
    <col min="14695" max="14848" width="10.28515625" style="84"/>
    <col min="14849" max="14849" width="48.42578125" style="84" customWidth="1"/>
    <col min="14850" max="14850" width="13.140625" style="84" customWidth="1"/>
    <col min="14851" max="14851" width="12.42578125" style="84" customWidth="1"/>
    <col min="14852" max="14852" width="12.28515625" style="84" customWidth="1"/>
    <col min="14853" max="14853" width="11.5703125" style="84" customWidth="1"/>
    <col min="14854" max="14854" width="12.5703125" style="84" customWidth="1"/>
    <col min="14855" max="14856" width="10.42578125" style="84" customWidth="1"/>
    <col min="14857" max="14857" width="10.28515625" style="84" customWidth="1"/>
    <col min="14858" max="14858" width="10.7109375" style="84" customWidth="1"/>
    <col min="14859" max="14859" width="9.85546875" style="84" customWidth="1"/>
    <col min="14860" max="14860" width="10.5703125" style="84" customWidth="1"/>
    <col min="14861" max="14861" width="10.140625" style="84" customWidth="1"/>
    <col min="14862" max="14862" width="10.28515625" style="84" customWidth="1"/>
    <col min="14863" max="14863" width="9.85546875" style="84" customWidth="1"/>
    <col min="14864" max="14864" width="9.7109375" style="84" customWidth="1"/>
    <col min="14865" max="14865" width="9.42578125" style="84" customWidth="1"/>
    <col min="14866" max="14866" width="9.85546875" style="84" customWidth="1"/>
    <col min="14867" max="14867" width="9.140625" style="84" customWidth="1"/>
    <col min="14868" max="14868" width="9.5703125" style="84" customWidth="1"/>
    <col min="14869" max="14869" width="9" style="84" customWidth="1"/>
    <col min="14870" max="14871" width="10.85546875" style="84" customWidth="1"/>
    <col min="14872" max="14872" width="96.5703125" style="84" customWidth="1"/>
    <col min="14873" max="14880" width="10.85546875" style="84" customWidth="1"/>
    <col min="14881" max="14881" width="24.42578125" style="84" customWidth="1"/>
    <col min="14882" max="14893" width="10.85546875" style="84" customWidth="1"/>
    <col min="14894" max="14896" width="13.7109375" style="84" customWidth="1"/>
    <col min="14897" max="14950" width="0" style="84" hidden="1" customWidth="1"/>
    <col min="14951" max="15104" width="10.28515625" style="84"/>
    <col min="15105" max="15105" width="48.42578125" style="84" customWidth="1"/>
    <col min="15106" max="15106" width="13.140625" style="84" customWidth="1"/>
    <col min="15107" max="15107" width="12.42578125" style="84" customWidth="1"/>
    <col min="15108" max="15108" width="12.28515625" style="84" customWidth="1"/>
    <col min="15109" max="15109" width="11.5703125" style="84" customWidth="1"/>
    <col min="15110" max="15110" width="12.5703125" style="84" customWidth="1"/>
    <col min="15111" max="15112" width="10.42578125" style="84" customWidth="1"/>
    <col min="15113" max="15113" width="10.28515625" style="84" customWidth="1"/>
    <col min="15114" max="15114" width="10.7109375" style="84" customWidth="1"/>
    <col min="15115" max="15115" width="9.85546875" style="84" customWidth="1"/>
    <col min="15116" max="15116" width="10.5703125" style="84" customWidth="1"/>
    <col min="15117" max="15117" width="10.140625" style="84" customWidth="1"/>
    <col min="15118" max="15118" width="10.28515625" style="84" customWidth="1"/>
    <col min="15119" max="15119" width="9.85546875" style="84" customWidth="1"/>
    <col min="15120" max="15120" width="9.7109375" style="84" customWidth="1"/>
    <col min="15121" max="15121" width="9.42578125" style="84" customWidth="1"/>
    <col min="15122" max="15122" width="9.85546875" style="84" customWidth="1"/>
    <col min="15123" max="15123" width="9.140625" style="84" customWidth="1"/>
    <col min="15124" max="15124" width="9.5703125" style="84" customWidth="1"/>
    <col min="15125" max="15125" width="9" style="84" customWidth="1"/>
    <col min="15126" max="15127" width="10.85546875" style="84" customWidth="1"/>
    <col min="15128" max="15128" width="96.5703125" style="84" customWidth="1"/>
    <col min="15129" max="15136" width="10.85546875" style="84" customWidth="1"/>
    <col min="15137" max="15137" width="24.42578125" style="84" customWidth="1"/>
    <col min="15138" max="15149" width="10.85546875" style="84" customWidth="1"/>
    <col min="15150" max="15152" width="13.7109375" style="84" customWidth="1"/>
    <col min="15153" max="15206" width="0" style="84" hidden="1" customWidth="1"/>
    <col min="15207" max="15360" width="10.28515625" style="84"/>
    <col min="15361" max="15361" width="48.42578125" style="84" customWidth="1"/>
    <col min="15362" max="15362" width="13.140625" style="84" customWidth="1"/>
    <col min="15363" max="15363" width="12.42578125" style="84" customWidth="1"/>
    <col min="15364" max="15364" width="12.28515625" style="84" customWidth="1"/>
    <col min="15365" max="15365" width="11.5703125" style="84" customWidth="1"/>
    <col min="15366" max="15366" width="12.5703125" style="84" customWidth="1"/>
    <col min="15367" max="15368" width="10.42578125" style="84" customWidth="1"/>
    <col min="15369" max="15369" width="10.28515625" style="84" customWidth="1"/>
    <col min="15370" max="15370" width="10.7109375" style="84" customWidth="1"/>
    <col min="15371" max="15371" width="9.85546875" style="84" customWidth="1"/>
    <col min="15372" max="15372" width="10.5703125" style="84" customWidth="1"/>
    <col min="15373" max="15373" width="10.140625" style="84" customWidth="1"/>
    <col min="15374" max="15374" width="10.28515625" style="84" customWidth="1"/>
    <col min="15375" max="15375" width="9.85546875" style="84" customWidth="1"/>
    <col min="15376" max="15376" width="9.7109375" style="84" customWidth="1"/>
    <col min="15377" max="15377" width="9.42578125" style="84" customWidth="1"/>
    <col min="15378" max="15378" width="9.85546875" style="84" customWidth="1"/>
    <col min="15379" max="15379" width="9.140625" style="84" customWidth="1"/>
    <col min="15380" max="15380" width="9.5703125" style="84" customWidth="1"/>
    <col min="15381" max="15381" width="9" style="84" customWidth="1"/>
    <col min="15382" max="15383" width="10.85546875" style="84" customWidth="1"/>
    <col min="15384" max="15384" width="96.5703125" style="84" customWidth="1"/>
    <col min="15385" max="15392" width="10.85546875" style="84" customWidth="1"/>
    <col min="15393" max="15393" width="24.42578125" style="84" customWidth="1"/>
    <col min="15394" max="15405" width="10.85546875" style="84" customWidth="1"/>
    <col min="15406" max="15408" width="13.7109375" style="84" customWidth="1"/>
    <col min="15409" max="15462" width="0" style="84" hidden="1" customWidth="1"/>
    <col min="15463" max="15616" width="10.28515625" style="84"/>
    <col min="15617" max="15617" width="48.42578125" style="84" customWidth="1"/>
    <col min="15618" max="15618" width="13.140625" style="84" customWidth="1"/>
    <col min="15619" max="15619" width="12.42578125" style="84" customWidth="1"/>
    <col min="15620" max="15620" width="12.28515625" style="84" customWidth="1"/>
    <col min="15621" max="15621" width="11.5703125" style="84" customWidth="1"/>
    <col min="15622" max="15622" width="12.5703125" style="84" customWidth="1"/>
    <col min="15623" max="15624" width="10.42578125" style="84" customWidth="1"/>
    <col min="15625" max="15625" width="10.28515625" style="84" customWidth="1"/>
    <col min="15626" max="15626" width="10.7109375" style="84" customWidth="1"/>
    <col min="15627" max="15627" width="9.85546875" style="84" customWidth="1"/>
    <col min="15628" max="15628" width="10.5703125" style="84" customWidth="1"/>
    <col min="15629" max="15629" width="10.140625" style="84" customWidth="1"/>
    <col min="15630" max="15630" width="10.28515625" style="84" customWidth="1"/>
    <col min="15631" max="15631" width="9.85546875" style="84" customWidth="1"/>
    <col min="15632" max="15632" width="9.7109375" style="84" customWidth="1"/>
    <col min="15633" max="15633" width="9.42578125" style="84" customWidth="1"/>
    <col min="15634" max="15634" width="9.85546875" style="84" customWidth="1"/>
    <col min="15635" max="15635" width="9.140625" style="84" customWidth="1"/>
    <col min="15636" max="15636" width="9.5703125" style="84" customWidth="1"/>
    <col min="15637" max="15637" width="9" style="84" customWidth="1"/>
    <col min="15638" max="15639" width="10.85546875" style="84" customWidth="1"/>
    <col min="15640" max="15640" width="96.5703125" style="84" customWidth="1"/>
    <col min="15641" max="15648" width="10.85546875" style="84" customWidth="1"/>
    <col min="15649" max="15649" width="24.42578125" style="84" customWidth="1"/>
    <col min="15650" max="15661" width="10.85546875" style="84" customWidth="1"/>
    <col min="15662" max="15664" width="13.7109375" style="84" customWidth="1"/>
    <col min="15665" max="15718" width="0" style="84" hidden="1" customWidth="1"/>
    <col min="15719" max="15872" width="10.28515625" style="84"/>
    <col min="15873" max="15873" width="48.42578125" style="84" customWidth="1"/>
    <col min="15874" max="15874" width="13.140625" style="84" customWidth="1"/>
    <col min="15875" max="15875" width="12.42578125" style="84" customWidth="1"/>
    <col min="15876" max="15876" width="12.28515625" style="84" customWidth="1"/>
    <col min="15877" max="15877" width="11.5703125" style="84" customWidth="1"/>
    <col min="15878" max="15878" width="12.5703125" style="84" customWidth="1"/>
    <col min="15879" max="15880" width="10.42578125" style="84" customWidth="1"/>
    <col min="15881" max="15881" width="10.28515625" style="84" customWidth="1"/>
    <col min="15882" max="15882" width="10.7109375" style="84" customWidth="1"/>
    <col min="15883" max="15883" width="9.85546875" style="84" customWidth="1"/>
    <col min="15884" max="15884" width="10.5703125" style="84" customWidth="1"/>
    <col min="15885" max="15885" width="10.140625" style="84" customWidth="1"/>
    <col min="15886" max="15886" width="10.28515625" style="84" customWidth="1"/>
    <col min="15887" max="15887" width="9.85546875" style="84" customWidth="1"/>
    <col min="15888" max="15888" width="9.7109375" style="84" customWidth="1"/>
    <col min="15889" max="15889" width="9.42578125" style="84" customWidth="1"/>
    <col min="15890" max="15890" width="9.85546875" style="84" customWidth="1"/>
    <col min="15891" max="15891" width="9.140625" style="84" customWidth="1"/>
    <col min="15892" max="15892" width="9.5703125" style="84" customWidth="1"/>
    <col min="15893" max="15893" width="9" style="84" customWidth="1"/>
    <col min="15894" max="15895" width="10.85546875" style="84" customWidth="1"/>
    <col min="15896" max="15896" width="96.5703125" style="84" customWidth="1"/>
    <col min="15897" max="15904" width="10.85546875" style="84" customWidth="1"/>
    <col min="15905" max="15905" width="24.42578125" style="84" customWidth="1"/>
    <col min="15906" max="15917" width="10.85546875" style="84" customWidth="1"/>
    <col min="15918" max="15920" width="13.7109375" style="84" customWidth="1"/>
    <col min="15921" max="15974" width="0" style="84" hidden="1" customWidth="1"/>
    <col min="15975" max="16128" width="10.28515625" style="84"/>
    <col min="16129" max="16129" width="48.42578125" style="84" customWidth="1"/>
    <col min="16130" max="16130" width="13.140625" style="84" customWidth="1"/>
    <col min="16131" max="16131" width="12.42578125" style="84" customWidth="1"/>
    <col min="16132" max="16132" width="12.28515625" style="84" customWidth="1"/>
    <col min="16133" max="16133" width="11.5703125" style="84" customWidth="1"/>
    <col min="16134" max="16134" width="12.5703125" style="84" customWidth="1"/>
    <col min="16135" max="16136" width="10.42578125" style="84" customWidth="1"/>
    <col min="16137" max="16137" width="10.28515625" style="84" customWidth="1"/>
    <col min="16138" max="16138" width="10.7109375" style="84" customWidth="1"/>
    <col min="16139" max="16139" width="9.85546875" style="84" customWidth="1"/>
    <col min="16140" max="16140" width="10.5703125" style="84" customWidth="1"/>
    <col min="16141" max="16141" width="10.140625" style="84" customWidth="1"/>
    <col min="16142" max="16142" width="10.28515625" style="84" customWidth="1"/>
    <col min="16143" max="16143" width="9.85546875" style="84" customWidth="1"/>
    <col min="16144" max="16144" width="9.7109375" style="84" customWidth="1"/>
    <col min="16145" max="16145" width="9.42578125" style="84" customWidth="1"/>
    <col min="16146" max="16146" width="9.85546875" style="84" customWidth="1"/>
    <col min="16147" max="16147" width="9.140625" style="84" customWidth="1"/>
    <col min="16148" max="16148" width="9.5703125" style="84" customWidth="1"/>
    <col min="16149" max="16149" width="9" style="84" customWidth="1"/>
    <col min="16150" max="16151" width="10.85546875" style="84" customWidth="1"/>
    <col min="16152" max="16152" width="96.5703125" style="84" customWidth="1"/>
    <col min="16153" max="16160" width="10.85546875" style="84" customWidth="1"/>
    <col min="16161" max="16161" width="24.42578125" style="84" customWidth="1"/>
    <col min="16162" max="16173" width="10.85546875" style="84" customWidth="1"/>
    <col min="16174" max="16176" width="13.7109375" style="84" customWidth="1"/>
    <col min="16177" max="16230" width="0" style="84" hidden="1" customWidth="1"/>
    <col min="16231" max="16384" width="10.28515625" style="84"/>
  </cols>
  <sheetData>
    <row r="1" spans="1:62" s="42" customFormat="1" ht="12.75" customHeight="1" x14ac:dyDescent="0.15">
      <c r="A1" s="148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X1" s="154"/>
      <c r="BG1" s="155"/>
      <c r="BH1" s="155"/>
      <c r="BI1" s="155"/>
      <c r="BJ1" s="155"/>
    </row>
    <row r="2" spans="1:62" s="42" customFormat="1" ht="12.75" customHeight="1" x14ac:dyDescent="0.15">
      <c r="A2" s="148" t="str">
        <f>CONCATENATE("COMUNA: ",[5]NOMBRE!B2," - ","( ",[5]NOMBRE!C2,[5]NOMBRE!D2,[5]NOMBRE!E2,[5]NOMBRE!F2,[5]NOMBRE!G2," )")</f>
        <v>COMUNA: LINARES  - ( 07108 )</v>
      </c>
      <c r="B2" s="41"/>
      <c r="C2" s="41"/>
      <c r="D2" s="41"/>
      <c r="E2" s="41"/>
      <c r="F2" s="41"/>
      <c r="G2" s="41"/>
      <c r="H2" s="41"/>
      <c r="I2" s="41"/>
      <c r="J2" s="41"/>
      <c r="K2" s="41"/>
      <c r="X2" s="154"/>
      <c r="BG2" s="155"/>
      <c r="BH2" s="155"/>
      <c r="BI2" s="155"/>
      <c r="BJ2" s="155"/>
    </row>
    <row r="3" spans="1:62" s="42" customFormat="1" ht="12.75" customHeight="1" x14ac:dyDescent="0.2">
      <c r="A3" s="148" t="str">
        <f>CONCATENATE("ESTABLECIMIENTO/ESTRATEGIA: ",[5]NOMBRE!B3," - ","( ",[5]NOMBRE!C3,[5]NOMBRE!D3,[5]NOMBRE!E3,[5]NOMBRE!F3,[5]NOMBRE!G3,[5]NOMBRE!H3," )")</f>
        <v>ESTABLECIMIENTO/ESTRATEGIA: HOSPITAL DE LINARES  - ( 116108 )</v>
      </c>
      <c r="B3" s="41"/>
      <c r="C3" s="41"/>
      <c r="D3" s="43"/>
      <c r="E3" s="41"/>
      <c r="F3" s="41"/>
      <c r="G3" s="41"/>
      <c r="H3" s="41"/>
      <c r="I3" s="41"/>
      <c r="J3" s="41"/>
      <c r="K3" s="41"/>
      <c r="X3" s="154"/>
      <c r="BG3" s="155"/>
      <c r="BH3" s="155"/>
      <c r="BI3" s="155"/>
      <c r="BJ3" s="155"/>
    </row>
    <row r="4" spans="1:62" s="42" customFormat="1" ht="12.75" customHeight="1" x14ac:dyDescent="0.15">
      <c r="A4" s="148" t="str">
        <f>CONCATENATE("MES: ",[5]NOMBRE!B6," - ","( ",[5]NOMBRE!C6,[5]NOMBRE!D6," )")</f>
        <v>MES: MAYO - ( 05 )</v>
      </c>
      <c r="B4" s="41"/>
      <c r="C4" s="41"/>
      <c r="D4" s="41"/>
      <c r="E4" s="41"/>
      <c r="F4" s="41"/>
      <c r="G4" s="41"/>
      <c r="H4" s="41"/>
      <c r="I4" s="41"/>
      <c r="J4" s="41"/>
      <c r="K4" s="41"/>
      <c r="X4" s="154"/>
      <c r="BG4" s="155"/>
      <c r="BH4" s="155"/>
      <c r="BI4" s="155"/>
      <c r="BJ4" s="155"/>
    </row>
    <row r="5" spans="1:62" s="42" customFormat="1" ht="12.75" customHeight="1" x14ac:dyDescent="0.15">
      <c r="A5" s="40" t="str">
        <f>CONCATENATE("AÑO: ",[5]NOMBRE!B7)</f>
        <v>AÑO: 2014</v>
      </c>
      <c r="B5" s="41"/>
      <c r="C5" s="41"/>
      <c r="D5" s="41"/>
      <c r="E5" s="41"/>
      <c r="F5" s="41"/>
      <c r="G5" s="41"/>
      <c r="H5" s="41"/>
      <c r="I5" s="41"/>
      <c r="J5" s="41"/>
      <c r="K5" s="41"/>
      <c r="X5" s="154"/>
      <c r="BG5" s="155"/>
      <c r="BH5" s="155"/>
      <c r="BI5" s="155"/>
      <c r="BJ5" s="155"/>
    </row>
    <row r="6" spans="1:62" s="48" customFormat="1" ht="39.75" customHeight="1" x14ac:dyDescent="0.15">
      <c r="A6" s="209" t="s">
        <v>1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156"/>
      <c r="AV6" s="42"/>
      <c r="AW6" s="42"/>
      <c r="BG6" s="157"/>
      <c r="BH6" s="157"/>
      <c r="BI6" s="157"/>
      <c r="BJ6" s="157"/>
    </row>
    <row r="7" spans="1:62" s="48" customFormat="1" ht="30" customHeight="1" x14ac:dyDescent="0.2">
      <c r="A7" s="44" t="s">
        <v>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87"/>
      <c r="X7" s="156"/>
      <c r="AV7" s="42"/>
      <c r="AW7" s="42"/>
      <c r="BG7" s="157"/>
      <c r="BH7" s="157"/>
      <c r="BI7" s="157"/>
      <c r="BJ7" s="157"/>
    </row>
    <row r="8" spans="1:62" s="57" customFormat="1" ht="24.75" customHeight="1" x14ac:dyDescent="0.15">
      <c r="A8" s="201" t="s">
        <v>3</v>
      </c>
      <c r="B8" s="203" t="s">
        <v>4</v>
      </c>
      <c r="C8" s="190" t="s">
        <v>5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200"/>
      <c r="U8" s="190" t="s">
        <v>6</v>
      </c>
      <c r="V8" s="200"/>
      <c r="W8" s="188" t="s">
        <v>7</v>
      </c>
      <c r="X8" s="156"/>
      <c r="Y8" s="48"/>
      <c r="Z8" s="48"/>
      <c r="AA8" s="48"/>
      <c r="AB8" s="48"/>
      <c r="AC8" s="48"/>
      <c r="AX8" s="53"/>
      <c r="AY8" s="53"/>
      <c r="BG8" s="158"/>
      <c r="BH8" s="158"/>
      <c r="BI8" s="158"/>
      <c r="BJ8" s="158"/>
    </row>
    <row r="9" spans="1:62" s="57" customFormat="1" ht="28.5" customHeight="1" x14ac:dyDescent="0.15">
      <c r="A9" s="202"/>
      <c r="B9" s="204"/>
      <c r="C9" s="58" t="s">
        <v>71</v>
      </c>
      <c r="D9" s="45" t="s">
        <v>72</v>
      </c>
      <c r="E9" s="45" t="s">
        <v>73</v>
      </c>
      <c r="F9" s="45" t="s">
        <v>74</v>
      </c>
      <c r="G9" s="45" t="s">
        <v>75</v>
      </c>
      <c r="H9" s="45" t="s">
        <v>76</v>
      </c>
      <c r="I9" s="45" t="s">
        <v>77</v>
      </c>
      <c r="J9" s="45" t="s">
        <v>78</v>
      </c>
      <c r="K9" s="45" t="s">
        <v>79</v>
      </c>
      <c r="L9" s="45" t="s">
        <v>80</v>
      </c>
      <c r="M9" s="45" t="s">
        <v>81</v>
      </c>
      <c r="N9" s="45" t="s">
        <v>82</v>
      </c>
      <c r="O9" s="45" t="s">
        <v>83</v>
      </c>
      <c r="P9" s="45" t="s">
        <v>84</v>
      </c>
      <c r="Q9" s="45" t="s">
        <v>85</v>
      </c>
      <c r="R9" s="45" t="s">
        <v>86</v>
      </c>
      <c r="S9" s="45" t="s">
        <v>87</v>
      </c>
      <c r="T9" s="159" t="s">
        <v>88</v>
      </c>
      <c r="U9" s="47" t="s">
        <v>16</v>
      </c>
      <c r="V9" s="46" t="s">
        <v>17</v>
      </c>
      <c r="W9" s="189"/>
      <c r="X9" s="156"/>
      <c r="Y9" s="48"/>
      <c r="Z9" s="48"/>
      <c r="AA9" s="48"/>
      <c r="AB9" s="48"/>
      <c r="AC9" s="48"/>
      <c r="AX9" s="53"/>
      <c r="AY9" s="53"/>
      <c r="BG9" s="158"/>
      <c r="BH9" s="158"/>
      <c r="BI9" s="158"/>
      <c r="BJ9" s="158"/>
    </row>
    <row r="10" spans="1:62" s="57" customFormat="1" ht="15.75" customHeight="1" x14ac:dyDescent="0.15">
      <c r="A10" s="59" t="s">
        <v>18</v>
      </c>
      <c r="B10" s="114">
        <f>SUM(C10:T10)</f>
        <v>226</v>
      </c>
      <c r="C10" s="143">
        <f>SUM(C11:C14,C16,C18,C20:C22)</f>
        <v>0</v>
      </c>
      <c r="D10" s="144">
        <f>SUM(D11:D14,D16,D18,D20:D22)</f>
        <v>1</v>
      </c>
      <c r="E10" s="144">
        <f>SUM(E11:E14,E16,E18,E20:E22)</f>
        <v>3</v>
      </c>
      <c r="F10" s="144">
        <f>SUM(F11,F13:F14,F16:F18,F20:F22)</f>
        <v>1</v>
      </c>
      <c r="G10" s="144">
        <f>SUM(G11,G13:G14,G16:G18,G20:G22)</f>
        <v>3</v>
      </c>
      <c r="H10" s="144">
        <f>SUM(H11,H13:H14,H16:H22)</f>
        <v>12</v>
      </c>
      <c r="I10" s="144">
        <f>SUM(I11,I13:I14,I16:I22)</f>
        <v>13</v>
      </c>
      <c r="J10" s="144">
        <f>SUM(J11,J13:J14,J16:J22)</f>
        <v>14</v>
      </c>
      <c r="K10" s="144">
        <f>SUM(K11,K13:K22)</f>
        <v>8</v>
      </c>
      <c r="L10" s="144">
        <f>SUM(L11,L13:L22)</f>
        <v>11</v>
      </c>
      <c r="M10" s="144">
        <f>SUM(M11,M13:M22)</f>
        <v>8</v>
      </c>
      <c r="N10" s="144">
        <f>SUM(N11,N13:N22)</f>
        <v>14</v>
      </c>
      <c r="O10" s="144">
        <f>SUM(O11,O13:O18,O20:O22)</f>
        <v>14</v>
      </c>
      <c r="P10" s="144">
        <f>SUM(P11,P13:P18,P20:P22)</f>
        <v>19</v>
      </c>
      <c r="Q10" s="144">
        <f>SUM(Q11,Q13:Q16,Q18,Q20:Q22)</f>
        <v>15</v>
      </c>
      <c r="R10" s="144">
        <f>SUM(R11,R13:R16,R18,R20:R22)</f>
        <v>28</v>
      </c>
      <c r="S10" s="144">
        <f>SUM(S11,S13:S16,S18,S20:S22)</f>
        <v>32</v>
      </c>
      <c r="T10" s="145">
        <f>SUM(T11,T13:T16,T18,T20:T22)</f>
        <v>30</v>
      </c>
      <c r="U10" s="143">
        <f>SUM(U11:U16,U19:U22)</f>
        <v>91</v>
      </c>
      <c r="V10" s="146">
        <f>SUM(V11:V22)</f>
        <v>135</v>
      </c>
      <c r="W10" s="105">
        <f>SUM(W11:W22)</f>
        <v>226</v>
      </c>
      <c r="X10" s="160" t="str">
        <f>+BA10&amp;""&amp;BB10&amp;""&amp;BC10</f>
        <v/>
      </c>
      <c r="Y10" s="49"/>
      <c r="Z10" s="49"/>
      <c r="AA10" s="49"/>
      <c r="AG10" s="53"/>
      <c r="AX10" s="53"/>
      <c r="AY10" s="53"/>
      <c r="BA10" s="88" t="str">
        <f>IF($B10&lt;&gt;($U10+$V10)," El número consultas según sexo NO puede ser diferente al Total.","")</f>
        <v/>
      </c>
      <c r="BB10" s="60" t="str">
        <f>IF($B10=0,"",IF($W10=0,IF($W10=0,""," No olvide escribir la columna Beneficiarios."),""))</f>
        <v/>
      </c>
      <c r="BC10" s="60" t="str">
        <f>IF($B10&lt;$W10," El número de Beneficiarios NO puede ser mayor que el Total.","")</f>
        <v/>
      </c>
      <c r="BD10" s="151">
        <f>IF($B10&lt;&gt;($U10+$V10),1,0)</f>
        <v>0</v>
      </c>
      <c r="BE10" s="151">
        <f>IF($B10&lt;$W10,1,0)</f>
        <v>0</v>
      </c>
      <c r="BF10" s="151">
        <f>IF($B10=0,"",IF($W10="",IF($B10="","",1),0))</f>
        <v>0</v>
      </c>
      <c r="BG10" s="161"/>
      <c r="BH10" s="162"/>
      <c r="BI10" s="162"/>
      <c r="BJ10" s="162"/>
    </row>
    <row r="11" spans="1:62" s="57" customFormat="1" ht="15.75" customHeight="1" x14ac:dyDescent="0.15">
      <c r="A11" s="61" t="s">
        <v>19</v>
      </c>
      <c r="B11" s="131">
        <f>SUM(C11:T11)</f>
        <v>0</v>
      </c>
      <c r="C11" s="120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5"/>
      <c r="U11" s="120"/>
      <c r="V11" s="125"/>
      <c r="W11" s="132"/>
      <c r="X11" s="160" t="str">
        <f t="shared" ref="X11:X22" si="0">+BA11&amp;""&amp;BB11&amp;""&amp;BC11</f>
        <v/>
      </c>
      <c r="Y11" s="49"/>
      <c r="Z11" s="49"/>
      <c r="AA11" s="49"/>
      <c r="AX11" s="53"/>
      <c r="AY11" s="53"/>
      <c r="BA11" s="88" t="str">
        <f t="shared" ref="BA11:BA22" si="1">IF($B11&lt;&gt;($U11+$V11)," El número consultas según sexo NO puede ser diferente al Total.","")</f>
        <v/>
      </c>
      <c r="BB11" s="60" t="str">
        <f>IF($B11=0,"",IF($W11="",IF($B11="",""," No olvide escribir la columna Beneficiarios."),""))</f>
        <v/>
      </c>
      <c r="BC11" s="60" t="str">
        <f t="shared" ref="BC11:BC22" si="2">IF($B11&lt;$W11," El número de Beneficiarios NO puede ser mayor que el Total.","")</f>
        <v/>
      </c>
      <c r="BD11" s="151">
        <f t="shared" ref="BD11:BD22" si="3">IF($B11&lt;&gt;($U11+$V11),1,0)</f>
        <v>0</v>
      </c>
      <c r="BE11" s="151">
        <f t="shared" ref="BE11:BE22" si="4">IF($B11&lt;$W11,1,0)</f>
        <v>0</v>
      </c>
      <c r="BF11" s="151" t="str">
        <f t="shared" ref="BF11:BF21" si="5">IF($B11=0,"",IF($W11="",IF($B11="","",1),0))</f>
        <v/>
      </c>
      <c r="BG11" s="161"/>
      <c r="BH11" s="162"/>
      <c r="BI11" s="162"/>
      <c r="BJ11" s="162"/>
    </row>
    <row r="12" spans="1:62" s="57" customFormat="1" ht="15.75" customHeight="1" x14ac:dyDescent="0.15">
      <c r="A12" s="62" t="s">
        <v>96</v>
      </c>
      <c r="B12" s="105">
        <f>SUM(C12:E12)</f>
        <v>0</v>
      </c>
      <c r="C12" s="106"/>
      <c r="D12" s="107"/>
      <c r="E12" s="107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06"/>
      <c r="V12" s="103"/>
      <c r="W12" s="133"/>
      <c r="X12" s="160" t="str">
        <f t="shared" si="0"/>
        <v/>
      </c>
      <c r="Y12" s="49"/>
      <c r="Z12" s="49"/>
      <c r="AA12" s="49"/>
      <c r="AX12" s="53"/>
      <c r="AY12" s="53"/>
      <c r="BA12" s="88" t="str">
        <f t="shared" si="1"/>
        <v/>
      </c>
      <c r="BB12" s="60" t="str">
        <f t="shared" ref="BB12:BB22" si="6">IF($B12=0,"",IF($W12="",IF($B12="",""," No olvide escribir la columna Beneficiarios."),""))</f>
        <v/>
      </c>
      <c r="BC12" s="60" t="str">
        <f t="shared" si="2"/>
        <v/>
      </c>
      <c r="BD12" s="151">
        <f t="shared" si="3"/>
        <v>0</v>
      </c>
      <c r="BE12" s="151">
        <f t="shared" si="4"/>
        <v>0</v>
      </c>
      <c r="BF12" s="151" t="str">
        <f t="shared" si="5"/>
        <v/>
      </c>
      <c r="BG12" s="161"/>
      <c r="BH12" s="162"/>
      <c r="BI12" s="162"/>
      <c r="BJ12" s="162"/>
    </row>
    <row r="13" spans="1:62" s="57" customFormat="1" ht="15.75" customHeight="1" x14ac:dyDescent="0.15">
      <c r="A13" s="63" t="s">
        <v>21</v>
      </c>
      <c r="B13" s="105">
        <f t="shared" ref="B13:B22" si="7">SUM(C13:T13)</f>
        <v>0</v>
      </c>
      <c r="C13" s="106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3"/>
      <c r="U13" s="106"/>
      <c r="V13" s="103"/>
      <c r="W13" s="133"/>
      <c r="X13" s="160" t="str">
        <f t="shared" si="0"/>
        <v/>
      </c>
      <c r="Y13" s="49"/>
      <c r="Z13" s="49"/>
      <c r="AA13" s="49"/>
      <c r="AX13" s="53"/>
      <c r="AY13" s="53"/>
      <c r="BA13" s="88" t="str">
        <f t="shared" si="1"/>
        <v/>
      </c>
      <c r="BB13" s="60" t="str">
        <f t="shared" si="6"/>
        <v/>
      </c>
      <c r="BC13" s="60" t="str">
        <f t="shared" si="2"/>
        <v/>
      </c>
      <c r="BD13" s="151">
        <f t="shared" si="3"/>
        <v>0</v>
      </c>
      <c r="BE13" s="151">
        <f t="shared" si="4"/>
        <v>0</v>
      </c>
      <c r="BF13" s="151" t="str">
        <f t="shared" si="5"/>
        <v/>
      </c>
      <c r="BG13" s="161"/>
      <c r="BH13" s="162"/>
      <c r="BI13" s="162"/>
      <c r="BJ13" s="162"/>
    </row>
    <row r="14" spans="1:62" s="57" customFormat="1" ht="15.75" customHeight="1" x14ac:dyDescent="0.15">
      <c r="A14" s="64" t="s">
        <v>22</v>
      </c>
      <c r="B14" s="129">
        <f t="shared" si="7"/>
        <v>0</v>
      </c>
      <c r="C14" s="163"/>
      <c r="D14" s="163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8"/>
      <c r="U14" s="126"/>
      <c r="V14" s="128"/>
      <c r="W14" s="141"/>
      <c r="X14" s="160" t="str">
        <f t="shared" si="0"/>
        <v/>
      </c>
      <c r="Y14" s="49"/>
      <c r="Z14" s="49"/>
      <c r="AA14" s="49"/>
      <c r="AX14" s="53"/>
      <c r="AY14" s="53"/>
      <c r="BA14" s="88" t="str">
        <f t="shared" si="1"/>
        <v/>
      </c>
      <c r="BB14" s="60" t="str">
        <f t="shared" si="6"/>
        <v/>
      </c>
      <c r="BC14" s="60" t="str">
        <f t="shared" si="2"/>
        <v/>
      </c>
      <c r="BD14" s="151">
        <f t="shared" si="3"/>
        <v>0</v>
      </c>
      <c r="BE14" s="151">
        <f t="shared" si="4"/>
        <v>0</v>
      </c>
      <c r="BF14" s="151" t="str">
        <f t="shared" si="5"/>
        <v/>
      </c>
      <c r="BG14" s="161"/>
      <c r="BH14" s="162"/>
      <c r="BI14" s="162"/>
      <c r="BJ14" s="162"/>
    </row>
    <row r="15" spans="1:62" s="57" customFormat="1" ht="15.75" customHeight="1" x14ac:dyDescent="0.15">
      <c r="A15" s="50" t="s">
        <v>23</v>
      </c>
      <c r="B15" s="105">
        <f>SUM(K15:T15)</f>
        <v>0</v>
      </c>
      <c r="C15" s="118"/>
      <c r="D15" s="163"/>
      <c r="E15" s="163"/>
      <c r="F15" s="163"/>
      <c r="G15" s="163"/>
      <c r="H15" s="163"/>
      <c r="I15" s="163"/>
      <c r="J15" s="163"/>
      <c r="K15" s="107"/>
      <c r="L15" s="107"/>
      <c r="M15" s="107"/>
      <c r="N15" s="107"/>
      <c r="O15" s="107"/>
      <c r="P15" s="107"/>
      <c r="Q15" s="107"/>
      <c r="R15" s="107"/>
      <c r="S15" s="107"/>
      <c r="T15" s="103"/>
      <c r="U15" s="106"/>
      <c r="V15" s="103"/>
      <c r="W15" s="133"/>
      <c r="X15" s="160" t="str">
        <f t="shared" si="0"/>
        <v/>
      </c>
      <c r="Y15" s="49"/>
      <c r="Z15" s="49"/>
      <c r="AA15" s="49"/>
      <c r="AX15" s="53"/>
      <c r="AY15" s="53"/>
      <c r="BA15" s="88" t="str">
        <f t="shared" si="1"/>
        <v/>
      </c>
      <c r="BB15" s="60" t="str">
        <f t="shared" si="6"/>
        <v/>
      </c>
      <c r="BC15" s="60" t="str">
        <f t="shared" si="2"/>
        <v/>
      </c>
      <c r="BD15" s="151">
        <f t="shared" si="3"/>
        <v>0</v>
      </c>
      <c r="BE15" s="151">
        <f t="shared" si="4"/>
        <v>0</v>
      </c>
      <c r="BF15" s="151" t="str">
        <f t="shared" si="5"/>
        <v/>
      </c>
      <c r="BG15" s="161"/>
      <c r="BH15" s="162"/>
      <c r="BI15" s="162"/>
      <c r="BJ15" s="162"/>
    </row>
    <row r="16" spans="1:62" s="57" customFormat="1" ht="15.75" customHeight="1" x14ac:dyDescent="0.15">
      <c r="A16" s="89" t="s">
        <v>24</v>
      </c>
      <c r="B16" s="105">
        <f t="shared" si="7"/>
        <v>0</v>
      </c>
      <c r="C16" s="106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3"/>
      <c r="U16" s="106"/>
      <c r="V16" s="103"/>
      <c r="W16" s="133"/>
      <c r="X16" s="160" t="str">
        <f t="shared" si="0"/>
        <v/>
      </c>
      <c r="Y16" s="49"/>
      <c r="Z16" s="49"/>
      <c r="AA16" s="49"/>
      <c r="AX16" s="53"/>
      <c r="AY16" s="53"/>
      <c r="BA16" s="88" t="str">
        <f t="shared" si="1"/>
        <v/>
      </c>
      <c r="BB16" s="60" t="str">
        <f t="shared" si="6"/>
        <v/>
      </c>
      <c r="BC16" s="60" t="str">
        <f t="shared" si="2"/>
        <v/>
      </c>
      <c r="BD16" s="151">
        <f t="shared" si="3"/>
        <v>0</v>
      </c>
      <c r="BE16" s="151">
        <f t="shared" si="4"/>
        <v>0</v>
      </c>
      <c r="BF16" s="151" t="str">
        <f t="shared" si="5"/>
        <v/>
      </c>
      <c r="BG16" s="161"/>
      <c r="BH16" s="162"/>
      <c r="BI16" s="162"/>
      <c r="BJ16" s="162"/>
    </row>
    <row r="17" spans="1:62" s="57" customFormat="1" ht="15.75" customHeight="1" x14ac:dyDescent="0.15">
      <c r="A17" s="65" t="s">
        <v>25</v>
      </c>
      <c r="B17" s="130">
        <f>SUM(F17:P17)</f>
        <v>0</v>
      </c>
      <c r="C17" s="122"/>
      <c r="D17" s="138"/>
      <c r="E17" s="138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38"/>
      <c r="R17" s="138"/>
      <c r="S17" s="138"/>
      <c r="T17" s="119"/>
      <c r="U17" s="118"/>
      <c r="V17" s="104"/>
      <c r="W17" s="142"/>
      <c r="X17" s="160" t="str">
        <f t="shared" si="0"/>
        <v/>
      </c>
      <c r="Y17" s="49"/>
      <c r="Z17" s="49"/>
      <c r="AA17" s="49"/>
      <c r="AX17" s="53"/>
      <c r="AY17" s="53"/>
      <c r="BA17" s="88" t="str">
        <f t="shared" si="1"/>
        <v/>
      </c>
      <c r="BB17" s="60" t="str">
        <f t="shared" si="6"/>
        <v/>
      </c>
      <c r="BC17" s="60" t="str">
        <f t="shared" si="2"/>
        <v/>
      </c>
      <c r="BD17" s="151">
        <f t="shared" si="3"/>
        <v>0</v>
      </c>
      <c r="BE17" s="151">
        <f t="shared" si="4"/>
        <v>0</v>
      </c>
      <c r="BF17" s="151" t="str">
        <f t="shared" si="5"/>
        <v/>
      </c>
      <c r="BG17" s="161"/>
      <c r="BH17" s="162"/>
      <c r="BI17" s="162"/>
      <c r="BJ17" s="162"/>
    </row>
    <row r="18" spans="1:62" s="57" customFormat="1" ht="15.75" customHeight="1" x14ac:dyDescent="0.15">
      <c r="A18" s="65" t="s">
        <v>26</v>
      </c>
      <c r="B18" s="105">
        <f t="shared" si="7"/>
        <v>0</v>
      </c>
      <c r="C18" s="106"/>
      <c r="D18" s="107"/>
      <c r="E18" s="107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04"/>
      <c r="U18" s="138"/>
      <c r="V18" s="104"/>
      <c r="W18" s="142"/>
      <c r="X18" s="160" t="str">
        <f t="shared" si="0"/>
        <v/>
      </c>
      <c r="Y18" s="48"/>
      <c r="Z18" s="48"/>
      <c r="AA18" s="48"/>
      <c r="AX18" s="53"/>
      <c r="AY18" s="53"/>
      <c r="BA18" s="88" t="str">
        <f t="shared" si="1"/>
        <v/>
      </c>
      <c r="BB18" s="60" t="str">
        <f t="shared" si="6"/>
        <v/>
      </c>
      <c r="BC18" s="60" t="str">
        <f t="shared" si="2"/>
        <v/>
      </c>
      <c r="BD18" s="151">
        <f t="shared" si="3"/>
        <v>0</v>
      </c>
      <c r="BE18" s="151">
        <f t="shared" si="4"/>
        <v>0</v>
      </c>
      <c r="BF18" s="151" t="str">
        <f t="shared" si="5"/>
        <v/>
      </c>
      <c r="BG18" s="161"/>
      <c r="BH18" s="162"/>
      <c r="BI18" s="162"/>
      <c r="BJ18" s="162"/>
    </row>
    <row r="19" spans="1:62" s="57" customFormat="1" ht="15.75" customHeight="1" x14ac:dyDescent="0.15">
      <c r="A19" s="65" t="s">
        <v>89</v>
      </c>
      <c r="B19" s="105">
        <f>SUM(H19:N19)</f>
        <v>0</v>
      </c>
      <c r="C19" s="122"/>
      <c r="D19" s="138"/>
      <c r="E19" s="138"/>
      <c r="F19" s="138"/>
      <c r="G19" s="138"/>
      <c r="H19" s="124"/>
      <c r="I19" s="124"/>
      <c r="J19" s="124"/>
      <c r="K19" s="124"/>
      <c r="L19" s="124"/>
      <c r="M19" s="124"/>
      <c r="N19" s="124"/>
      <c r="O19" s="138"/>
      <c r="P19" s="138"/>
      <c r="Q19" s="138"/>
      <c r="R19" s="138"/>
      <c r="S19" s="138"/>
      <c r="T19" s="119"/>
      <c r="U19" s="106"/>
      <c r="V19" s="104"/>
      <c r="W19" s="142"/>
      <c r="X19" s="160" t="str">
        <f t="shared" si="0"/>
        <v/>
      </c>
      <c r="Y19" s="48"/>
      <c r="Z19" s="48"/>
      <c r="AA19" s="48"/>
      <c r="AX19" s="53"/>
      <c r="AY19" s="53"/>
      <c r="BA19" s="88" t="str">
        <f t="shared" si="1"/>
        <v/>
      </c>
      <c r="BB19" s="60" t="str">
        <f t="shared" si="6"/>
        <v/>
      </c>
      <c r="BC19" s="60" t="str">
        <f t="shared" si="2"/>
        <v/>
      </c>
      <c r="BD19" s="151">
        <f t="shared" si="3"/>
        <v>0</v>
      </c>
      <c r="BE19" s="151">
        <f t="shared" si="4"/>
        <v>0</v>
      </c>
      <c r="BF19" s="151" t="str">
        <f t="shared" si="5"/>
        <v/>
      </c>
      <c r="BG19" s="161"/>
      <c r="BH19" s="162"/>
      <c r="BI19" s="162"/>
      <c r="BJ19" s="162"/>
    </row>
    <row r="20" spans="1:62" s="57" customFormat="1" ht="15.75" customHeight="1" x14ac:dyDescent="0.15">
      <c r="A20" s="65" t="s">
        <v>27</v>
      </c>
      <c r="B20" s="130">
        <f t="shared" si="7"/>
        <v>0</v>
      </c>
      <c r="C20" s="123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04"/>
      <c r="U20" s="106"/>
      <c r="V20" s="104"/>
      <c r="W20" s="142"/>
      <c r="X20" s="160" t="str">
        <f t="shared" si="0"/>
        <v/>
      </c>
      <c r="Y20" s="48"/>
      <c r="Z20" s="48"/>
      <c r="AA20" s="48"/>
      <c r="AX20" s="53"/>
      <c r="AY20" s="53"/>
      <c r="BA20" s="88" t="str">
        <f t="shared" si="1"/>
        <v/>
      </c>
      <c r="BB20" s="60" t="str">
        <f t="shared" si="6"/>
        <v/>
      </c>
      <c r="BC20" s="60" t="str">
        <f t="shared" si="2"/>
        <v/>
      </c>
      <c r="BD20" s="151">
        <f t="shared" si="3"/>
        <v>0</v>
      </c>
      <c r="BE20" s="151">
        <f t="shared" si="4"/>
        <v>0</v>
      </c>
      <c r="BF20" s="151" t="str">
        <f t="shared" si="5"/>
        <v/>
      </c>
      <c r="BG20" s="161"/>
      <c r="BH20" s="162"/>
      <c r="BI20" s="162"/>
      <c r="BJ20" s="162"/>
    </row>
    <row r="21" spans="1:62" s="57" customFormat="1" ht="15.75" customHeight="1" x14ac:dyDescent="0.15">
      <c r="A21" s="65" t="s">
        <v>28</v>
      </c>
      <c r="B21" s="130">
        <f t="shared" si="7"/>
        <v>12</v>
      </c>
      <c r="C21" s="123"/>
      <c r="D21" s="124"/>
      <c r="E21" s="124"/>
      <c r="F21" s="124"/>
      <c r="G21" s="124"/>
      <c r="H21" s="124">
        <v>4</v>
      </c>
      <c r="I21" s="124">
        <v>1</v>
      </c>
      <c r="J21" s="124">
        <v>2</v>
      </c>
      <c r="K21" s="124">
        <v>1</v>
      </c>
      <c r="L21" s="124">
        <v>1</v>
      </c>
      <c r="M21" s="124">
        <v>1</v>
      </c>
      <c r="N21" s="124">
        <v>1</v>
      </c>
      <c r="O21" s="124"/>
      <c r="P21" s="124"/>
      <c r="Q21" s="124"/>
      <c r="R21" s="124">
        <v>1</v>
      </c>
      <c r="S21" s="124"/>
      <c r="T21" s="104"/>
      <c r="U21" s="106">
        <v>9</v>
      </c>
      <c r="V21" s="104">
        <v>3</v>
      </c>
      <c r="W21" s="142">
        <v>12</v>
      </c>
      <c r="X21" s="160" t="str">
        <f t="shared" si="0"/>
        <v/>
      </c>
      <c r="Y21" s="48"/>
      <c r="Z21" s="48"/>
      <c r="AA21" s="48"/>
      <c r="AX21" s="53"/>
      <c r="AY21" s="53"/>
      <c r="BA21" s="88" t="str">
        <f t="shared" si="1"/>
        <v/>
      </c>
      <c r="BB21" s="60" t="str">
        <f t="shared" si="6"/>
        <v/>
      </c>
      <c r="BC21" s="60" t="str">
        <f t="shared" si="2"/>
        <v/>
      </c>
      <c r="BD21" s="151">
        <f t="shared" si="3"/>
        <v>0</v>
      </c>
      <c r="BE21" s="151">
        <f t="shared" si="4"/>
        <v>0</v>
      </c>
      <c r="BF21" s="151">
        <f t="shared" si="5"/>
        <v>0</v>
      </c>
      <c r="BG21" s="161"/>
      <c r="BH21" s="162"/>
      <c r="BI21" s="162"/>
      <c r="BJ21" s="162"/>
    </row>
    <row r="22" spans="1:62" s="57" customFormat="1" ht="15.75" customHeight="1" x14ac:dyDescent="0.15">
      <c r="A22" s="66" t="s">
        <v>29</v>
      </c>
      <c r="B22" s="109">
        <f t="shared" si="7"/>
        <v>214</v>
      </c>
      <c r="C22" s="110"/>
      <c r="D22" s="111">
        <v>1</v>
      </c>
      <c r="E22" s="111">
        <v>3</v>
      </c>
      <c r="F22" s="111">
        <v>1</v>
      </c>
      <c r="G22" s="111">
        <v>3</v>
      </c>
      <c r="H22" s="111">
        <v>8</v>
      </c>
      <c r="I22" s="111">
        <v>12</v>
      </c>
      <c r="J22" s="111">
        <v>12</v>
      </c>
      <c r="K22" s="111">
        <v>7</v>
      </c>
      <c r="L22" s="111">
        <v>10</v>
      </c>
      <c r="M22" s="111">
        <v>7</v>
      </c>
      <c r="N22" s="111">
        <v>13</v>
      </c>
      <c r="O22" s="111">
        <v>14</v>
      </c>
      <c r="P22" s="111">
        <v>19</v>
      </c>
      <c r="Q22" s="111">
        <v>15</v>
      </c>
      <c r="R22" s="111">
        <v>27</v>
      </c>
      <c r="S22" s="111">
        <v>32</v>
      </c>
      <c r="T22" s="113">
        <v>30</v>
      </c>
      <c r="U22" s="110">
        <v>82</v>
      </c>
      <c r="V22" s="113">
        <v>132</v>
      </c>
      <c r="W22" s="134">
        <v>214</v>
      </c>
      <c r="X22" s="160" t="str">
        <f t="shared" si="0"/>
        <v/>
      </c>
      <c r="Y22" s="48"/>
      <c r="Z22" s="48"/>
      <c r="AA22" s="48"/>
      <c r="AX22" s="53"/>
      <c r="AY22" s="53"/>
      <c r="BA22" s="88" t="str">
        <f t="shared" si="1"/>
        <v/>
      </c>
      <c r="BB22" s="60" t="str">
        <f t="shared" si="6"/>
        <v/>
      </c>
      <c r="BC22" s="60" t="str">
        <f t="shared" si="2"/>
        <v/>
      </c>
      <c r="BD22" s="151">
        <f t="shared" si="3"/>
        <v>0</v>
      </c>
      <c r="BE22" s="151">
        <f t="shared" si="4"/>
        <v>0</v>
      </c>
      <c r="BF22" s="151">
        <f>IF($B22=0,"",IF($W22="",IF($B22="","",1),0))</f>
        <v>0</v>
      </c>
      <c r="BG22" s="161"/>
      <c r="BH22" s="162"/>
      <c r="BI22" s="162"/>
      <c r="BJ22" s="162"/>
    </row>
    <row r="23" spans="1:62" s="48" customFormat="1" ht="30" customHeight="1" x14ac:dyDescent="0.2">
      <c r="A23" s="44" t="s">
        <v>30</v>
      </c>
      <c r="B23" s="44"/>
      <c r="C23" s="44"/>
      <c r="D23" s="44"/>
      <c r="E23" s="44" t="s">
        <v>69</v>
      </c>
      <c r="F23" s="44"/>
      <c r="G23" s="44"/>
      <c r="H23" s="44"/>
      <c r="I23" s="44"/>
      <c r="J23" s="44"/>
      <c r="K23" s="44"/>
      <c r="L23" s="44"/>
      <c r="M23" s="44"/>
      <c r="N23" s="42"/>
      <c r="X23" s="156"/>
      <c r="AV23" s="42"/>
      <c r="AW23" s="42"/>
      <c r="BA23" s="57"/>
      <c r="BB23" s="57"/>
      <c r="BC23" s="57"/>
      <c r="BD23" s="57"/>
      <c r="BE23" s="57"/>
      <c r="BF23" s="57"/>
      <c r="BG23" s="157"/>
      <c r="BH23" s="157"/>
      <c r="BI23" s="157"/>
      <c r="BJ23" s="157"/>
    </row>
    <row r="24" spans="1:62" s="57" customFormat="1" ht="24.75" customHeight="1" x14ac:dyDescent="0.15">
      <c r="A24" s="201" t="s">
        <v>31</v>
      </c>
      <c r="B24" s="203" t="s">
        <v>4</v>
      </c>
      <c r="C24" s="190" t="s">
        <v>5</v>
      </c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200"/>
      <c r="U24" s="190" t="s">
        <v>6</v>
      </c>
      <c r="V24" s="200"/>
      <c r="W24" s="188" t="s">
        <v>7</v>
      </c>
      <c r="X24" s="160"/>
      <c r="Y24" s="49"/>
      <c r="Z24" s="49"/>
      <c r="AA24" s="49"/>
      <c r="AB24" s="49"/>
      <c r="AC24" s="49"/>
      <c r="AD24" s="53"/>
      <c r="AE24" s="56"/>
      <c r="AF24" s="56"/>
      <c r="AG24" s="53"/>
      <c r="AH24" s="53"/>
      <c r="AZ24" s="53"/>
      <c r="BG24" s="158"/>
      <c r="BH24" s="158"/>
      <c r="BI24" s="158"/>
      <c r="BJ24" s="158"/>
    </row>
    <row r="25" spans="1:62" s="57" customFormat="1" ht="26.25" customHeight="1" x14ac:dyDescent="0.15">
      <c r="A25" s="202"/>
      <c r="B25" s="204"/>
      <c r="C25" s="58" t="s">
        <v>71</v>
      </c>
      <c r="D25" s="45" t="s">
        <v>72</v>
      </c>
      <c r="E25" s="45" t="s">
        <v>73</v>
      </c>
      <c r="F25" s="45" t="s">
        <v>74</v>
      </c>
      <c r="G25" s="45" t="s">
        <v>75</v>
      </c>
      <c r="H25" s="45" t="s">
        <v>76</v>
      </c>
      <c r="I25" s="45" t="s">
        <v>77</v>
      </c>
      <c r="J25" s="45" t="s">
        <v>78</v>
      </c>
      <c r="K25" s="45" t="s">
        <v>79</v>
      </c>
      <c r="L25" s="45" t="s">
        <v>80</v>
      </c>
      <c r="M25" s="45" t="s">
        <v>81</v>
      </c>
      <c r="N25" s="45" t="s">
        <v>82</v>
      </c>
      <c r="O25" s="45" t="s">
        <v>83</v>
      </c>
      <c r="P25" s="45" t="s">
        <v>84</v>
      </c>
      <c r="Q25" s="45" t="s">
        <v>85</v>
      </c>
      <c r="R25" s="45" t="s">
        <v>86</v>
      </c>
      <c r="S25" s="45" t="s">
        <v>87</v>
      </c>
      <c r="T25" s="159" t="s">
        <v>88</v>
      </c>
      <c r="U25" s="47" t="s">
        <v>16</v>
      </c>
      <c r="V25" s="46" t="s">
        <v>17</v>
      </c>
      <c r="W25" s="189"/>
      <c r="X25" s="160"/>
      <c r="Y25" s="49"/>
      <c r="Z25" s="49"/>
      <c r="AA25" s="49"/>
      <c r="AB25" s="49"/>
      <c r="AC25" s="49"/>
      <c r="AD25" s="53"/>
      <c r="AE25" s="56"/>
      <c r="AF25" s="56"/>
      <c r="AG25" s="53"/>
      <c r="AH25" s="53"/>
      <c r="AZ25" s="53"/>
      <c r="BG25" s="158"/>
      <c r="BH25" s="158"/>
      <c r="BI25" s="158"/>
      <c r="BJ25" s="158"/>
    </row>
    <row r="26" spans="1:62" s="57" customFormat="1" ht="15.75" customHeight="1" x14ac:dyDescent="0.15">
      <c r="A26" s="91" t="s">
        <v>32</v>
      </c>
      <c r="B26" s="131">
        <f>SUM(C26:T26)</f>
        <v>0</v>
      </c>
      <c r="C26" s="120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5"/>
      <c r="U26" s="120"/>
      <c r="V26" s="125"/>
      <c r="W26" s="135"/>
      <c r="X26" s="160" t="str">
        <f t="shared" ref="X26:X39" si="8">+BA26&amp;""&amp;BB26&amp;""&amp;BC26</f>
        <v/>
      </c>
      <c r="Y26" s="49"/>
      <c r="Z26" s="49"/>
      <c r="AA26" s="49"/>
      <c r="AG26" s="53"/>
      <c r="AH26" s="53"/>
      <c r="AZ26" s="53"/>
      <c r="BA26" s="88" t="str">
        <f>IF($B26&lt;&gt;($U26+$V26)," El número consultas según sexo NO puede ser diferente al Total.","")</f>
        <v/>
      </c>
      <c r="BB26" s="60" t="str">
        <f>IF($B26=0,"",IF($W26="",IF($B26="",""," No olvide escribir la columna Beneficiarios."),""))</f>
        <v/>
      </c>
      <c r="BC26" s="60" t="str">
        <f>IF($B26&lt;$W26," El número de Beneficiarios NO puede ser mayor que el Total.","")</f>
        <v/>
      </c>
      <c r="BD26" s="151">
        <f>IF($B26&lt;&gt;($U26+$V26),1,0)</f>
        <v>0</v>
      </c>
      <c r="BE26" s="151">
        <f>IF($B26&lt;$W26,1,0)</f>
        <v>0</v>
      </c>
      <c r="BF26" s="151" t="str">
        <f>IF($B26=0,"",IF($W26="",IF($B26="","",1),0))</f>
        <v/>
      </c>
      <c r="BG26" s="161"/>
      <c r="BH26" s="162"/>
      <c r="BI26" s="162"/>
      <c r="BJ26" s="162"/>
    </row>
    <row r="27" spans="1:62" s="57" customFormat="1" ht="15.75" customHeight="1" x14ac:dyDescent="0.15">
      <c r="A27" s="90" t="s">
        <v>33</v>
      </c>
      <c r="B27" s="105">
        <f t="shared" ref="B27:B39" si="9">SUM(C27:T27)</f>
        <v>0</v>
      </c>
      <c r="C27" s="10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3"/>
      <c r="U27" s="118"/>
      <c r="V27" s="103"/>
      <c r="W27" s="99"/>
      <c r="X27" s="160" t="str">
        <f t="shared" si="8"/>
        <v/>
      </c>
      <c r="Y27" s="49"/>
      <c r="Z27" s="49"/>
      <c r="AA27" s="49"/>
      <c r="AG27" s="53"/>
      <c r="AH27" s="53"/>
      <c r="AZ27" s="53"/>
      <c r="BA27" s="88" t="str">
        <f t="shared" ref="BA27:BA39" si="10">IF($B27&lt;&gt;($U27+$V27)," El número consultas según sexo NO puede ser diferente al Total.","")</f>
        <v/>
      </c>
      <c r="BB27" s="60" t="str">
        <f t="shared" ref="BB27:BB39" si="11">IF($B27=0,"",IF($W27="",IF($B27="",""," No olvide escribir la columna Beneficiarios."),""))</f>
        <v/>
      </c>
      <c r="BC27" s="60" t="str">
        <f t="shared" ref="BC27:BC39" si="12">IF($B27&lt;$W27," El número de Beneficiarios NO puede ser mayor que el Total.","")</f>
        <v/>
      </c>
      <c r="BD27" s="151">
        <f t="shared" ref="BD27:BD39" si="13">IF($B27&lt;&gt;($U27+$V27),1,0)</f>
        <v>0</v>
      </c>
      <c r="BE27" s="151">
        <f t="shared" ref="BE27:BE39" si="14">IF($B27&lt;$W27,1,0)</f>
        <v>0</v>
      </c>
      <c r="BF27" s="151" t="str">
        <f t="shared" ref="BF27:BF39" si="15">IF($B27=0,"",IF($W27="",IF($B27="","",1),0))</f>
        <v/>
      </c>
      <c r="BG27" s="161"/>
      <c r="BH27" s="162"/>
      <c r="BI27" s="162"/>
      <c r="BJ27" s="162"/>
    </row>
    <row r="28" spans="1:62" s="57" customFormat="1" ht="15.75" customHeight="1" x14ac:dyDescent="0.15">
      <c r="A28" s="92" t="s">
        <v>34</v>
      </c>
      <c r="B28" s="130">
        <f t="shared" si="9"/>
        <v>0</v>
      </c>
      <c r="C28" s="106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3"/>
      <c r="U28" s="106"/>
      <c r="V28" s="103"/>
      <c r="W28" s="99"/>
      <c r="X28" s="160" t="str">
        <f t="shared" si="8"/>
        <v/>
      </c>
      <c r="Y28" s="49"/>
      <c r="Z28" s="49"/>
      <c r="AA28" s="49"/>
      <c r="AG28" s="53"/>
      <c r="AH28" s="53"/>
      <c r="AZ28" s="53"/>
      <c r="BA28" s="88" t="str">
        <f t="shared" si="10"/>
        <v/>
      </c>
      <c r="BB28" s="60" t="str">
        <f t="shared" si="11"/>
        <v/>
      </c>
      <c r="BC28" s="60" t="str">
        <f t="shared" si="12"/>
        <v/>
      </c>
      <c r="BD28" s="151">
        <f t="shared" si="13"/>
        <v>0</v>
      </c>
      <c r="BE28" s="151">
        <f t="shared" si="14"/>
        <v>0</v>
      </c>
      <c r="BF28" s="151" t="str">
        <f t="shared" si="15"/>
        <v/>
      </c>
      <c r="BG28" s="161"/>
      <c r="BH28" s="162"/>
      <c r="BI28" s="162"/>
      <c r="BJ28" s="162"/>
    </row>
    <row r="29" spans="1:62" s="57" customFormat="1" ht="15.75" customHeight="1" x14ac:dyDescent="0.15">
      <c r="A29" s="92" t="s">
        <v>90</v>
      </c>
      <c r="B29" s="130">
        <f>SUM(H29:P29)</f>
        <v>0</v>
      </c>
      <c r="C29" s="122"/>
      <c r="D29" s="138"/>
      <c r="E29" s="138"/>
      <c r="F29" s="138"/>
      <c r="G29" s="138"/>
      <c r="H29" s="107"/>
      <c r="I29" s="107"/>
      <c r="J29" s="107"/>
      <c r="K29" s="107"/>
      <c r="L29" s="107"/>
      <c r="M29" s="107"/>
      <c r="N29" s="107"/>
      <c r="O29" s="138"/>
      <c r="P29" s="138"/>
      <c r="Q29" s="138"/>
      <c r="R29" s="138"/>
      <c r="S29" s="138"/>
      <c r="T29" s="119"/>
      <c r="U29" s="106"/>
      <c r="V29" s="103"/>
      <c r="W29" s="99"/>
      <c r="X29" s="160" t="str">
        <f t="shared" si="8"/>
        <v/>
      </c>
      <c r="Y29" s="49"/>
      <c r="Z29" s="49"/>
      <c r="AA29" s="49"/>
      <c r="AG29" s="53"/>
      <c r="AH29" s="53"/>
      <c r="AZ29" s="53"/>
      <c r="BA29" s="88" t="str">
        <f t="shared" si="10"/>
        <v/>
      </c>
      <c r="BB29" s="60" t="str">
        <f t="shared" si="11"/>
        <v/>
      </c>
      <c r="BC29" s="60" t="str">
        <f t="shared" si="12"/>
        <v/>
      </c>
      <c r="BD29" s="151">
        <f t="shared" si="13"/>
        <v>0</v>
      </c>
      <c r="BE29" s="151">
        <f t="shared" si="14"/>
        <v>0</v>
      </c>
      <c r="BF29" s="151" t="str">
        <f t="shared" si="15"/>
        <v/>
      </c>
      <c r="BG29" s="161"/>
      <c r="BH29" s="162"/>
      <c r="BI29" s="162"/>
      <c r="BJ29" s="162"/>
    </row>
    <row r="30" spans="1:62" s="57" customFormat="1" ht="15.75" customHeight="1" x14ac:dyDescent="0.15">
      <c r="A30" s="92" t="s">
        <v>35</v>
      </c>
      <c r="B30" s="130">
        <f t="shared" si="9"/>
        <v>0</v>
      </c>
      <c r="C30" s="10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3"/>
      <c r="U30" s="106"/>
      <c r="V30" s="103"/>
      <c r="W30" s="99"/>
      <c r="X30" s="160" t="str">
        <f t="shared" si="8"/>
        <v/>
      </c>
      <c r="Y30" s="49"/>
      <c r="Z30" s="49"/>
      <c r="AA30" s="49"/>
      <c r="AG30" s="53"/>
      <c r="AH30" s="53"/>
      <c r="AZ30" s="53"/>
      <c r="BA30" s="88" t="str">
        <f t="shared" si="10"/>
        <v/>
      </c>
      <c r="BB30" s="60" t="str">
        <f t="shared" si="11"/>
        <v/>
      </c>
      <c r="BC30" s="60" t="str">
        <f t="shared" si="12"/>
        <v/>
      </c>
      <c r="BD30" s="151">
        <f t="shared" si="13"/>
        <v>0</v>
      </c>
      <c r="BE30" s="151">
        <f t="shared" si="14"/>
        <v>0</v>
      </c>
      <c r="BF30" s="151" t="str">
        <f t="shared" si="15"/>
        <v/>
      </c>
      <c r="BG30" s="161"/>
      <c r="BH30" s="162"/>
      <c r="BI30" s="162"/>
      <c r="BJ30" s="162"/>
    </row>
    <row r="31" spans="1:62" s="57" customFormat="1" ht="15.75" customHeight="1" x14ac:dyDescent="0.15">
      <c r="A31" s="50" t="s">
        <v>36</v>
      </c>
      <c r="B31" s="105">
        <f t="shared" si="9"/>
        <v>0</v>
      </c>
      <c r="C31" s="106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3"/>
      <c r="U31" s="106"/>
      <c r="V31" s="103"/>
      <c r="W31" s="99"/>
      <c r="X31" s="160" t="str">
        <f t="shared" si="8"/>
        <v/>
      </c>
      <c r="Y31" s="49"/>
      <c r="Z31" s="49"/>
      <c r="AA31" s="49"/>
      <c r="AG31" s="53"/>
      <c r="AH31" s="53"/>
      <c r="AZ31" s="53"/>
      <c r="BA31" s="88" t="str">
        <f t="shared" si="10"/>
        <v/>
      </c>
      <c r="BB31" s="60" t="str">
        <f t="shared" si="11"/>
        <v/>
      </c>
      <c r="BC31" s="60" t="str">
        <f t="shared" si="12"/>
        <v/>
      </c>
      <c r="BD31" s="151">
        <f t="shared" si="13"/>
        <v>0</v>
      </c>
      <c r="BE31" s="151">
        <f t="shared" si="14"/>
        <v>0</v>
      </c>
      <c r="BF31" s="151" t="str">
        <f t="shared" si="15"/>
        <v/>
      </c>
      <c r="BG31" s="161"/>
      <c r="BH31" s="162"/>
      <c r="BI31" s="162"/>
      <c r="BJ31" s="162"/>
    </row>
    <row r="32" spans="1:62" s="57" customFormat="1" ht="15.75" customHeight="1" x14ac:dyDescent="0.15">
      <c r="A32" s="50" t="s">
        <v>37</v>
      </c>
      <c r="B32" s="105">
        <f t="shared" si="9"/>
        <v>0</v>
      </c>
      <c r="C32" s="106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3"/>
      <c r="U32" s="106"/>
      <c r="V32" s="103"/>
      <c r="W32" s="99"/>
      <c r="X32" s="160" t="str">
        <f t="shared" si="8"/>
        <v/>
      </c>
      <c r="Y32" s="49"/>
      <c r="Z32" s="49"/>
      <c r="AA32" s="49"/>
      <c r="AG32" s="53"/>
      <c r="AH32" s="53"/>
      <c r="AZ32" s="53"/>
      <c r="BA32" s="88" t="str">
        <f t="shared" si="10"/>
        <v/>
      </c>
      <c r="BB32" s="60" t="str">
        <f t="shared" si="11"/>
        <v/>
      </c>
      <c r="BC32" s="60" t="str">
        <f t="shared" si="12"/>
        <v/>
      </c>
      <c r="BD32" s="151">
        <f t="shared" si="13"/>
        <v>0</v>
      </c>
      <c r="BE32" s="151">
        <f t="shared" si="14"/>
        <v>0</v>
      </c>
      <c r="BF32" s="151" t="str">
        <f t="shared" si="15"/>
        <v/>
      </c>
      <c r="BG32" s="161"/>
      <c r="BH32" s="162"/>
      <c r="BI32" s="162"/>
      <c r="BJ32" s="162"/>
    </row>
    <row r="33" spans="1:62" s="57" customFormat="1" ht="15.75" customHeight="1" x14ac:dyDescent="0.15">
      <c r="A33" s="50" t="s">
        <v>38</v>
      </c>
      <c r="B33" s="105">
        <f t="shared" si="9"/>
        <v>0</v>
      </c>
      <c r="C33" s="106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3"/>
      <c r="U33" s="106"/>
      <c r="V33" s="103"/>
      <c r="W33" s="99"/>
      <c r="X33" s="160" t="str">
        <f t="shared" si="8"/>
        <v/>
      </c>
      <c r="Y33" s="49"/>
      <c r="Z33" s="49"/>
      <c r="AA33" s="49"/>
      <c r="AG33" s="53"/>
      <c r="AH33" s="53"/>
      <c r="AZ33" s="53"/>
      <c r="BA33" s="88" t="str">
        <f t="shared" si="10"/>
        <v/>
      </c>
      <c r="BB33" s="60" t="str">
        <f t="shared" si="11"/>
        <v/>
      </c>
      <c r="BC33" s="60" t="str">
        <f t="shared" si="12"/>
        <v/>
      </c>
      <c r="BD33" s="151">
        <f t="shared" si="13"/>
        <v>0</v>
      </c>
      <c r="BE33" s="151">
        <f t="shared" si="14"/>
        <v>0</v>
      </c>
      <c r="BF33" s="151" t="str">
        <f t="shared" si="15"/>
        <v/>
      </c>
      <c r="BG33" s="161"/>
      <c r="BH33" s="162"/>
      <c r="BI33" s="162"/>
      <c r="BJ33" s="162"/>
    </row>
    <row r="34" spans="1:62" s="57" customFormat="1" ht="15.75" customHeight="1" x14ac:dyDescent="0.15">
      <c r="A34" s="50" t="s">
        <v>39</v>
      </c>
      <c r="B34" s="105">
        <f t="shared" si="9"/>
        <v>0</v>
      </c>
      <c r="C34" s="106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3"/>
      <c r="U34" s="106"/>
      <c r="V34" s="103"/>
      <c r="W34" s="99"/>
      <c r="X34" s="160" t="str">
        <f t="shared" si="8"/>
        <v/>
      </c>
      <c r="Y34" s="49"/>
      <c r="Z34" s="49"/>
      <c r="AA34" s="49"/>
      <c r="AG34" s="53"/>
      <c r="AH34" s="53"/>
      <c r="AZ34" s="53"/>
      <c r="BA34" s="88" t="str">
        <f t="shared" si="10"/>
        <v/>
      </c>
      <c r="BB34" s="60" t="str">
        <f t="shared" si="11"/>
        <v/>
      </c>
      <c r="BC34" s="60" t="str">
        <f t="shared" si="12"/>
        <v/>
      </c>
      <c r="BD34" s="151">
        <f t="shared" si="13"/>
        <v>0</v>
      </c>
      <c r="BE34" s="151">
        <f t="shared" si="14"/>
        <v>0</v>
      </c>
      <c r="BF34" s="151" t="str">
        <f t="shared" si="15"/>
        <v/>
      </c>
      <c r="BG34" s="161"/>
      <c r="BH34" s="162"/>
      <c r="BI34" s="162"/>
      <c r="BJ34" s="162"/>
    </row>
    <row r="35" spans="1:62" s="57" customFormat="1" ht="15.75" customHeight="1" x14ac:dyDescent="0.15">
      <c r="A35" s="50" t="s">
        <v>40</v>
      </c>
      <c r="B35" s="105">
        <f t="shared" si="9"/>
        <v>0</v>
      </c>
      <c r="C35" s="106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3"/>
      <c r="U35" s="106"/>
      <c r="V35" s="103"/>
      <c r="W35" s="99"/>
      <c r="X35" s="160" t="str">
        <f t="shared" si="8"/>
        <v/>
      </c>
      <c r="Y35" s="49"/>
      <c r="Z35" s="49"/>
      <c r="AA35" s="49"/>
      <c r="AG35" s="53"/>
      <c r="AH35" s="53"/>
      <c r="AZ35" s="53"/>
      <c r="BA35" s="88" t="str">
        <f t="shared" si="10"/>
        <v/>
      </c>
      <c r="BB35" s="60" t="str">
        <f t="shared" si="11"/>
        <v/>
      </c>
      <c r="BC35" s="60" t="str">
        <f t="shared" si="12"/>
        <v/>
      </c>
      <c r="BD35" s="151">
        <f t="shared" si="13"/>
        <v>0</v>
      </c>
      <c r="BE35" s="151">
        <f t="shared" si="14"/>
        <v>0</v>
      </c>
      <c r="BF35" s="151" t="str">
        <f t="shared" si="15"/>
        <v/>
      </c>
      <c r="BG35" s="161"/>
      <c r="BH35" s="162"/>
      <c r="BI35" s="162"/>
      <c r="BJ35" s="162"/>
    </row>
    <row r="36" spans="1:62" s="57" customFormat="1" ht="15.75" customHeight="1" x14ac:dyDescent="0.15">
      <c r="A36" s="50" t="s">
        <v>41</v>
      </c>
      <c r="B36" s="105">
        <f t="shared" si="9"/>
        <v>0</v>
      </c>
      <c r="C36" s="106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3"/>
      <c r="U36" s="106"/>
      <c r="V36" s="103"/>
      <c r="W36" s="99"/>
      <c r="X36" s="160" t="str">
        <f t="shared" si="8"/>
        <v/>
      </c>
      <c r="Y36" s="49"/>
      <c r="Z36" s="49"/>
      <c r="AA36" s="49"/>
      <c r="AG36" s="53"/>
      <c r="AH36" s="53"/>
      <c r="AZ36" s="53"/>
      <c r="BA36" s="88" t="str">
        <f t="shared" si="10"/>
        <v/>
      </c>
      <c r="BB36" s="60" t="str">
        <f t="shared" si="11"/>
        <v/>
      </c>
      <c r="BC36" s="60" t="str">
        <f t="shared" si="12"/>
        <v/>
      </c>
      <c r="BD36" s="151">
        <f t="shared" si="13"/>
        <v>0</v>
      </c>
      <c r="BE36" s="151">
        <f t="shared" si="14"/>
        <v>0</v>
      </c>
      <c r="BF36" s="151" t="str">
        <f t="shared" si="15"/>
        <v/>
      </c>
      <c r="BG36" s="161"/>
      <c r="BH36" s="162"/>
      <c r="BI36" s="162"/>
      <c r="BJ36" s="162"/>
    </row>
    <row r="37" spans="1:62" s="57" customFormat="1" ht="15.75" customHeight="1" x14ac:dyDescent="0.15">
      <c r="A37" s="50" t="s">
        <v>42</v>
      </c>
      <c r="B37" s="105">
        <f t="shared" si="9"/>
        <v>0</v>
      </c>
      <c r="C37" s="106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3"/>
      <c r="U37" s="106"/>
      <c r="V37" s="103"/>
      <c r="W37" s="99"/>
      <c r="X37" s="160" t="str">
        <f t="shared" si="8"/>
        <v/>
      </c>
      <c r="Y37" s="49"/>
      <c r="Z37" s="49"/>
      <c r="AA37" s="49"/>
      <c r="AG37" s="53"/>
      <c r="AH37" s="53"/>
      <c r="AZ37" s="53"/>
      <c r="BA37" s="88" t="str">
        <f t="shared" si="10"/>
        <v/>
      </c>
      <c r="BB37" s="60" t="str">
        <f t="shared" si="11"/>
        <v/>
      </c>
      <c r="BC37" s="60" t="str">
        <f t="shared" si="12"/>
        <v/>
      </c>
      <c r="BD37" s="151">
        <f t="shared" si="13"/>
        <v>0</v>
      </c>
      <c r="BE37" s="151">
        <f t="shared" si="14"/>
        <v>0</v>
      </c>
      <c r="BF37" s="151" t="str">
        <f t="shared" si="15"/>
        <v/>
      </c>
      <c r="BG37" s="161"/>
      <c r="BH37" s="162"/>
      <c r="BI37" s="162"/>
      <c r="BJ37" s="162"/>
    </row>
    <row r="38" spans="1:62" s="57" customFormat="1" ht="15.75" customHeight="1" x14ac:dyDescent="0.15">
      <c r="A38" s="50" t="s">
        <v>43</v>
      </c>
      <c r="B38" s="105">
        <f t="shared" si="9"/>
        <v>0</v>
      </c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3"/>
      <c r="U38" s="106"/>
      <c r="V38" s="103"/>
      <c r="W38" s="99"/>
      <c r="X38" s="160" t="str">
        <f t="shared" si="8"/>
        <v/>
      </c>
      <c r="Y38" s="49"/>
      <c r="Z38" s="49"/>
      <c r="AA38" s="49"/>
      <c r="AG38" s="53"/>
      <c r="AH38" s="53"/>
      <c r="AZ38" s="53"/>
      <c r="BA38" s="88" t="str">
        <f t="shared" si="10"/>
        <v/>
      </c>
      <c r="BB38" s="60" t="str">
        <f t="shared" si="11"/>
        <v/>
      </c>
      <c r="BC38" s="60" t="str">
        <f t="shared" si="12"/>
        <v/>
      </c>
      <c r="BD38" s="151">
        <f t="shared" si="13"/>
        <v>0</v>
      </c>
      <c r="BE38" s="151">
        <f t="shared" si="14"/>
        <v>0</v>
      </c>
      <c r="BF38" s="151" t="str">
        <f t="shared" si="15"/>
        <v/>
      </c>
      <c r="BG38" s="161"/>
      <c r="BH38" s="162"/>
      <c r="BI38" s="162"/>
      <c r="BJ38" s="162"/>
    </row>
    <row r="39" spans="1:62" s="57" customFormat="1" ht="15.75" customHeight="1" x14ac:dyDescent="0.15">
      <c r="A39" s="51" t="s">
        <v>44</v>
      </c>
      <c r="B39" s="109">
        <f t="shared" si="9"/>
        <v>0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3"/>
      <c r="U39" s="110"/>
      <c r="V39" s="113"/>
      <c r="W39" s="100"/>
      <c r="X39" s="160" t="str">
        <f t="shared" si="8"/>
        <v/>
      </c>
      <c r="Y39" s="49"/>
      <c r="Z39" s="49"/>
      <c r="AA39" s="49"/>
      <c r="AG39" s="53"/>
      <c r="AH39" s="53"/>
      <c r="AZ39" s="53"/>
      <c r="BA39" s="88" t="str">
        <f t="shared" si="10"/>
        <v/>
      </c>
      <c r="BB39" s="60" t="str">
        <f t="shared" si="11"/>
        <v/>
      </c>
      <c r="BC39" s="60" t="str">
        <f t="shared" si="12"/>
        <v/>
      </c>
      <c r="BD39" s="151">
        <f t="shared" si="13"/>
        <v>0</v>
      </c>
      <c r="BE39" s="151">
        <f t="shared" si="14"/>
        <v>0</v>
      </c>
      <c r="BF39" s="151" t="str">
        <f t="shared" si="15"/>
        <v/>
      </c>
      <c r="BG39" s="161"/>
      <c r="BH39" s="162"/>
      <c r="BI39" s="162"/>
      <c r="BJ39" s="162"/>
    </row>
    <row r="40" spans="1:62" s="57" customFormat="1" ht="30" customHeight="1" x14ac:dyDescent="0.2">
      <c r="A40" s="52" t="s">
        <v>45</v>
      </c>
      <c r="B40" s="52"/>
      <c r="C40" s="52"/>
      <c r="D40" s="52"/>
      <c r="E40" s="52"/>
      <c r="F40" s="52"/>
      <c r="G40" s="52"/>
      <c r="H40" s="52"/>
      <c r="I40" s="44"/>
      <c r="J40" s="44"/>
      <c r="K40" s="44"/>
      <c r="L40" s="44"/>
      <c r="M40" s="44"/>
      <c r="N40" s="42"/>
      <c r="O40" s="48"/>
      <c r="P40" s="48"/>
      <c r="Q40" s="48"/>
      <c r="R40" s="48"/>
      <c r="S40" s="48"/>
      <c r="T40" s="48"/>
      <c r="U40" s="48"/>
      <c r="V40" s="48"/>
      <c r="W40" s="48"/>
      <c r="X40" s="164"/>
      <c r="AV40" s="53"/>
      <c r="AW40" s="53"/>
      <c r="BA40" s="48"/>
      <c r="BB40" s="48"/>
      <c r="BC40" s="48"/>
      <c r="BD40" s="48"/>
      <c r="BG40" s="158"/>
      <c r="BH40" s="158"/>
      <c r="BI40" s="158"/>
      <c r="BJ40" s="158"/>
    </row>
    <row r="41" spans="1:62" s="57" customFormat="1" ht="32.25" customHeight="1" x14ac:dyDescent="0.25">
      <c r="A41" s="201" t="s">
        <v>31</v>
      </c>
      <c r="B41" s="203" t="s">
        <v>4</v>
      </c>
      <c r="C41" s="205" t="s">
        <v>46</v>
      </c>
      <c r="D41" s="206"/>
      <c r="E41" s="206"/>
      <c r="F41" s="207"/>
      <c r="G41" s="205" t="s">
        <v>47</v>
      </c>
      <c r="H41" s="206"/>
      <c r="I41" s="206"/>
      <c r="J41" s="207"/>
      <c r="K41" s="42"/>
      <c r="L41" s="208"/>
      <c r="M41" s="208"/>
      <c r="N41" s="208"/>
      <c r="O41" s="208"/>
      <c r="P41" s="208"/>
      <c r="Q41" s="208"/>
      <c r="R41" s="20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G41" s="158"/>
      <c r="BH41" s="158"/>
      <c r="BI41" s="158"/>
      <c r="BJ41" s="158"/>
    </row>
    <row r="42" spans="1:62" s="57" customFormat="1" ht="27" customHeight="1" x14ac:dyDescent="0.15">
      <c r="A42" s="202"/>
      <c r="B42" s="204"/>
      <c r="C42" s="45" t="s">
        <v>11</v>
      </c>
      <c r="D42" s="45" t="s">
        <v>12</v>
      </c>
      <c r="E42" s="73" t="s">
        <v>13</v>
      </c>
      <c r="F42" s="73" t="s">
        <v>48</v>
      </c>
      <c r="G42" s="45" t="s">
        <v>11</v>
      </c>
      <c r="H42" s="45" t="s">
        <v>12</v>
      </c>
      <c r="I42" s="73" t="s">
        <v>13</v>
      </c>
      <c r="J42" s="73" t="s">
        <v>48</v>
      </c>
      <c r="K42" s="42"/>
      <c r="L42" s="42"/>
      <c r="M42" s="42"/>
      <c r="N42" s="54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G42" s="158"/>
      <c r="BH42" s="158"/>
      <c r="BI42" s="158"/>
      <c r="BJ42" s="158"/>
    </row>
    <row r="43" spans="1:62" s="57" customFormat="1" ht="15.75" customHeight="1" x14ac:dyDescent="0.15">
      <c r="A43" s="67" t="s">
        <v>49</v>
      </c>
      <c r="B43" s="105">
        <f>SUM(C43:J43)</f>
        <v>0</v>
      </c>
      <c r="C43" s="120"/>
      <c r="D43" s="121"/>
      <c r="E43" s="125"/>
      <c r="F43" s="125"/>
      <c r="G43" s="120"/>
      <c r="H43" s="121"/>
      <c r="I43" s="121"/>
      <c r="J43" s="125"/>
      <c r="K43" s="150" t="s">
        <v>70</v>
      </c>
      <c r="L43" s="42"/>
      <c r="M43" s="42"/>
      <c r="N43" s="86"/>
      <c r="O43" s="48"/>
      <c r="P43" s="48"/>
      <c r="Q43" s="48"/>
      <c r="R43" s="48"/>
      <c r="S43" s="48"/>
      <c r="T43" s="48"/>
      <c r="U43" s="48"/>
      <c r="V43" s="48"/>
      <c r="W43" s="48"/>
      <c r="X43" s="164"/>
      <c r="AV43" s="53"/>
      <c r="AW43" s="53"/>
      <c r="BA43" s="88"/>
      <c r="BD43" s="151"/>
      <c r="BG43" s="158"/>
      <c r="BH43" s="158"/>
      <c r="BI43" s="158"/>
      <c r="BJ43" s="158"/>
    </row>
    <row r="44" spans="1:62" s="57" customFormat="1" ht="15.75" customHeight="1" x14ac:dyDescent="0.15">
      <c r="A44" s="66" t="s">
        <v>50</v>
      </c>
      <c r="B44" s="109">
        <f>SUM(C44:J44)</f>
        <v>0</v>
      </c>
      <c r="C44" s="110"/>
      <c r="D44" s="111"/>
      <c r="E44" s="113"/>
      <c r="F44" s="113"/>
      <c r="G44" s="110"/>
      <c r="H44" s="111"/>
      <c r="I44" s="111"/>
      <c r="J44" s="113"/>
      <c r="K44" s="150" t="s">
        <v>70</v>
      </c>
      <c r="L44" s="42"/>
      <c r="M44" s="42"/>
      <c r="N44" s="68"/>
      <c r="O44" s="48"/>
      <c r="P44" s="48"/>
      <c r="Q44" s="48"/>
      <c r="R44" s="48"/>
      <c r="S44" s="48"/>
      <c r="T44" s="48"/>
      <c r="U44" s="48"/>
      <c r="V44" s="48"/>
      <c r="W44" s="48"/>
      <c r="X44" s="164"/>
      <c r="AV44" s="53"/>
      <c r="AW44" s="53"/>
      <c r="BA44" s="88"/>
      <c r="BD44" s="151"/>
      <c r="BG44" s="158"/>
      <c r="BH44" s="158"/>
      <c r="BI44" s="158"/>
      <c r="BJ44" s="158"/>
    </row>
    <row r="45" spans="1:62" s="57" customFormat="1" ht="30" customHeight="1" x14ac:dyDescent="0.2">
      <c r="A45" s="95" t="s">
        <v>51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68"/>
      <c r="O45" s="48"/>
      <c r="P45" s="48"/>
      <c r="Q45" s="48"/>
      <c r="R45" s="48"/>
      <c r="S45" s="48"/>
      <c r="T45" s="48"/>
      <c r="U45" s="48"/>
      <c r="V45" s="48"/>
      <c r="W45" s="48"/>
      <c r="X45" s="164"/>
      <c r="AV45" s="53"/>
      <c r="AW45" s="53"/>
      <c r="BA45" s="48"/>
      <c r="BB45" s="48"/>
      <c r="BG45" s="158"/>
      <c r="BH45" s="158"/>
      <c r="BI45" s="158"/>
      <c r="BJ45" s="158"/>
    </row>
    <row r="46" spans="1:62" s="57" customFormat="1" ht="27" customHeight="1" x14ac:dyDescent="0.15">
      <c r="A46" s="198" t="s">
        <v>52</v>
      </c>
      <c r="B46" s="188" t="s">
        <v>18</v>
      </c>
      <c r="C46" s="190" t="s">
        <v>5</v>
      </c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2" t="s">
        <v>6</v>
      </c>
      <c r="V46" s="193"/>
      <c r="W46" s="188" t="s">
        <v>7</v>
      </c>
      <c r="X46" s="164"/>
      <c r="AT46" s="53"/>
      <c r="AU46" s="53"/>
      <c r="AZ46" s="48"/>
      <c r="BA46" s="48"/>
      <c r="BB46" s="48"/>
      <c r="BG46" s="158"/>
      <c r="BH46" s="158"/>
      <c r="BI46" s="158"/>
      <c r="BJ46" s="158"/>
    </row>
    <row r="47" spans="1:62" s="57" customFormat="1" ht="29.25" customHeight="1" x14ac:dyDescent="0.15">
      <c r="A47" s="199"/>
      <c r="B47" s="189"/>
      <c r="C47" s="58" t="s">
        <v>71</v>
      </c>
      <c r="D47" s="45" t="s">
        <v>72</v>
      </c>
      <c r="E47" s="45" t="s">
        <v>73</v>
      </c>
      <c r="F47" s="45" t="s">
        <v>74</v>
      </c>
      <c r="G47" s="45" t="s">
        <v>75</v>
      </c>
      <c r="H47" s="45" t="s">
        <v>76</v>
      </c>
      <c r="I47" s="45" t="s">
        <v>77</v>
      </c>
      <c r="J47" s="45" t="s">
        <v>78</v>
      </c>
      <c r="K47" s="45" t="s">
        <v>79</v>
      </c>
      <c r="L47" s="45" t="s">
        <v>80</v>
      </c>
      <c r="M47" s="45" t="s">
        <v>81</v>
      </c>
      <c r="N47" s="45" t="s">
        <v>82</v>
      </c>
      <c r="O47" s="45" t="s">
        <v>83</v>
      </c>
      <c r="P47" s="45" t="s">
        <v>84</v>
      </c>
      <c r="Q47" s="45" t="s">
        <v>85</v>
      </c>
      <c r="R47" s="45" t="s">
        <v>86</v>
      </c>
      <c r="S47" s="45" t="s">
        <v>87</v>
      </c>
      <c r="T47" s="159" t="s">
        <v>88</v>
      </c>
      <c r="U47" s="47" t="s">
        <v>16</v>
      </c>
      <c r="V47" s="46" t="s">
        <v>17</v>
      </c>
      <c r="W47" s="189"/>
      <c r="X47" s="164"/>
      <c r="AT47" s="53"/>
      <c r="AU47" s="53"/>
      <c r="AZ47" s="48"/>
      <c r="BA47" s="48"/>
      <c r="BB47" s="48"/>
      <c r="BG47" s="158"/>
      <c r="BH47" s="158"/>
      <c r="BI47" s="158"/>
      <c r="BJ47" s="158"/>
    </row>
    <row r="48" spans="1:62" s="57" customFormat="1" ht="15.75" customHeight="1" x14ac:dyDescent="0.15">
      <c r="A48" s="69" t="s">
        <v>53</v>
      </c>
      <c r="B48" s="115">
        <f>SUM(B49:B50)</f>
        <v>0</v>
      </c>
      <c r="C48" s="139">
        <f>SUM(C49:C50)</f>
        <v>0</v>
      </c>
      <c r="D48" s="140">
        <f t="shared" ref="D48:W48" si="16">SUM(D49:D50)</f>
        <v>0</v>
      </c>
      <c r="E48" s="140">
        <f t="shared" si="16"/>
        <v>0</v>
      </c>
      <c r="F48" s="140">
        <f t="shared" si="16"/>
        <v>0</v>
      </c>
      <c r="G48" s="140">
        <f t="shared" si="16"/>
        <v>0</v>
      </c>
      <c r="H48" s="140">
        <f t="shared" si="16"/>
        <v>0</v>
      </c>
      <c r="I48" s="140">
        <f t="shared" si="16"/>
        <v>0</v>
      </c>
      <c r="J48" s="140">
        <f t="shared" si="16"/>
        <v>0</v>
      </c>
      <c r="K48" s="140">
        <f t="shared" si="16"/>
        <v>0</v>
      </c>
      <c r="L48" s="140">
        <f t="shared" si="16"/>
        <v>0</v>
      </c>
      <c r="M48" s="140">
        <f t="shared" si="16"/>
        <v>0</v>
      </c>
      <c r="N48" s="140">
        <f t="shared" si="16"/>
        <v>0</v>
      </c>
      <c r="O48" s="140">
        <f t="shared" si="16"/>
        <v>0</v>
      </c>
      <c r="P48" s="140">
        <f t="shared" si="16"/>
        <v>0</v>
      </c>
      <c r="Q48" s="140">
        <f t="shared" si="16"/>
        <v>0</v>
      </c>
      <c r="R48" s="140">
        <f t="shared" si="16"/>
        <v>0</v>
      </c>
      <c r="S48" s="140">
        <f t="shared" si="16"/>
        <v>0</v>
      </c>
      <c r="T48" s="147">
        <f t="shared" si="16"/>
        <v>0</v>
      </c>
      <c r="U48" s="139">
        <f t="shared" si="16"/>
        <v>0</v>
      </c>
      <c r="V48" s="165">
        <f t="shared" si="16"/>
        <v>0</v>
      </c>
      <c r="W48" s="165">
        <f t="shared" si="16"/>
        <v>0</v>
      </c>
      <c r="X48" s="160" t="str">
        <f t="shared" ref="X48:X53" si="17">+BA48&amp;""&amp;BB48&amp;""&amp;BC48</f>
        <v/>
      </c>
      <c r="AT48" s="53"/>
      <c r="AU48" s="53"/>
      <c r="AZ48" s="88" t="s">
        <v>70</v>
      </c>
      <c r="BA48" s="88" t="str">
        <f t="shared" ref="BA48:BA53" si="18">IF($B48&lt;&gt;($U48+$V48)," El número consultas según sexo NO puede ser diferente al Total.","")</f>
        <v/>
      </c>
      <c r="BB48" s="60" t="str">
        <f t="shared" ref="BB48:BB53" si="19">IF($B48=0,"",IF($W48="",IF($B48="",""," No olvide escribir la columna Beneficiarios."),""))</f>
        <v/>
      </c>
      <c r="BC48" s="60" t="str">
        <f t="shared" ref="BC48:BC53" si="20">IF($B48&lt;$W48," El número de Beneficiarios NO puede ser mayor que el Total.","")</f>
        <v/>
      </c>
      <c r="BD48" s="151">
        <f t="shared" ref="BD48:BD53" si="21">IF($B48&lt;&gt;($U48+$V48),1,0)</f>
        <v>0</v>
      </c>
      <c r="BE48" s="151">
        <f t="shared" ref="BE48:BE53" si="22">IF($B48&lt;$W48,1,0)</f>
        <v>0</v>
      </c>
      <c r="BF48" s="151"/>
      <c r="BG48" s="158"/>
      <c r="BH48" s="158"/>
      <c r="BI48" s="158"/>
      <c r="BJ48" s="158"/>
    </row>
    <row r="49" spans="1:62" s="57" customFormat="1" ht="15.75" customHeight="1" x14ac:dyDescent="0.15">
      <c r="A49" s="70" t="s">
        <v>49</v>
      </c>
      <c r="B49" s="116">
        <f>SUM(C49:T49)</f>
        <v>0</v>
      </c>
      <c r="C49" s="106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106"/>
      <c r="V49" s="103"/>
      <c r="W49" s="101"/>
      <c r="X49" s="160" t="str">
        <f t="shared" si="17"/>
        <v/>
      </c>
      <c r="Y49" s="49"/>
      <c r="Z49" s="49"/>
      <c r="AA49" s="49"/>
      <c r="AG49" s="53"/>
      <c r="AH49" s="53"/>
      <c r="AZ49" s="53"/>
      <c r="BA49" s="88" t="str">
        <f t="shared" si="18"/>
        <v/>
      </c>
      <c r="BB49" s="60" t="str">
        <f t="shared" si="19"/>
        <v/>
      </c>
      <c r="BC49" s="60" t="str">
        <f t="shared" si="20"/>
        <v/>
      </c>
      <c r="BD49" s="151">
        <f t="shared" si="21"/>
        <v>0</v>
      </c>
      <c r="BE49" s="151">
        <f t="shared" si="22"/>
        <v>0</v>
      </c>
      <c r="BF49" s="151" t="str">
        <f>IF($B49=0,"",IF($W49="",IF($B49="","",1),0))</f>
        <v/>
      </c>
      <c r="BG49" s="161"/>
      <c r="BH49" s="162"/>
      <c r="BI49" s="162"/>
      <c r="BJ49" s="162"/>
    </row>
    <row r="50" spans="1:62" s="57" customFormat="1" ht="15.75" customHeight="1" x14ac:dyDescent="0.15">
      <c r="A50" s="71" t="s">
        <v>54</v>
      </c>
      <c r="B50" s="117">
        <f>SUM(C50:T50)</f>
        <v>0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2"/>
      <c r="U50" s="110"/>
      <c r="V50" s="113"/>
      <c r="W50" s="102"/>
      <c r="X50" s="160" t="str">
        <f t="shared" si="17"/>
        <v/>
      </c>
      <c r="Y50" s="49"/>
      <c r="Z50" s="49"/>
      <c r="AA50" s="49"/>
      <c r="AG50" s="53"/>
      <c r="AH50" s="53"/>
      <c r="AZ50" s="53"/>
      <c r="BA50" s="88" t="str">
        <f t="shared" si="18"/>
        <v/>
      </c>
      <c r="BB50" s="60" t="str">
        <f t="shared" si="19"/>
        <v/>
      </c>
      <c r="BC50" s="60" t="str">
        <f t="shared" si="20"/>
        <v/>
      </c>
      <c r="BD50" s="151">
        <f t="shared" si="21"/>
        <v>0</v>
      </c>
      <c r="BE50" s="151">
        <f t="shared" si="22"/>
        <v>0</v>
      </c>
      <c r="BF50" s="151" t="str">
        <f>IF($B50=0,"",IF($W50="",IF($B50="","",1),0))</f>
        <v/>
      </c>
      <c r="BG50" s="161"/>
      <c r="BH50" s="162"/>
      <c r="BI50" s="162"/>
      <c r="BJ50" s="162"/>
    </row>
    <row r="51" spans="1:62" s="57" customFormat="1" ht="15.75" customHeight="1" x14ac:dyDescent="0.15">
      <c r="A51" s="166" t="s">
        <v>55</v>
      </c>
      <c r="B51" s="167">
        <f t="shared" ref="B51:W51" si="23">SUM(B52:B53)</f>
        <v>0</v>
      </c>
      <c r="C51" s="168">
        <f t="shared" si="23"/>
        <v>0</v>
      </c>
      <c r="D51" s="169">
        <f t="shared" si="23"/>
        <v>0</v>
      </c>
      <c r="E51" s="169">
        <f t="shared" si="23"/>
        <v>0</v>
      </c>
      <c r="F51" s="169">
        <f t="shared" si="23"/>
        <v>0</v>
      </c>
      <c r="G51" s="169">
        <f t="shared" si="23"/>
        <v>0</v>
      </c>
      <c r="H51" s="169">
        <f t="shared" si="23"/>
        <v>0</v>
      </c>
      <c r="I51" s="169">
        <f t="shared" si="23"/>
        <v>0</v>
      </c>
      <c r="J51" s="169">
        <f t="shared" si="23"/>
        <v>0</v>
      </c>
      <c r="K51" s="169">
        <f t="shared" si="23"/>
        <v>0</v>
      </c>
      <c r="L51" s="169">
        <f t="shared" si="23"/>
        <v>0</v>
      </c>
      <c r="M51" s="169">
        <f t="shared" si="23"/>
        <v>0</v>
      </c>
      <c r="N51" s="169">
        <f t="shared" si="23"/>
        <v>0</v>
      </c>
      <c r="O51" s="169">
        <f t="shared" si="23"/>
        <v>0</v>
      </c>
      <c r="P51" s="169">
        <f t="shared" si="23"/>
        <v>0</v>
      </c>
      <c r="Q51" s="169">
        <f t="shared" si="23"/>
        <v>0</v>
      </c>
      <c r="R51" s="169">
        <f t="shared" si="23"/>
        <v>0</v>
      </c>
      <c r="S51" s="169">
        <f t="shared" si="23"/>
        <v>0</v>
      </c>
      <c r="T51" s="170">
        <f t="shared" si="23"/>
        <v>0</v>
      </c>
      <c r="U51" s="168">
        <f t="shared" si="23"/>
        <v>0</v>
      </c>
      <c r="V51" s="171">
        <f t="shared" si="23"/>
        <v>0</v>
      </c>
      <c r="W51" s="165">
        <f t="shared" si="23"/>
        <v>0</v>
      </c>
      <c r="X51" s="160" t="str">
        <f t="shared" si="17"/>
        <v/>
      </c>
      <c r="Y51" s="49"/>
      <c r="Z51" s="49"/>
      <c r="AA51" s="49"/>
      <c r="AG51" s="53"/>
      <c r="AH51" s="53"/>
      <c r="AZ51" s="53"/>
      <c r="BA51" s="88" t="str">
        <f t="shared" si="18"/>
        <v/>
      </c>
      <c r="BB51" s="60" t="str">
        <f t="shared" si="19"/>
        <v/>
      </c>
      <c r="BC51" s="60" t="str">
        <f t="shared" si="20"/>
        <v/>
      </c>
      <c r="BD51" s="151">
        <f t="shared" si="21"/>
        <v>0</v>
      </c>
      <c r="BE51" s="151">
        <f t="shared" si="22"/>
        <v>0</v>
      </c>
      <c r="BF51" s="151" t="str">
        <f>IF($B51=0,"",IF($W51="",IF($B51="","",1),0))</f>
        <v/>
      </c>
      <c r="BG51" s="161"/>
      <c r="BH51" s="162"/>
      <c r="BI51" s="162"/>
      <c r="BJ51" s="162"/>
    </row>
    <row r="52" spans="1:62" s="57" customFormat="1" ht="15.75" customHeight="1" x14ac:dyDescent="0.15">
      <c r="A52" s="70" t="s">
        <v>49</v>
      </c>
      <c r="B52" s="116">
        <f>SUM(C52:T52)</f>
        <v>0</v>
      </c>
      <c r="C52" s="106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6"/>
      <c r="V52" s="103"/>
      <c r="W52" s="101"/>
      <c r="X52" s="160" t="str">
        <f t="shared" si="17"/>
        <v/>
      </c>
      <c r="Y52" s="49"/>
      <c r="Z52" s="49"/>
      <c r="AA52" s="49"/>
      <c r="AG52" s="53"/>
      <c r="AH52" s="53"/>
      <c r="AZ52" s="53"/>
      <c r="BA52" s="88" t="str">
        <f t="shared" si="18"/>
        <v/>
      </c>
      <c r="BB52" s="60" t="str">
        <f t="shared" si="19"/>
        <v/>
      </c>
      <c r="BC52" s="60" t="str">
        <f t="shared" si="20"/>
        <v/>
      </c>
      <c r="BD52" s="151">
        <f t="shared" si="21"/>
        <v>0</v>
      </c>
      <c r="BE52" s="151">
        <f t="shared" si="22"/>
        <v>0</v>
      </c>
      <c r="BF52" s="151" t="str">
        <f>IF($B52=0,"",IF($W52="",IF($B52="","",1),0))</f>
        <v/>
      </c>
      <c r="BG52" s="161"/>
      <c r="BH52" s="162"/>
      <c r="BI52" s="162"/>
      <c r="BJ52" s="162"/>
    </row>
    <row r="53" spans="1:62" s="57" customFormat="1" ht="15.75" customHeight="1" x14ac:dyDescent="0.15">
      <c r="A53" s="71" t="s">
        <v>54</v>
      </c>
      <c r="B53" s="117">
        <f>SUM(C53:T53)</f>
        <v>0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10"/>
      <c r="V53" s="113"/>
      <c r="W53" s="102"/>
      <c r="X53" s="160" t="str">
        <f t="shared" si="17"/>
        <v/>
      </c>
      <c r="Y53" s="49"/>
      <c r="Z53" s="49"/>
      <c r="AA53" s="49"/>
      <c r="AG53" s="53"/>
      <c r="AH53" s="53"/>
      <c r="AZ53" s="53"/>
      <c r="BA53" s="88" t="str">
        <f t="shared" si="18"/>
        <v/>
      </c>
      <c r="BB53" s="60" t="str">
        <f t="shared" si="19"/>
        <v/>
      </c>
      <c r="BC53" s="60" t="str">
        <f t="shared" si="20"/>
        <v/>
      </c>
      <c r="BD53" s="151">
        <f t="shared" si="21"/>
        <v>0</v>
      </c>
      <c r="BE53" s="151">
        <f t="shared" si="22"/>
        <v>0</v>
      </c>
      <c r="BF53" s="151" t="str">
        <f>IF($B53=0,"",IF($W53="",IF($B53="","",1),0))</f>
        <v/>
      </c>
      <c r="BG53" s="161"/>
      <c r="BH53" s="162"/>
      <c r="BI53" s="162"/>
      <c r="BJ53" s="162"/>
    </row>
    <row r="54" spans="1:62" s="57" customFormat="1" ht="30" customHeight="1" x14ac:dyDescent="0.2">
      <c r="A54" s="96" t="s">
        <v>56</v>
      </c>
      <c r="B54" s="96"/>
      <c r="C54" s="96"/>
      <c r="D54" s="96"/>
      <c r="E54" s="96"/>
      <c r="F54" s="96"/>
      <c r="G54" s="96"/>
      <c r="H54" s="96"/>
      <c r="I54" s="96"/>
      <c r="J54" s="96"/>
      <c r="K54" s="93"/>
      <c r="L54" s="93"/>
      <c r="M54" s="93"/>
      <c r="N54" s="42"/>
      <c r="O54" s="48"/>
      <c r="P54" s="48"/>
      <c r="Q54" s="48"/>
      <c r="R54" s="48"/>
      <c r="S54" s="48"/>
      <c r="T54" s="48"/>
      <c r="U54" s="48"/>
      <c r="V54" s="48"/>
      <c r="W54" s="48"/>
      <c r="X54" s="164"/>
      <c r="AV54" s="53"/>
      <c r="AW54" s="53"/>
      <c r="BA54" s="48"/>
      <c r="BB54" s="48"/>
      <c r="BG54" s="158"/>
      <c r="BH54" s="158"/>
      <c r="BI54" s="158"/>
      <c r="BJ54" s="158"/>
    </row>
    <row r="55" spans="1:62" s="57" customFormat="1" ht="24" customHeight="1" x14ac:dyDescent="0.15">
      <c r="A55" s="188" t="s">
        <v>52</v>
      </c>
      <c r="B55" s="194" t="s">
        <v>57</v>
      </c>
      <c r="C55" s="195"/>
      <c r="D55" s="194" t="s">
        <v>58</v>
      </c>
      <c r="E55" s="195"/>
      <c r="F55" s="196" t="s">
        <v>91</v>
      </c>
      <c r="G55" s="197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X55" s="164"/>
      <c r="AU55" s="53"/>
      <c r="AV55" s="53"/>
      <c r="AX55" s="48"/>
      <c r="AY55" s="48"/>
      <c r="BA55" s="48"/>
      <c r="BB55" s="48"/>
      <c r="BG55" s="158"/>
      <c r="BH55" s="158"/>
      <c r="BI55" s="158"/>
      <c r="BJ55" s="158"/>
    </row>
    <row r="56" spans="1:62" s="57" customFormat="1" ht="31.5" x14ac:dyDescent="0.15">
      <c r="A56" s="189"/>
      <c r="B56" s="72" t="s">
        <v>59</v>
      </c>
      <c r="C56" s="73" t="s">
        <v>60</v>
      </c>
      <c r="D56" s="72" t="s">
        <v>59</v>
      </c>
      <c r="E56" s="73" t="s">
        <v>60</v>
      </c>
      <c r="F56" s="72" t="s">
        <v>59</v>
      </c>
      <c r="G56" s="73" t="s">
        <v>60</v>
      </c>
      <c r="H56" s="48"/>
      <c r="I56" s="48"/>
      <c r="J56" s="48"/>
      <c r="K56" s="48"/>
      <c r="L56" s="48"/>
      <c r="M56" s="48"/>
      <c r="N56" s="48"/>
      <c r="O56" s="48"/>
      <c r="P56" s="48"/>
      <c r="X56" s="164"/>
      <c r="AQ56" s="53"/>
      <c r="AR56" s="53"/>
      <c r="AT56" s="48"/>
      <c r="AU56" s="48"/>
      <c r="BA56" s="48"/>
      <c r="BB56" s="48"/>
      <c r="BG56" s="158"/>
      <c r="BH56" s="158"/>
      <c r="BI56" s="158"/>
      <c r="BJ56" s="158"/>
    </row>
    <row r="57" spans="1:62" s="57" customFormat="1" ht="21" customHeight="1" x14ac:dyDescent="0.15">
      <c r="A57" s="74" t="s">
        <v>92</v>
      </c>
      <c r="B57" s="120"/>
      <c r="C57" s="125"/>
      <c r="D57" s="120"/>
      <c r="E57" s="125"/>
      <c r="F57" s="120"/>
      <c r="G57" s="172"/>
      <c r="H57" s="149" t="str">
        <f>+BA57&amp;""&amp;BB57&amp;""&amp;BC57</f>
        <v/>
      </c>
      <c r="I57" s="49"/>
      <c r="J57" s="48"/>
      <c r="K57" s="48"/>
      <c r="L57" s="48"/>
      <c r="M57" s="48"/>
      <c r="N57" s="48"/>
      <c r="O57" s="48"/>
      <c r="P57" s="48"/>
      <c r="X57" s="164"/>
      <c r="AQ57" s="53"/>
      <c r="AR57" s="53"/>
      <c r="AT57" s="48"/>
      <c r="AU57" s="48"/>
      <c r="AW57" s="53">
        <v>0</v>
      </c>
      <c r="AX57" s="53">
        <v>0</v>
      </c>
      <c r="BA57" s="75" t="str">
        <f>IF($B57&lt;$C57,"El nº de rechazos menores 5 años NO puede ser mayor que el Total de atención solicitada.","")</f>
        <v/>
      </c>
      <c r="BB57" s="75" t="str">
        <f>IF($D57&lt;$E57,"El nº de rechazos 65 y más años NO puede ser mayor que el Total de atención solicitada.","")</f>
        <v/>
      </c>
      <c r="BC57" s="75" t="str">
        <f>IF($F57&lt;$G57,"El nº de rechazos EMBARAZADAS y más años NO puede ser mayor que el Total de atención solicitada.","")</f>
        <v/>
      </c>
      <c r="BD57" s="151">
        <f>IF($B57&lt;$C57,1,0)</f>
        <v>0</v>
      </c>
      <c r="BE57" s="151">
        <f>IF($D57&lt;$E57,1,0)</f>
        <v>0</v>
      </c>
      <c r="BF57" s="151">
        <f>IF($F57&lt;$G57,1,0)</f>
        <v>0</v>
      </c>
      <c r="BG57" s="158"/>
      <c r="BH57" s="158"/>
      <c r="BI57" s="158"/>
      <c r="BJ57" s="158"/>
    </row>
    <row r="58" spans="1:62" s="57" customFormat="1" ht="26.25" customHeight="1" x14ac:dyDescent="0.15">
      <c r="A58" s="173" t="s">
        <v>93</v>
      </c>
      <c r="B58" s="174"/>
      <c r="C58" s="175"/>
      <c r="D58" s="174"/>
      <c r="E58" s="175"/>
      <c r="F58" s="174"/>
      <c r="G58" s="176"/>
      <c r="H58" s="149" t="str">
        <f>+BA58&amp;""&amp;BB58&amp;""&amp;BC58</f>
        <v/>
      </c>
      <c r="I58" s="48"/>
      <c r="J58" s="48"/>
      <c r="K58" s="48"/>
      <c r="L58" s="48"/>
      <c r="M58" s="48"/>
      <c r="N58" s="48"/>
      <c r="O58" s="48"/>
      <c r="P58" s="48"/>
      <c r="X58" s="164"/>
      <c r="AQ58" s="53"/>
      <c r="AR58" s="53"/>
      <c r="AT58" s="48"/>
      <c r="AU58" s="48"/>
      <c r="AW58" s="53"/>
      <c r="AX58" s="53"/>
      <c r="BA58" s="75" t="str">
        <f>IF($B58&lt;$C58,"El nº de rechazos menores 5 años NO puede ser mayor que el Total de atención solicitada.","")</f>
        <v/>
      </c>
      <c r="BB58" s="75" t="str">
        <f>IF($D58&lt;$E58,"El nº de rechazos 65 y más años NO puede ser mayor que el Total de atención solicitada.","")</f>
        <v/>
      </c>
      <c r="BC58" s="75" t="str">
        <f>IF($F58&lt;$G58,"El nº de rechazos EMBARAZADAS y más años NO puede ser mayor que el Total de atención solicitada.","")</f>
        <v/>
      </c>
      <c r="BD58" s="151">
        <f>IF($B58&lt;$C58,1,0)</f>
        <v>0</v>
      </c>
      <c r="BE58" s="151">
        <f>IF($D58&lt;$E58,1,0)</f>
        <v>0</v>
      </c>
      <c r="BF58" s="151">
        <f>IF($F58&lt;$G58,1,0)</f>
        <v>0</v>
      </c>
      <c r="BG58" s="158"/>
      <c r="BH58" s="158"/>
      <c r="BI58" s="158"/>
      <c r="BJ58" s="158"/>
    </row>
    <row r="59" spans="1:62" s="57" customFormat="1" ht="30" customHeight="1" x14ac:dyDescent="0.2">
      <c r="A59" s="95" t="s">
        <v>94</v>
      </c>
      <c r="B59" s="97"/>
      <c r="C59" s="97"/>
      <c r="D59" s="97"/>
      <c r="E59" s="76"/>
      <c r="F59" s="76"/>
      <c r="G59" s="76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164"/>
      <c r="AV59" s="53"/>
      <c r="AW59" s="53"/>
      <c r="BA59" s="48"/>
      <c r="BB59" s="48"/>
      <c r="BG59" s="158"/>
      <c r="BH59" s="158"/>
      <c r="BI59" s="158"/>
      <c r="BJ59" s="158"/>
    </row>
    <row r="60" spans="1:62" s="57" customFormat="1" ht="21" customHeight="1" x14ac:dyDescent="0.15">
      <c r="A60" s="77" t="s">
        <v>31</v>
      </c>
      <c r="B60" s="77" t="s">
        <v>18</v>
      </c>
      <c r="C60" s="78"/>
      <c r="D60" s="79"/>
      <c r="E60" s="79"/>
      <c r="F60" s="79"/>
      <c r="G60" s="79"/>
      <c r="H60" s="48"/>
      <c r="I60" s="48"/>
      <c r="J60" s="48"/>
      <c r="K60" s="48"/>
      <c r="L60" s="80"/>
      <c r="M60" s="80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164"/>
      <c r="AV60" s="53"/>
      <c r="AW60" s="53"/>
      <c r="BA60" s="48"/>
      <c r="BB60" s="48"/>
      <c r="BG60" s="158"/>
      <c r="BH60" s="158"/>
      <c r="BI60" s="158"/>
      <c r="BJ60" s="158"/>
    </row>
    <row r="61" spans="1:62" s="57" customFormat="1" ht="21.95" customHeight="1" x14ac:dyDescent="0.15">
      <c r="A61" s="177" t="s">
        <v>49</v>
      </c>
      <c r="B61" s="135">
        <v>4</v>
      </c>
      <c r="C61" s="78"/>
      <c r="D61" s="79"/>
      <c r="E61" s="79"/>
      <c r="F61" s="79"/>
      <c r="G61" s="79"/>
      <c r="H61" s="48"/>
      <c r="J61" s="48"/>
      <c r="K61" s="48"/>
      <c r="L61" s="55"/>
      <c r="M61" s="55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164"/>
      <c r="BA61" s="48"/>
      <c r="BB61" s="48"/>
      <c r="BG61" s="158"/>
      <c r="BH61" s="158"/>
      <c r="BI61" s="158"/>
      <c r="BJ61" s="158"/>
    </row>
    <row r="62" spans="1:62" s="57" customFormat="1" ht="17.25" customHeight="1" x14ac:dyDescent="0.2">
      <c r="A62" s="66" t="s">
        <v>95</v>
      </c>
      <c r="B62" s="100"/>
      <c r="C62" s="98"/>
      <c r="D62" s="98"/>
      <c r="E62" s="98"/>
      <c r="F62" s="98"/>
      <c r="G62" s="9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164"/>
      <c r="BA62" s="48"/>
      <c r="BB62" s="48"/>
      <c r="BG62" s="158"/>
      <c r="BH62" s="158"/>
      <c r="BI62" s="158"/>
      <c r="BJ62" s="158"/>
    </row>
    <row r="63" spans="1:62" s="57" customFormat="1" ht="21" customHeight="1" x14ac:dyDescent="0.2">
      <c r="A63" s="98" t="s">
        <v>61</v>
      </c>
      <c r="B63" s="9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164"/>
      <c r="BA63" s="48"/>
      <c r="BB63" s="48"/>
      <c r="BC63" s="48"/>
      <c r="BD63" s="48"/>
      <c r="BE63" s="48"/>
      <c r="BF63" s="48"/>
      <c r="BG63" s="158"/>
      <c r="BH63" s="158"/>
      <c r="BI63" s="158"/>
      <c r="BJ63" s="158"/>
    </row>
    <row r="64" spans="1:62" s="57" customFormat="1" ht="31.5" x14ac:dyDescent="0.15">
      <c r="A64" s="186" t="s">
        <v>62</v>
      </c>
      <c r="B64" s="188" t="s">
        <v>18</v>
      </c>
      <c r="C64" s="178" t="s">
        <v>63</v>
      </c>
      <c r="D64" s="179" t="s">
        <v>64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164"/>
      <c r="BA64" s="48"/>
      <c r="BB64" s="48"/>
      <c r="BC64" s="48"/>
      <c r="BD64" s="48"/>
      <c r="BE64" s="48"/>
      <c r="BF64" s="48"/>
      <c r="BG64" s="158"/>
      <c r="BH64" s="158"/>
      <c r="BI64" s="158"/>
      <c r="BJ64" s="158"/>
    </row>
    <row r="65" spans="1:62" s="57" customFormat="1" ht="15.75" customHeight="1" x14ac:dyDescent="0.15">
      <c r="A65" s="187"/>
      <c r="B65" s="189"/>
      <c r="C65" s="180"/>
      <c r="D65" s="181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164"/>
      <c r="BA65" s="84"/>
      <c r="BB65" s="84"/>
      <c r="BC65" s="84"/>
      <c r="BD65" s="84"/>
      <c r="BE65" s="84"/>
      <c r="BF65" s="84"/>
      <c r="BG65" s="158"/>
      <c r="BH65" s="158"/>
      <c r="BI65" s="158"/>
      <c r="BJ65" s="158"/>
    </row>
    <row r="66" spans="1:62" s="48" customFormat="1" ht="21" customHeight="1" x14ac:dyDescent="0.15">
      <c r="A66" s="94" t="s">
        <v>65</v>
      </c>
      <c r="B66" s="117">
        <f>SUM(C66:D66)</f>
        <v>0</v>
      </c>
      <c r="C66" s="136"/>
      <c r="D66" s="137"/>
      <c r="X66" s="156"/>
      <c r="BA66" s="84"/>
      <c r="BB66" s="84"/>
      <c r="BC66" s="84"/>
      <c r="BD66" s="84"/>
      <c r="BE66" s="84"/>
      <c r="BF66" s="84"/>
      <c r="BG66" s="157"/>
      <c r="BH66" s="157"/>
      <c r="BI66" s="157"/>
      <c r="BJ66" s="157"/>
    </row>
    <row r="67" spans="1:62" s="48" customFormat="1" x14ac:dyDescent="0.15">
      <c r="A67" s="81"/>
      <c r="X67" s="156"/>
      <c r="BA67" s="84"/>
      <c r="BB67" s="84"/>
      <c r="BC67" s="84"/>
      <c r="BD67" s="84"/>
      <c r="BE67" s="84"/>
      <c r="BF67" s="84"/>
      <c r="BG67" s="157"/>
      <c r="BH67" s="157"/>
      <c r="BI67" s="157"/>
      <c r="BJ67" s="157"/>
    </row>
    <row r="68" spans="1:62" x14ac:dyDescent="0.15">
      <c r="A68" s="81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</row>
    <row r="69" spans="1:62" x14ac:dyDescent="0.15">
      <c r="A69" s="81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</row>
    <row r="70" spans="1:62" x14ac:dyDescent="0.15">
      <c r="A70" s="81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</row>
    <row r="71" spans="1:62" x14ac:dyDescent="0.15">
      <c r="A71" s="81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</row>
    <row r="72" spans="1:62" x14ac:dyDescent="0.15">
      <c r="A72" s="81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</row>
    <row r="73" spans="1:62" x14ac:dyDescent="0.15">
      <c r="A73" s="81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</row>
    <row r="74" spans="1:62" x14ac:dyDescent="0.15">
      <c r="A74" s="81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</row>
    <row r="75" spans="1:62" x14ac:dyDescent="0.15">
      <c r="A75" s="81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</row>
    <row r="76" spans="1:62" x14ac:dyDescent="0.15">
      <c r="A76" s="81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7" spans="1:62" x14ac:dyDescent="0.15">
      <c r="A77" s="81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</row>
    <row r="78" spans="1:62" x14ac:dyDescent="0.15">
      <c r="A78" s="81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</row>
    <row r="79" spans="1:62" x14ac:dyDescent="0.15">
      <c r="A79" s="81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</row>
    <row r="80" spans="1:62" x14ac:dyDescent="0.15">
      <c r="A80" s="81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</row>
    <row r="81" spans="1:13" x14ac:dyDescent="0.15">
      <c r="A81" s="81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</row>
    <row r="82" spans="1:13" x14ac:dyDescent="0.15">
      <c r="A82" s="81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</row>
    <row r="83" spans="1:13" x14ac:dyDescent="0.15">
      <c r="A83" s="81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</row>
    <row r="84" spans="1:13" x14ac:dyDescent="0.15">
      <c r="A84" s="81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</row>
    <row r="85" spans="1:13" x14ac:dyDescent="0.15">
      <c r="A85" s="81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</row>
    <row r="86" spans="1:13" x14ac:dyDescent="0.15">
      <c r="A86" s="81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</row>
    <row r="87" spans="1:13" x14ac:dyDescent="0.15">
      <c r="A87" s="81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</row>
    <row r="88" spans="1:13" x14ac:dyDescent="0.15">
      <c r="A88" s="81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</row>
    <row r="89" spans="1:13" x14ac:dyDescent="0.15">
      <c r="A89" s="81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</row>
    <row r="90" spans="1:13" x14ac:dyDescent="0.15">
      <c r="A90" s="81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</row>
    <row r="91" spans="1:13" x14ac:dyDescent="0.15">
      <c r="A91" s="81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</row>
    <row r="92" spans="1:13" x14ac:dyDescent="0.15">
      <c r="A92" s="81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</row>
    <row r="93" spans="1:13" x14ac:dyDescent="0.15">
      <c r="A93" s="81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</row>
    <row r="94" spans="1:13" x14ac:dyDescent="0.15">
      <c r="A94" s="81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</row>
    <row r="95" spans="1:13" ht="15" x14ac:dyDescent="0.25">
      <c r="A95" s="81"/>
      <c r="B95" s="48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</row>
    <row r="197" spans="1:62" x14ac:dyDescent="0.15">
      <c r="BA197" s="57"/>
      <c r="BB197" s="57"/>
      <c r="BC197" s="57"/>
      <c r="BD197" s="57"/>
      <c r="BE197" s="57"/>
      <c r="BF197" s="57"/>
    </row>
    <row r="198" spans="1:62" x14ac:dyDescent="0.15">
      <c r="BA198" s="57"/>
      <c r="BB198" s="57"/>
      <c r="BC198" s="57"/>
      <c r="BD198" s="57"/>
      <c r="BE198" s="57"/>
      <c r="BF198" s="57"/>
    </row>
    <row r="199" spans="1:62" ht="15.75" hidden="1" customHeight="1" x14ac:dyDescent="0.15"/>
    <row r="200" spans="1:62" s="57" customFormat="1" ht="15.75" hidden="1" customHeight="1" x14ac:dyDescent="0.15">
      <c r="A200" s="152">
        <f>SUM(A7:W66)</f>
        <v>1812</v>
      </c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156"/>
      <c r="Y200" s="48"/>
      <c r="BD200" s="153">
        <f>SUM(BD10:BJ197)</f>
        <v>0</v>
      </c>
      <c r="BG200" s="158"/>
      <c r="BH200" s="158"/>
      <c r="BI200" s="158"/>
      <c r="BJ200" s="158"/>
    </row>
    <row r="201" spans="1:62" s="57" customFormat="1" ht="15.75" hidden="1" customHeight="1" x14ac:dyDescent="0.15">
      <c r="A201" s="82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156"/>
      <c r="Y201" s="48"/>
      <c r="BG201" s="158"/>
      <c r="BH201" s="158"/>
      <c r="BI201" s="158"/>
      <c r="BJ201" s="158"/>
    </row>
    <row r="202" spans="1:62" ht="14.25" customHeight="1" x14ac:dyDescent="0.15">
      <c r="BA202" s="57"/>
      <c r="BB202" s="57"/>
      <c r="BC202" s="57"/>
      <c r="BD202" s="57"/>
      <c r="BE202" s="57"/>
      <c r="BF202" s="57"/>
    </row>
    <row r="203" spans="1:62" s="57" customFormat="1" ht="14.25" customHeight="1" x14ac:dyDescent="0.15">
      <c r="A203" s="82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156"/>
      <c r="Y203" s="48"/>
      <c r="BG203" s="158"/>
      <c r="BH203" s="158"/>
      <c r="BI203" s="158"/>
      <c r="BJ203" s="158"/>
    </row>
    <row r="204" spans="1:62" s="57" customFormat="1" ht="14.25" customHeight="1" x14ac:dyDescent="0.15">
      <c r="A204" s="82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156"/>
      <c r="Y204" s="48"/>
      <c r="BG204" s="158"/>
      <c r="BH204" s="158"/>
      <c r="BI204" s="158"/>
      <c r="BJ204" s="158"/>
    </row>
    <row r="205" spans="1:62" s="57" customFormat="1" x14ac:dyDescent="0.15">
      <c r="A205" s="82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156"/>
      <c r="Y205" s="48"/>
      <c r="BG205" s="158"/>
      <c r="BH205" s="158"/>
      <c r="BI205" s="158"/>
      <c r="BJ205" s="158"/>
    </row>
    <row r="206" spans="1:62" s="57" customFormat="1" x14ac:dyDescent="0.15">
      <c r="A206" s="82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156"/>
      <c r="Y206" s="48"/>
      <c r="BG206" s="158"/>
      <c r="BH206" s="158"/>
      <c r="BI206" s="158"/>
      <c r="BJ206" s="158"/>
    </row>
    <row r="207" spans="1:62" s="57" customFormat="1" x14ac:dyDescent="0.15">
      <c r="A207" s="82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156"/>
      <c r="Y207" s="48"/>
      <c r="BG207" s="158"/>
      <c r="BH207" s="158"/>
      <c r="BI207" s="158"/>
      <c r="BJ207" s="158"/>
    </row>
    <row r="208" spans="1:62" s="57" customFormat="1" x14ac:dyDescent="0.15">
      <c r="A208" s="82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156"/>
      <c r="Y208" s="48"/>
      <c r="BG208" s="158"/>
      <c r="BH208" s="158"/>
      <c r="BI208" s="158"/>
      <c r="BJ208" s="158"/>
    </row>
    <row r="209" spans="1:62" s="57" customFormat="1" x14ac:dyDescent="0.15">
      <c r="A209" s="82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156"/>
      <c r="Y209" s="48"/>
      <c r="BG209" s="158"/>
      <c r="BH209" s="158"/>
      <c r="BI209" s="158"/>
      <c r="BJ209" s="158"/>
    </row>
    <row r="210" spans="1:62" s="57" customFormat="1" x14ac:dyDescent="0.15">
      <c r="A210" s="82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156"/>
      <c r="Y210" s="48"/>
      <c r="BG210" s="158"/>
      <c r="BH210" s="158"/>
      <c r="BI210" s="158"/>
      <c r="BJ210" s="158"/>
    </row>
    <row r="211" spans="1:62" s="57" customFormat="1" x14ac:dyDescent="0.15">
      <c r="A211" s="82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156"/>
      <c r="Y211" s="48"/>
      <c r="AA211" s="151"/>
      <c r="BG211" s="158"/>
      <c r="BH211" s="158"/>
      <c r="BI211" s="158"/>
      <c r="BJ211" s="158"/>
    </row>
    <row r="212" spans="1:62" s="57" customFormat="1" x14ac:dyDescent="0.15">
      <c r="A212" s="82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156"/>
      <c r="Y212" s="48"/>
      <c r="BA212" s="84"/>
      <c r="BB212" s="84"/>
      <c r="BC212" s="84"/>
      <c r="BD212" s="84"/>
      <c r="BE212" s="84"/>
      <c r="BF212" s="84"/>
      <c r="BG212" s="158"/>
      <c r="BH212" s="158"/>
      <c r="BI212" s="158"/>
      <c r="BJ212" s="158"/>
    </row>
    <row r="213" spans="1:62" s="57" customFormat="1" x14ac:dyDescent="0.15">
      <c r="A213" s="82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156"/>
      <c r="Y213" s="48"/>
      <c r="BA213" s="84"/>
      <c r="BB213" s="84"/>
      <c r="BC213" s="84"/>
      <c r="BD213" s="84"/>
      <c r="BE213" s="84"/>
      <c r="BF213" s="84"/>
      <c r="BG213" s="158"/>
      <c r="BH213" s="158"/>
      <c r="BI213" s="158"/>
      <c r="BJ213" s="158"/>
    </row>
    <row r="214" spans="1:62" s="57" customFormat="1" x14ac:dyDescent="0.15">
      <c r="A214" s="82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156"/>
      <c r="Y214" s="48"/>
      <c r="BA214" s="84"/>
      <c r="BB214" s="84"/>
      <c r="BC214" s="84"/>
      <c r="BD214" s="84"/>
      <c r="BE214" s="84"/>
      <c r="BF214" s="84"/>
      <c r="BG214" s="158"/>
      <c r="BH214" s="158"/>
      <c r="BI214" s="158"/>
      <c r="BJ214" s="158"/>
    </row>
    <row r="215" spans="1:62" ht="15" x14ac:dyDescent="0.25">
      <c r="A215" s="184"/>
      <c r="B215" s="1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5"/>
      <c r="O215" s="85"/>
      <c r="P215" s="85"/>
      <c r="Q215" s="184"/>
      <c r="R215" s="184"/>
      <c r="S215" s="184"/>
      <c r="T215" s="184"/>
      <c r="U215" s="184"/>
      <c r="V215" s="184"/>
      <c r="W215" s="184"/>
      <c r="X215" s="185"/>
      <c r="Y215" s="184"/>
      <c r="Z215" s="184"/>
      <c r="AA215" s="184"/>
    </row>
    <row r="216" spans="1:62" ht="15" x14ac:dyDescent="0.25">
      <c r="A216" s="83"/>
      <c r="B216" s="84"/>
      <c r="C216" s="184"/>
      <c r="D216" s="184"/>
      <c r="E216" s="184"/>
      <c r="F216" s="184"/>
      <c r="G216" s="184"/>
      <c r="H216" s="184"/>
      <c r="I216" s="184"/>
      <c r="J216" s="184"/>
      <c r="K216" s="184"/>
      <c r="L216" s="184"/>
      <c r="M216" s="184"/>
      <c r="N216" s="184"/>
      <c r="O216" s="184"/>
      <c r="P216" s="184"/>
      <c r="Q216" s="184"/>
      <c r="R216" s="184"/>
      <c r="S216" s="184"/>
      <c r="T216" s="184"/>
      <c r="U216" s="184"/>
      <c r="V216" s="184"/>
      <c r="W216" s="184"/>
      <c r="X216" s="185"/>
      <c r="Y216" s="184"/>
      <c r="Z216" s="184"/>
      <c r="AA216" s="184"/>
    </row>
  </sheetData>
  <mergeCells count="27">
    <mergeCell ref="A24:A25"/>
    <mergeCell ref="B24:B25"/>
    <mergeCell ref="A55:A56"/>
    <mergeCell ref="B55:C55"/>
    <mergeCell ref="D55:E55"/>
    <mergeCell ref="A41:A42"/>
    <mergeCell ref="B41:B42"/>
    <mergeCell ref="C41:F41"/>
    <mergeCell ref="F55:G55"/>
    <mergeCell ref="G41:J41"/>
    <mergeCell ref="A8:A9"/>
    <mergeCell ref="B8:B9"/>
    <mergeCell ref="A6:W6"/>
    <mergeCell ref="C8:T8"/>
    <mergeCell ref="U8:V8"/>
    <mergeCell ref="W8:W9"/>
    <mergeCell ref="L41:R41"/>
    <mergeCell ref="U46:V46"/>
    <mergeCell ref="W46:W47"/>
    <mergeCell ref="C24:T24"/>
    <mergeCell ref="U24:V24"/>
    <mergeCell ref="W24:W25"/>
    <mergeCell ref="A64:A65"/>
    <mergeCell ref="B64:B65"/>
    <mergeCell ref="A46:A47"/>
    <mergeCell ref="B46:B47"/>
    <mergeCell ref="C46:T46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16"/>
  <sheetViews>
    <sheetView tabSelected="1" workbookViewId="0">
      <selection activeCell="C16" sqref="C16"/>
    </sheetView>
  </sheetViews>
  <sheetFormatPr baseColWidth="10" defaultColWidth="10.28515625" defaultRowHeight="10.5" x14ac:dyDescent="0.15"/>
  <cols>
    <col min="1" max="1" width="48.42578125" style="82" customWidth="1"/>
    <col min="2" max="2" width="13.140625" style="57" customWidth="1"/>
    <col min="3" max="3" width="12.42578125" style="57" customWidth="1"/>
    <col min="4" max="4" width="12.28515625" style="57" customWidth="1"/>
    <col min="5" max="5" width="11.5703125" style="57" customWidth="1"/>
    <col min="6" max="6" width="12.5703125" style="57" customWidth="1"/>
    <col min="7" max="8" width="10.42578125" style="57" customWidth="1"/>
    <col min="9" max="9" width="10.28515625" style="57" customWidth="1"/>
    <col min="10" max="10" width="10.7109375" style="57" customWidth="1"/>
    <col min="11" max="11" width="9.85546875" style="57" customWidth="1"/>
    <col min="12" max="12" width="10.5703125" style="57" customWidth="1"/>
    <col min="13" max="13" width="10.140625" style="57" customWidth="1"/>
    <col min="14" max="14" width="10.28515625" style="48" customWidth="1"/>
    <col min="15" max="15" width="9.85546875" style="48" customWidth="1"/>
    <col min="16" max="16" width="9.7109375" style="48" customWidth="1"/>
    <col min="17" max="17" width="9.42578125" style="85" customWidth="1"/>
    <col min="18" max="18" width="9.85546875" style="85" customWidth="1"/>
    <col min="19" max="19" width="9.140625" style="85" customWidth="1"/>
    <col min="20" max="20" width="9.5703125" style="85" customWidth="1"/>
    <col min="21" max="21" width="9" style="85" customWidth="1"/>
    <col min="22" max="23" width="10.85546875" style="85" customWidth="1"/>
    <col min="24" max="24" width="96.5703125" style="182" customWidth="1"/>
    <col min="25" max="25" width="10.85546875" style="85" customWidth="1"/>
    <col min="26" max="32" width="10.85546875" style="84" customWidth="1"/>
    <col min="33" max="33" width="24.42578125" style="84" customWidth="1"/>
    <col min="34" max="45" width="10.85546875" style="84" customWidth="1"/>
    <col min="46" max="48" width="13.7109375" style="84" customWidth="1"/>
    <col min="49" max="58" width="13.7109375" style="84" hidden="1" customWidth="1"/>
    <col min="59" max="62" width="13.7109375" style="183" hidden="1" customWidth="1"/>
    <col min="63" max="82" width="13.7109375" style="84" hidden="1" customWidth="1"/>
    <col min="83" max="89" width="12.140625" style="84" hidden="1" customWidth="1"/>
    <col min="90" max="91" width="10.85546875" style="84" hidden="1" customWidth="1"/>
    <col min="92" max="102" width="0" style="84" hidden="1" customWidth="1"/>
    <col min="103" max="256" width="10.28515625" style="84"/>
    <col min="257" max="257" width="48.42578125" style="84" customWidth="1"/>
    <col min="258" max="258" width="13.140625" style="84" customWidth="1"/>
    <col min="259" max="259" width="12.42578125" style="84" customWidth="1"/>
    <col min="260" max="260" width="12.28515625" style="84" customWidth="1"/>
    <col min="261" max="261" width="11.5703125" style="84" customWidth="1"/>
    <col min="262" max="262" width="12.5703125" style="84" customWidth="1"/>
    <col min="263" max="264" width="10.42578125" style="84" customWidth="1"/>
    <col min="265" max="265" width="10.28515625" style="84" customWidth="1"/>
    <col min="266" max="266" width="10.7109375" style="84" customWidth="1"/>
    <col min="267" max="267" width="9.85546875" style="84" customWidth="1"/>
    <col min="268" max="268" width="10.5703125" style="84" customWidth="1"/>
    <col min="269" max="269" width="10.140625" style="84" customWidth="1"/>
    <col min="270" max="270" width="10.28515625" style="84" customWidth="1"/>
    <col min="271" max="271" width="9.85546875" style="84" customWidth="1"/>
    <col min="272" max="272" width="9.7109375" style="84" customWidth="1"/>
    <col min="273" max="273" width="9.42578125" style="84" customWidth="1"/>
    <col min="274" max="274" width="9.85546875" style="84" customWidth="1"/>
    <col min="275" max="275" width="9.140625" style="84" customWidth="1"/>
    <col min="276" max="276" width="9.5703125" style="84" customWidth="1"/>
    <col min="277" max="277" width="9" style="84" customWidth="1"/>
    <col min="278" max="279" width="10.85546875" style="84" customWidth="1"/>
    <col min="280" max="280" width="96.5703125" style="84" customWidth="1"/>
    <col min="281" max="288" width="10.85546875" style="84" customWidth="1"/>
    <col min="289" max="289" width="24.42578125" style="84" customWidth="1"/>
    <col min="290" max="301" width="10.85546875" style="84" customWidth="1"/>
    <col min="302" max="304" width="13.7109375" style="84" customWidth="1"/>
    <col min="305" max="358" width="0" style="84" hidden="1" customWidth="1"/>
    <col min="359" max="512" width="10.28515625" style="84"/>
    <col min="513" max="513" width="48.42578125" style="84" customWidth="1"/>
    <col min="514" max="514" width="13.140625" style="84" customWidth="1"/>
    <col min="515" max="515" width="12.42578125" style="84" customWidth="1"/>
    <col min="516" max="516" width="12.28515625" style="84" customWidth="1"/>
    <col min="517" max="517" width="11.5703125" style="84" customWidth="1"/>
    <col min="518" max="518" width="12.5703125" style="84" customWidth="1"/>
    <col min="519" max="520" width="10.42578125" style="84" customWidth="1"/>
    <col min="521" max="521" width="10.28515625" style="84" customWidth="1"/>
    <col min="522" max="522" width="10.7109375" style="84" customWidth="1"/>
    <col min="523" max="523" width="9.85546875" style="84" customWidth="1"/>
    <col min="524" max="524" width="10.5703125" style="84" customWidth="1"/>
    <col min="525" max="525" width="10.140625" style="84" customWidth="1"/>
    <col min="526" max="526" width="10.28515625" style="84" customWidth="1"/>
    <col min="527" max="527" width="9.85546875" style="84" customWidth="1"/>
    <col min="528" max="528" width="9.7109375" style="84" customWidth="1"/>
    <col min="529" max="529" width="9.42578125" style="84" customWidth="1"/>
    <col min="530" max="530" width="9.85546875" style="84" customWidth="1"/>
    <col min="531" max="531" width="9.140625" style="84" customWidth="1"/>
    <col min="532" max="532" width="9.5703125" style="84" customWidth="1"/>
    <col min="533" max="533" width="9" style="84" customWidth="1"/>
    <col min="534" max="535" width="10.85546875" style="84" customWidth="1"/>
    <col min="536" max="536" width="96.5703125" style="84" customWidth="1"/>
    <col min="537" max="544" width="10.85546875" style="84" customWidth="1"/>
    <col min="545" max="545" width="24.42578125" style="84" customWidth="1"/>
    <col min="546" max="557" width="10.85546875" style="84" customWidth="1"/>
    <col min="558" max="560" width="13.7109375" style="84" customWidth="1"/>
    <col min="561" max="614" width="0" style="84" hidden="1" customWidth="1"/>
    <col min="615" max="768" width="10.28515625" style="84"/>
    <col min="769" max="769" width="48.42578125" style="84" customWidth="1"/>
    <col min="770" max="770" width="13.140625" style="84" customWidth="1"/>
    <col min="771" max="771" width="12.42578125" style="84" customWidth="1"/>
    <col min="772" max="772" width="12.28515625" style="84" customWidth="1"/>
    <col min="773" max="773" width="11.5703125" style="84" customWidth="1"/>
    <col min="774" max="774" width="12.5703125" style="84" customWidth="1"/>
    <col min="775" max="776" width="10.42578125" style="84" customWidth="1"/>
    <col min="777" max="777" width="10.28515625" style="84" customWidth="1"/>
    <col min="778" max="778" width="10.7109375" style="84" customWidth="1"/>
    <col min="779" max="779" width="9.85546875" style="84" customWidth="1"/>
    <col min="780" max="780" width="10.5703125" style="84" customWidth="1"/>
    <col min="781" max="781" width="10.140625" style="84" customWidth="1"/>
    <col min="782" max="782" width="10.28515625" style="84" customWidth="1"/>
    <col min="783" max="783" width="9.85546875" style="84" customWidth="1"/>
    <col min="784" max="784" width="9.7109375" style="84" customWidth="1"/>
    <col min="785" max="785" width="9.42578125" style="84" customWidth="1"/>
    <col min="786" max="786" width="9.85546875" style="84" customWidth="1"/>
    <col min="787" max="787" width="9.140625" style="84" customWidth="1"/>
    <col min="788" max="788" width="9.5703125" style="84" customWidth="1"/>
    <col min="789" max="789" width="9" style="84" customWidth="1"/>
    <col min="790" max="791" width="10.85546875" style="84" customWidth="1"/>
    <col min="792" max="792" width="96.5703125" style="84" customWidth="1"/>
    <col min="793" max="800" width="10.85546875" style="84" customWidth="1"/>
    <col min="801" max="801" width="24.42578125" style="84" customWidth="1"/>
    <col min="802" max="813" width="10.85546875" style="84" customWidth="1"/>
    <col min="814" max="816" width="13.7109375" style="84" customWidth="1"/>
    <col min="817" max="870" width="0" style="84" hidden="1" customWidth="1"/>
    <col min="871" max="1024" width="10.28515625" style="84"/>
    <col min="1025" max="1025" width="48.42578125" style="84" customWidth="1"/>
    <col min="1026" max="1026" width="13.140625" style="84" customWidth="1"/>
    <col min="1027" max="1027" width="12.42578125" style="84" customWidth="1"/>
    <col min="1028" max="1028" width="12.28515625" style="84" customWidth="1"/>
    <col min="1029" max="1029" width="11.5703125" style="84" customWidth="1"/>
    <col min="1030" max="1030" width="12.5703125" style="84" customWidth="1"/>
    <col min="1031" max="1032" width="10.42578125" style="84" customWidth="1"/>
    <col min="1033" max="1033" width="10.28515625" style="84" customWidth="1"/>
    <col min="1034" max="1034" width="10.7109375" style="84" customWidth="1"/>
    <col min="1035" max="1035" width="9.85546875" style="84" customWidth="1"/>
    <col min="1036" max="1036" width="10.5703125" style="84" customWidth="1"/>
    <col min="1037" max="1037" width="10.140625" style="84" customWidth="1"/>
    <col min="1038" max="1038" width="10.28515625" style="84" customWidth="1"/>
    <col min="1039" max="1039" width="9.85546875" style="84" customWidth="1"/>
    <col min="1040" max="1040" width="9.7109375" style="84" customWidth="1"/>
    <col min="1041" max="1041" width="9.42578125" style="84" customWidth="1"/>
    <col min="1042" max="1042" width="9.85546875" style="84" customWidth="1"/>
    <col min="1043" max="1043" width="9.140625" style="84" customWidth="1"/>
    <col min="1044" max="1044" width="9.5703125" style="84" customWidth="1"/>
    <col min="1045" max="1045" width="9" style="84" customWidth="1"/>
    <col min="1046" max="1047" width="10.85546875" style="84" customWidth="1"/>
    <col min="1048" max="1048" width="96.5703125" style="84" customWidth="1"/>
    <col min="1049" max="1056" width="10.85546875" style="84" customWidth="1"/>
    <col min="1057" max="1057" width="24.42578125" style="84" customWidth="1"/>
    <col min="1058" max="1069" width="10.85546875" style="84" customWidth="1"/>
    <col min="1070" max="1072" width="13.7109375" style="84" customWidth="1"/>
    <col min="1073" max="1126" width="0" style="84" hidden="1" customWidth="1"/>
    <col min="1127" max="1280" width="10.28515625" style="84"/>
    <col min="1281" max="1281" width="48.42578125" style="84" customWidth="1"/>
    <col min="1282" max="1282" width="13.140625" style="84" customWidth="1"/>
    <col min="1283" max="1283" width="12.42578125" style="84" customWidth="1"/>
    <col min="1284" max="1284" width="12.28515625" style="84" customWidth="1"/>
    <col min="1285" max="1285" width="11.5703125" style="84" customWidth="1"/>
    <col min="1286" max="1286" width="12.5703125" style="84" customWidth="1"/>
    <col min="1287" max="1288" width="10.42578125" style="84" customWidth="1"/>
    <col min="1289" max="1289" width="10.28515625" style="84" customWidth="1"/>
    <col min="1290" max="1290" width="10.7109375" style="84" customWidth="1"/>
    <col min="1291" max="1291" width="9.85546875" style="84" customWidth="1"/>
    <col min="1292" max="1292" width="10.5703125" style="84" customWidth="1"/>
    <col min="1293" max="1293" width="10.140625" style="84" customWidth="1"/>
    <col min="1294" max="1294" width="10.28515625" style="84" customWidth="1"/>
    <col min="1295" max="1295" width="9.85546875" style="84" customWidth="1"/>
    <col min="1296" max="1296" width="9.7109375" style="84" customWidth="1"/>
    <col min="1297" max="1297" width="9.42578125" style="84" customWidth="1"/>
    <col min="1298" max="1298" width="9.85546875" style="84" customWidth="1"/>
    <col min="1299" max="1299" width="9.140625" style="84" customWidth="1"/>
    <col min="1300" max="1300" width="9.5703125" style="84" customWidth="1"/>
    <col min="1301" max="1301" width="9" style="84" customWidth="1"/>
    <col min="1302" max="1303" width="10.85546875" style="84" customWidth="1"/>
    <col min="1304" max="1304" width="96.5703125" style="84" customWidth="1"/>
    <col min="1305" max="1312" width="10.85546875" style="84" customWidth="1"/>
    <col min="1313" max="1313" width="24.42578125" style="84" customWidth="1"/>
    <col min="1314" max="1325" width="10.85546875" style="84" customWidth="1"/>
    <col min="1326" max="1328" width="13.7109375" style="84" customWidth="1"/>
    <col min="1329" max="1382" width="0" style="84" hidden="1" customWidth="1"/>
    <col min="1383" max="1536" width="10.28515625" style="84"/>
    <col min="1537" max="1537" width="48.42578125" style="84" customWidth="1"/>
    <col min="1538" max="1538" width="13.140625" style="84" customWidth="1"/>
    <col min="1539" max="1539" width="12.42578125" style="84" customWidth="1"/>
    <col min="1540" max="1540" width="12.28515625" style="84" customWidth="1"/>
    <col min="1541" max="1541" width="11.5703125" style="84" customWidth="1"/>
    <col min="1542" max="1542" width="12.5703125" style="84" customWidth="1"/>
    <col min="1543" max="1544" width="10.42578125" style="84" customWidth="1"/>
    <col min="1545" max="1545" width="10.28515625" style="84" customWidth="1"/>
    <col min="1546" max="1546" width="10.7109375" style="84" customWidth="1"/>
    <col min="1547" max="1547" width="9.85546875" style="84" customWidth="1"/>
    <col min="1548" max="1548" width="10.5703125" style="84" customWidth="1"/>
    <col min="1549" max="1549" width="10.140625" style="84" customWidth="1"/>
    <col min="1550" max="1550" width="10.28515625" style="84" customWidth="1"/>
    <col min="1551" max="1551" width="9.85546875" style="84" customWidth="1"/>
    <col min="1552" max="1552" width="9.7109375" style="84" customWidth="1"/>
    <col min="1553" max="1553" width="9.42578125" style="84" customWidth="1"/>
    <col min="1554" max="1554" width="9.85546875" style="84" customWidth="1"/>
    <col min="1555" max="1555" width="9.140625" style="84" customWidth="1"/>
    <col min="1556" max="1556" width="9.5703125" style="84" customWidth="1"/>
    <col min="1557" max="1557" width="9" style="84" customWidth="1"/>
    <col min="1558" max="1559" width="10.85546875" style="84" customWidth="1"/>
    <col min="1560" max="1560" width="96.5703125" style="84" customWidth="1"/>
    <col min="1561" max="1568" width="10.85546875" style="84" customWidth="1"/>
    <col min="1569" max="1569" width="24.42578125" style="84" customWidth="1"/>
    <col min="1570" max="1581" width="10.85546875" style="84" customWidth="1"/>
    <col min="1582" max="1584" width="13.7109375" style="84" customWidth="1"/>
    <col min="1585" max="1638" width="0" style="84" hidden="1" customWidth="1"/>
    <col min="1639" max="1792" width="10.28515625" style="84"/>
    <col min="1793" max="1793" width="48.42578125" style="84" customWidth="1"/>
    <col min="1794" max="1794" width="13.140625" style="84" customWidth="1"/>
    <col min="1795" max="1795" width="12.42578125" style="84" customWidth="1"/>
    <col min="1796" max="1796" width="12.28515625" style="84" customWidth="1"/>
    <col min="1797" max="1797" width="11.5703125" style="84" customWidth="1"/>
    <col min="1798" max="1798" width="12.5703125" style="84" customWidth="1"/>
    <col min="1799" max="1800" width="10.42578125" style="84" customWidth="1"/>
    <col min="1801" max="1801" width="10.28515625" style="84" customWidth="1"/>
    <col min="1802" max="1802" width="10.7109375" style="84" customWidth="1"/>
    <col min="1803" max="1803" width="9.85546875" style="84" customWidth="1"/>
    <col min="1804" max="1804" width="10.5703125" style="84" customWidth="1"/>
    <col min="1805" max="1805" width="10.140625" style="84" customWidth="1"/>
    <col min="1806" max="1806" width="10.28515625" style="84" customWidth="1"/>
    <col min="1807" max="1807" width="9.85546875" style="84" customWidth="1"/>
    <col min="1808" max="1808" width="9.7109375" style="84" customWidth="1"/>
    <col min="1809" max="1809" width="9.42578125" style="84" customWidth="1"/>
    <col min="1810" max="1810" width="9.85546875" style="84" customWidth="1"/>
    <col min="1811" max="1811" width="9.140625" style="84" customWidth="1"/>
    <col min="1812" max="1812" width="9.5703125" style="84" customWidth="1"/>
    <col min="1813" max="1813" width="9" style="84" customWidth="1"/>
    <col min="1814" max="1815" width="10.85546875" style="84" customWidth="1"/>
    <col min="1816" max="1816" width="96.5703125" style="84" customWidth="1"/>
    <col min="1817" max="1824" width="10.85546875" style="84" customWidth="1"/>
    <col min="1825" max="1825" width="24.42578125" style="84" customWidth="1"/>
    <col min="1826" max="1837" width="10.85546875" style="84" customWidth="1"/>
    <col min="1838" max="1840" width="13.7109375" style="84" customWidth="1"/>
    <col min="1841" max="1894" width="0" style="84" hidden="1" customWidth="1"/>
    <col min="1895" max="2048" width="10.28515625" style="84"/>
    <col min="2049" max="2049" width="48.42578125" style="84" customWidth="1"/>
    <col min="2050" max="2050" width="13.140625" style="84" customWidth="1"/>
    <col min="2051" max="2051" width="12.42578125" style="84" customWidth="1"/>
    <col min="2052" max="2052" width="12.28515625" style="84" customWidth="1"/>
    <col min="2053" max="2053" width="11.5703125" style="84" customWidth="1"/>
    <col min="2054" max="2054" width="12.5703125" style="84" customWidth="1"/>
    <col min="2055" max="2056" width="10.42578125" style="84" customWidth="1"/>
    <col min="2057" max="2057" width="10.28515625" style="84" customWidth="1"/>
    <col min="2058" max="2058" width="10.7109375" style="84" customWidth="1"/>
    <col min="2059" max="2059" width="9.85546875" style="84" customWidth="1"/>
    <col min="2060" max="2060" width="10.5703125" style="84" customWidth="1"/>
    <col min="2061" max="2061" width="10.140625" style="84" customWidth="1"/>
    <col min="2062" max="2062" width="10.28515625" style="84" customWidth="1"/>
    <col min="2063" max="2063" width="9.85546875" style="84" customWidth="1"/>
    <col min="2064" max="2064" width="9.7109375" style="84" customWidth="1"/>
    <col min="2065" max="2065" width="9.42578125" style="84" customWidth="1"/>
    <col min="2066" max="2066" width="9.85546875" style="84" customWidth="1"/>
    <col min="2067" max="2067" width="9.140625" style="84" customWidth="1"/>
    <col min="2068" max="2068" width="9.5703125" style="84" customWidth="1"/>
    <col min="2069" max="2069" width="9" style="84" customWidth="1"/>
    <col min="2070" max="2071" width="10.85546875" style="84" customWidth="1"/>
    <col min="2072" max="2072" width="96.5703125" style="84" customWidth="1"/>
    <col min="2073" max="2080" width="10.85546875" style="84" customWidth="1"/>
    <col min="2081" max="2081" width="24.42578125" style="84" customWidth="1"/>
    <col min="2082" max="2093" width="10.85546875" style="84" customWidth="1"/>
    <col min="2094" max="2096" width="13.7109375" style="84" customWidth="1"/>
    <col min="2097" max="2150" width="0" style="84" hidden="1" customWidth="1"/>
    <col min="2151" max="2304" width="10.28515625" style="84"/>
    <col min="2305" max="2305" width="48.42578125" style="84" customWidth="1"/>
    <col min="2306" max="2306" width="13.140625" style="84" customWidth="1"/>
    <col min="2307" max="2307" width="12.42578125" style="84" customWidth="1"/>
    <col min="2308" max="2308" width="12.28515625" style="84" customWidth="1"/>
    <col min="2309" max="2309" width="11.5703125" style="84" customWidth="1"/>
    <col min="2310" max="2310" width="12.5703125" style="84" customWidth="1"/>
    <col min="2311" max="2312" width="10.42578125" style="84" customWidth="1"/>
    <col min="2313" max="2313" width="10.28515625" style="84" customWidth="1"/>
    <col min="2314" max="2314" width="10.7109375" style="84" customWidth="1"/>
    <col min="2315" max="2315" width="9.85546875" style="84" customWidth="1"/>
    <col min="2316" max="2316" width="10.5703125" style="84" customWidth="1"/>
    <col min="2317" max="2317" width="10.140625" style="84" customWidth="1"/>
    <col min="2318" max="2318" width="10.28515625" style="84" customWidth="1"/>
    <col min="2319" max="2319" width="9.85546875" style="84" customWidth="1"/>
    <col min="2320" max="2320" width="9.7109375" style="84" customWidth="1"/>
    <col min="2321" max="2321" width="9.42578125" style="84" customWidth="1"/>
    <col min="2322" max="2322" width="9.85546875" style="84" customWidth="1"/>
    <col min="2323" max="2323" width="9.140625" style="84" customWidth="1"/>
    <col min="2324" max="2324" width="9.5703125" style="84" customWidth="1"/>
    <col min="2325" max="2325" width="9" style="84" customWidth="1"/>
    <col min="2326" max="2327" width="10.85546875" style="84" customWidth="1"/>
    <col min="2328" max="2328" width="96.5703125" style="84" customWidth="1"/>
    <col min="2329" max="2336" width="10.85546875" style="84" customWidth="1"/>
    <col min="2337" max="2337" width="24.42578125" style="84" customWidth="1"/>
    <col min="2338" max="2349" width="10.85546875" style="84" customWidth="1"/>
    <col min="2350" max="2352" width="13.7109375" style="84" customWidth="1"/>
    <col min="2353" max="2406" width="0" style="84" hidden="1" customWidth="1"/>
    <col min="2407" max="2560" width="10.28515625" style="84"/>
    <col min="2561" max="2561" width="48.42578125" style="84" customWidth="1"/>
    <col min="2562" max="2562" width="13.140625" style="84" customWidth="1"/>
    <col min="2563" max="2563" width="12.42578125" style="84" customWidth="1"/>
    <col min="2564" max="2564" width="12.28515625" style="84" customWidth="1"/>
    <col min="2565" max="2565" width="11.5703125" style="84" customWidth="1"/>
    <col min="2566" max="2566" width="12.5703125" style="84" customWidth="1"/>
    <col min="2567" max="2568" width="10.42578125" style="84" customWidth="1"/>
    <col min="2569" max="2569" width="10.28515625" style="84" customWidth="1"/>
    <col min="2570" max="2570" width="10.7109375" style="84" customWidth="1"/>
    <col min="2571" max="2571" width="9.85546875" style="84" customWidth="1"/>
    <col min="2572" max="2572" width="10.5703125" style="84" customWidth="1"/>
    <col min="2573" max="2573" width="10.140625" style="84" customWidth="1"/>
    <col min="2574" max="2574" width="10.28515625" style="84" customWidth="1"/>
    <col min="2575" max="2575" width="9.85546875" style="84" customWidth="1"/>
    <col min="2576" max="2576" width="9.7109375" style="84" customWidth="1"/>
    <col min="2577" max="2577" width="9.42578125" style="84" customWidth="1"/>
    <col min="2578" max="2578" width="9.85546875" style="84" customWidth="1"/>
    <col min="2579" max="2579" width="9.140625" style="84" customWidth="1"/>
    <col min="2580" max="2580" width="9.5703125" style="84" customWidth="1"/>
    <col min="2581" max="2581" width="9" style="84" customWidth="1"/>
    <col min="2582" max="2583" width="10.85546875" style="84" customWidth="1"/>
    <col min="2584" max="2584" width="96.5703125" style="84" customWidth="1"/>
    <col min="2585" max="2592" width="10.85546875" style="84" customWidth="1"/>
    <col min="2593" max="2593" width="24.42578125" style="84" customWidth="1"/>
    <col min="2594" max="2605" width="10.85546875" style="84" customWidth="1"/>
    <col min="2606" max="2608" width="13.7109375" style="84" customWidth="1"/>
    <col min="2609" max="2662" width="0" style="84" hidden="1" customWidth="1"/>
    <col min="2663" max="2816" width="10.28515625" style="84"/>
    <col min="2817" max="2817" width="48.42578125" style="84" customWidth="1"/>
    <col min="2818" max="2818" width="13.140625" style="84" customWidth="1"/>
    <col min="2819" max="2819" width="12.42578125" style="84" customWidth="1"/>
    <col min="2820" max="2820" width="12.28515625" style="84" customWidth="1"/>
    <col min="2821" max="2821" width="11.5703125" style="84" customWidth="1"/>
    <col min="2822" max="2822" width="12.5703125" style="84" customWidth="1"/>
    <col min="2823" max="2824" width="10.42578125" style="84" customWidth="1"/>
    <col min="2825" max="2825" width="10.28515625" style="84" customWidth="1"/>
    <col min="2826" max="2826" width="10.7109375" style="84" customWidth="1"/>
    <col min="2827" max="2827" width="9.85546875" style="84" customWidth="1"/>
    <col min="2828" max="2828" width="10.5703125" style="84" customWidth="1"/>
    <col min="2829" max="2829" width="10.140625" style="84" customWidth="1"/>
    <col min="2830" max="2830" width="10.28515625" style="84" customWidth="1"/>
    <col min="2831" max="2831" width="9.85546875" style="84" customWidth="1"/>
    <col min="2832" max="2832" width="9.7109375" style="84" customWidth="1"/>
    <col min="2833" max="2833" width="9.42578125" style="84" customWidth="1"/>
    <col min="2834" max="2834" width="9.85546875" style="84" customWidth="1"/>
    <col min="2835" max="2835" width="9.140625" style="84" customWidth="1"/>
    <col min="2836" max="2836" width="9.5703125" style="84" customWidth="1"/>
    <col min="2837" max="2837" width="9" style="84" customWidth="1"/>
    <col min="2838" max="2839" width="10.85546875" style="84" customWidth="1"/>
    <col min="2840" max="2840" width="96.5703125" style="84" customWidth="1"/>
    <col min="2841" max="2848" width="10.85546875" style="84" customWidth="1"/>
    <col min="2849" max="2849" width="24.42578125" style="84" customWidth="1"/>
    <col min="2850" max="2861" width="10.85546875" style="84" customWidth="1"/>
    <col min="2862" max="2864" width="13.7109375" style="84" customWidth="1"/>
    <col min="2865" max="2918" width="0" style="84" hidden="1" customWidth="1"/>
    <col min="2919" max="3072" width="10.28515625" style="84"/>
    <col min="3073" max="3073" width="48.42578125" style="84" customWidth="1"/>
    <col min="3074" max="3074" width="13.140625" style="84" customWidth="1"/>
    <col min="3075" max="3075" width="12.42578125" style="84" customWidth="1"/>
    <col min="3076" max="3076" width="12.28515625" style="84" customWidth="1"/>
    <col min="3077" max="3077" width="11.5703125" style="84" customWidth="1"/>
    <col min="3078" max="3078" width="12.5703125" style="84" customWidth="1"/>
    <col min="3079" max="3080" width="10.42578125" style="84" customWidth="1"/>
    <col min="3081" max="3081" width="10.28515625" style="84" customWidth="1"/>
    <col min="3082" max="3082" width="10.7109375" style="84" customWidth="1"/>
    <col min="3083" max="3083" width="9.85546875" style="84" customWidth="1"/>
    <col min="3084" max="3084" width="10.5703125" style="84" customWidth="1"/>
    <col min="3085" max="3085" width="10.140625" style="84" customWidth="1"/>
    <col min="3086" max="3086" width="10.28515625" style="84" customWidth="1"/>
    <col min="3087" max="3087" width="9.85546875" style="84" customWidth="1"/>
    <col min="3088" max="3088" width="9.7109375" style="84" customWidth="1"/>
    <col min="3089" max="3089" width="9.42578125" style="84" customWidth="1"/>
    <col min="3090" max="3090" width="9.85546875" style="84" customWidth="1"/>
    <col min="3091" max="3091" width="9.140625" style="84" customWidth="1"/>
    <col min="3092" max="3092" width="9.5703125" style="84" customWidth="1"/>
    <col min="3093" max="3093" width="9" style="84" customWidth="1"/>
    <col min="3094" max="3095" width="10.85546875" style="84" customWidth="1"/>
    <col min="3096" max="3096" width="96.5703125" style="84" customWidth="1"/>
    <col min="3097" max="3104" width="10.85546875" style="84" customWidth="1"/>
    <col min="3105" max="3105" width="24.42578125" style="84" customWidth="1"/>
    <col min="3106" max="3117" width="10.85546875" style="84" customWidth="1"/>
    <col min="3118" max="3120" width="13.7109375" style="84" customWidth="1"/>
    <col min="3121" max="3174" width="0" style="84" hidden="1" customWidth="1"/>
    <col min="3175" max="3328" width="10.28515625" style="84"/>
    <col min="3329" max="3329" width="48.42578125" style="84" customWidth="1"/>
    <col min="3330" max="3330" width="13.140625" style="84" customWidth="1"/>
    <col min="3331" max="3331" width="12.42578125" style="84" customWidth="1"/>
    <col min="3332" max="3332" width="12.28515625" style="84" customWidth="1"/>
    <col min="3333" max="3333" width="11.5703125" style="84" customWidth="1"/>
    <col min="3334" max="3334" width="12.5703125" style="84" customWidth="1"/>
    <col min="3335" max="3336" width="10.42578125" style="84" customWidth="1"/>
    <col min="3337" max="3337" width="10.28515625" style="84" customWidth="1"/>
    <col min="3338" max="3338" width="10.7109375" style="84" customWidth="1"/>
    <col min="3339" max="3339" width="9.85546875" style="84" customWidth="1"/>
    <col min="3340" max="3340" width="10.5703125" style="84" customWidth="1"/>
    <col min="3341" max="3341" width="10.140625" style="84" customWidth="1"/>
    <col min="3342" max="3342" width="10.28515625" style="84" customWidth="1"/>
    <col min="3343" max="3343" width="9.85546875" style="84" customWidth="1"/>
    <col min="3344" max="3344" width="9.7109375" style="84" customWidth="1"/>
    <col min="3345" max="3345" width="9.42578125" style="84" customWidth="1"/>
    <col min="3346" max="3346" width="9.85546875" style="84" customWidth="1"/>
    <col min="3347" max="3347" width="9.140625" style="84" customWidth="1"/>
    <col min="3348" max="3348" width="9.5703125" style="84" customWidth="1"/>
    <col min="3349" max="3349" width="9" style="84" customWidth="1"/>
    <col min="3350" max="3351" width="10.85546875" style="84" customWidth="1"/>
    <col min="3352" max="3352" width="96.5703125" style="84" customWidth="1"/>
    <col min="3353" max="3360" width="10.85546875" style="84" customWidth="1"/>
    <col min="3361" max="3361" width="24.42578125" style="84" customWidth="1"/>
    <col min="3362" max="3373" width="10.85546875" style="84" customWidth="1"/>
    <col min="3374" max="3376" width="13.7109375" style="84" customWidth="1"/>
    <col min="3377" max="3430" width="0" style="84" hidden="1" customWidth="1"/>
    <col min="3431" max="3584" width="10.28515625" style="84"/>
    <col min="3585" max="3585" width="48.42578125" style="84" customWidth="1"/>
    <col min="3586" max="3586" width="13.140625" style="84" customWidth="1"/>
    <col min="3587" max="3587" width="12.42578125" style="84" customWidth="1"/>
    <col min="3588" max="3588" width="12.28515625" style="84" customWidth="1"/>
    <col min="3589" max="3589" width="11.5703125" style="84" customWidth="1"/>
    <col min="3590" max="3590" width="12.5703125" style="84" customWidth="1"/>
    <col min="3591" max="3592" width="10.42578125" style="84" customWidth="1"/>
    <col min="3593" max="3593" width="10.28515625" style="84" customWidth="1"/>
    <col min="3594" max="3594" width="10.7109375" style="84" customWidth="1"/>
    <col min="3595" max="3595" width="9.85546875" style="84" customWidth="1"/>
    <col min="3596" max="3596" width="10.5703125" style="84" customWidth="1"/>
    <col min="3597" max="3597" width="10.140625" style="84" customWidth="1"/>
    <col min="3598" max="3598" width="10.28515625" style="84" customWidth="1"/>
    <col min="3599" max="3599" width="9.85546875" style="84" customWidth="1"/>
    <col min="3600" max="3600" width="9.7109375" style="84" customWidth="1"/>
    <col min="3601" max="3601" width="9.42578125" style="84" customWidth="1"/>
    <col min="3602" max="3602" width="9.85546875" style="84" customWidth="1"/>
    <col min="3603" max="3603" width="9.140625" style="84" customWidth="1"/>
    <col min="3604" max="3604" width="9.5703125" style="84" customWidth="1"/>
    <col min="3605" max="3605" width="9" style="84" customWidth="1"/>
    <col min="3606" max="3607" width="10.85546875" style="84" customWidth="1"/>
    <col min="3608" max="3608" width="96.5703125" style="84" customWidth="1"/>
    <col min="3609" max="3616" width="10.85546875" style="84" customWidth="1"/>
    <col min="3617" max="3617" width="24.42578125" style="84" customWidth="1"/>
    <col min="3618" max="3629" width="10.85546875" style="84" customWidth="1"/>
    <col min="3630" max="3632" width="13.7109375" style="84" customWidth="1"/>
    <col min="3633" max="3686" width="0" style="84" hidden="1" customWidth="1"/>
    <col min="3687" max="3840" width="10.28515625" style="84"/>
    <col min="3841" max="3841" width="48.42578125" style="84" customWidth="1"/>
    <col min="3842" max="3842" width="13.140625" style="84" customWidth="1"/>
    <col min="3843" max="3843" width="12.42578125" style="84" customWidth="1"/>
    <col min="3844" max="3844" width="12.28515625" style="84" customWidth="1"/>
    <col min="3845" max="3845" width="11.5703125" style="84" customWidth="1"/>
    <col min="3846" max="3846" width="12.5703125" style="84" customWidth="1"/>
    <col min="3847" max="3848" width="10.42578125" style="84" customWidth="1"/>
    <col min="3849" max="3849" width="10.28515625" style="84" customWidth="1"/>
    <col min="3850" max="3850" width="10.7109375" style="84" customWidth="1"/>
    <col min="3851" max="3851" width="9.85546875" style="84" customWidth="1"/>
    <col min="3852" max="3852" width="10.5703125" style="84" customWidth="1"/>
    <col min="3853" max="3853" width="10.140625" style="84" customWidth="1"/>
    <col min="3854" max="3854" width="10.28515625" style="84" customWidth="1"/>
    <col min="3855" max="3855" width="9.85546875" style="84" customWidth="1"/>
    <col min="3856" max="3856" width="9.7109375" style="84" customWidth="1"/>
    <col min="3857" max="3857" width="9.42578125" style="84" customWidth="1"/>
    <col min="3858" max="3858" width="9.85546875" style="84" customWidth="1"/>
    <col min="3859" max="3859" width="9.140625" style="84" customWidth="1"/>
    <col min="3860" max="3860" width="9.5703125" style="84" customWidth="1"/>
    <col min="3861" max="3861" width="9" style="84" customWidth="1"/>
    <col min="3862" max="3863" width="10.85546875" style="84" customWidth="1"/>
    <col min="3864" max="3864" width="96.5703125" style="84" customWidth="1"/>
    <col min="3865" max="3872" width="10.85546875" style="84" customWidth="1"/>
    <col min="3873" max="3873" width="24.42578125" style="84" customWidth="1"/>
    <col min="3874" max="3885" width="10.85546875" style="84" customWidth="1"/>
    <col min="3886" max="3888" width="13.7109375" style="84" customWidth="1"/>
    <col min="3889" max="3942" width="0" style="84" hidden="1" customWidth="1"/>
    <col min="3943" max="4096" width="10.28515625" style="84"/>
    <col min="4097" max="4097" width="48.42578125" style="84" customWidth="1"/>
    <col min="4098" max="4098" width="13.140625" style="84" customWidth="1"/>
    <col min="4099" max="4099" width="12.42578125" style="84" customWidth="1"/>
    <col min="4100" max="4100" width="12.28515625" style="84" customWidth="1"/>
    <col min="4101" max="4101" width="11.5703125" style="84" customWidth="1"/>
    <col min="4102" max="4102" width="12.5703125" style="84" customWidth="1"/>
    <col min="4103" max="4104" width="10.42578125" style="84" customWidth="1"/>
    <col min="4105" max="4105" width="10.28515625" style="84" customWidth="1"/>
    <col min="4106" max="4106" width="10.7109375" style="84" customWidth="1"/>
    <col min="4107" max="4107" width="9.85546875" style="84" customWidth="1"/>
    <col min="4108" max="4108" width="10.5703125" style="84" customWidth="1"/>
    <col min="4109" max="4109" width="10.140625" style="84" customWidth="1"/>
    <col min="4110" max="4110" width="10.28515625" style="84" customWidth="1"/>
    <col min="4111" max="4111" width="9.85546875" style="84" customWidth="1"/>
    <col min="4112" max="4112" width="9.7109375" style="84" customWidth="1"/>
    <col min="4113" max="4113" width="9.42578125" style="84" customWidth="1"/>
    <col min="4114" max="4114" width="9.85546875" style="84" customWidth="1"/>
    <col min="4115" max="4115" width="9.140625" style="84" customWidth="1"/>
    <col min="4116" max="4116" width="9.5703125" style="84" customWidth="1"/>
    <col min="4117" max="4117" width="9" style="84" customWidth="1"/>
    <col min="4118" max="4119" width="10.85546875" style="84" customWidth="1"/>
    <col min="4120" max="4120" width="96.5703125" style="84" customWidth="1"/>
    <col min="4121" max="4128" width="10.85546875" style="84" customWidth="1"/>
    <col min="4129" max="4129" width="24.42578125" style="84" customWidth="1"/>
    <col min="4130" max="4141" width="10.85546875" style="84" customWidth="1"/>
    <col min="4142" max="4144" width="13.7109375" style="84" customWidth="1"/>
    <col min="4145" max="4198" width="0" style="84" hidden="1" customWidth="1"/>
    <col min="4199" max="4352" width="10.28515625" style="84"/>
    <col min="4353" max="4353" width="48.42578125" style="84" customWidth="1"/>
    <col min="4354" max="4354" width="13.140625" style="84" customWidth="1"/>
    <col min="4355" max="4355" width="12.42578125" style="84" customWidth="1"/>
    <col min="4356" max="4356" width="12.28515625" style="84" customWidth="1"/>
    <col min="4357" max="4357" width="11.5703125" style="84" customWidth="1"/>
    <col min="4358" max="4358" width="12.5703125" style="84" customWidth="1"/>
    <col min="4359" max="4360" width="10.42578125" style="84" customWidth="1"/>
    <col min="4361" max="4361" width="10.28515625" style="84" customWidth="1"/>
    <col min="4362" max="4362" width="10.7109375" style="84" customWidth="1"/>
    <col min="4363" max="4363" width="9.85546875" style="84" customWidth="1"/>
    <col min="4364" max="4364" width="10.5703125" style="84" customWidth="1"/>
    <col min="4365" max="4365" width="10.140625" style="84" customWidth="1"/>
    <col min="4366" max="4366" width="10.28515625" style="84" customWidth="1"/>
    <col min="4367" max="4367" width="9.85546875" style="84" customWidth="1"/>
    <col min="4368" max="4368" width="9.7109375" style="84" customWidth="1"/>
    <col min="4369" max="4369" width="9.42578125" style="84" customWidth="1"/>
    <col min="4370" max="4370" width="9.85546875" style="84" customWidth="1"/>
    <col min="4371" max="4371" width="9.140625" style="84" customWidth="1"/>
    <col min="4372" max="4372" width="9.5703125" style="84" customWidth="1"/>
    <col min="4373" max="4373" width="9" style="84" customWidth="1"/>
    <col min="4374" max="4375" width="10.85546875" style="84" customWidth="1"/>
    <col min="4376" max="4376" width="96.5703125" style="84" customWidth="1"/>
    <col min="4377" max="4384" width="10.85546875" style="84" customWidth="1"/>
    <col min="4385" max="4385" width="24.42578125" style="84" customWidth="1"/>
    <col min="4386" max="4397" width="10.85546875" style="84" customWidth="1"/>
    <col min="4398" max="4400" width="13.7109375" style="84" customWidth="1"/>
    <col min="4401" max="4454" width="0" style="84" hidden="1" customWidth="1"/>
    <col min="4455" max="4608" width="10.28515625" style="84"/>
    <col min="4609" max="4609" width="48.42578125" style="84" customWidth="1"/>
    <col min="4610" max="4610" width="13.140625" style="84" customWidth="1"/>
    <col min="4611" max="4611" width="12.42578125" style="84" customWidth="1"/>
    <col min="4612" max="4612" width="12.28515625" style="84" customWidth="1"/>
    <col min="4613" max="4613" width="11.5703125" style="84" customWidth="1"/>
    <col min="4614" max="4614" width="12.5703125" style="84" customWidth="1"/>
    <col min="4615" max="4616" width="10.42578125" style="84" customWidth="1"/>
    <col min="4617" max="4617" width="10.28515625" style="84" customWidth="1"/>
    <col min="4618" max="4618" width="10.7109375" style="84" customWidth="1"/>
    <col min="4619" max="4619" width="9.85546875" style="84" customWidth="1"/>
    <col min="4620" max="4620" width="10.5703125" style="84" customWidth="1"/>
    <col min="4621" max="4621" width="10.140625" style="84" customWidth="1"/>
    <col min="4622" max="4622" width="10.28515625" style="84" customWidth="1"/>
    <col min="4623" max="4623" width="9.85546875" style="84" customWidth="1"/>
    <col min="4624" max="4624" width="9.7109375" style="84" customWidth="1"/>
    <col min="4625" max="4625" width="9.42578125" style="84" customWidth="1"/>
    <col min="4626" max="4626" width="9.85546875" style="84" customWidth="1"/>
    <col min="4627" max="4627" width="9.140625" style="84" customWidth="1"/>
    <col min="4628" max="4628" width="9.5703125" style="84" customWidth="1"/>
    <col min="4629" max="4629" width="9" style="84" customWidth="1"/>
    <col min="4630" max="4631" width="10.85546875" style="84" customWidth="1"/>
    <col min="4632" max="4632" width="96.5703125" style="84" customWidth="1"/>
    <col min="4633" max="4640" width="10.85546875" style="84" customWidth="1"/>
    <col min="4641" max="4641" width="24.42578125" style="84" customWidth="1"/>
    <col min="4642" max="4653" width="10.85546875" style="84" customWidth="1"/>
    <col min="4654" max="4656" width="13.7109375" style="84" customWidth="1"/>
    <col min="4657" max="4710" width="0" style="84" hidden="1" customWidth="1"/>
    <col min="4711" max="4864" width="10.28515625" style="84"/>
    <col min="4865" max="4865" width="48.42578125" style="84" customWidth="1"/>
    <col min="4866" max="4866" width="13.140625" style="84" customWidth="1"/>
    <col min="4867" max="4867" width="12.42578125" style="84" customWidth="1"/>
    <col min="4868" max="4868" width="12.28515625" style="84" customWidth="1"/>
    <col min="4869" max="4869" width="11.5703125" style="84" customWidth="1"/>
    <col min="4870" max="4870" width="12.5703125" style="84" customWidth="1"/>
    <col min="4871" max="4872" width="10.42578125" style="84" customWidth="1"/>
    <col min="4873" max="4873" width="10.28515625" style="84" customWidth="1"/>
    <col min="4874" max="4874" width="10.7109375" style="84" customWidth="1"/>
    <col min="4875" max="4875" width="9.85546875" style="84" customWidth="1"/>
    <col min="4876" max="4876" width="10.5703125" style="84" customWidth="1"/>
    <col min="4877" max="4877" width="10.140625" style="84" customWidth="1"/>
    <col min="4878" max="4878" width="10.28515625" style="84" customWidth="1"/>
    <col min="4879" max="4879" width="9.85546875" style="84" customWidth="1"/>
    <col min="4880" max="4880" width="9.7109375" style="84" customWidth="1"/>
    <col min="4881" max="4881" width="9.42578125" style="84" customWidth="1"/>
    <col min="4882" max="4882" width="9.85546875" style="84" customWidth="1"/>
    <col min="4883" max="4883" width="9.140625" style="84" customWidth="1"/>
    <col min="4884" max="4884" width="9.5703125" style="84" customWidth="1"/>
    <col min="4885" max="4885" width="9" style="84" customWidth="1"/>
    <col min="4886" max="4887" width="10.85546875" style="84" customWidth="1"/>
    <col min="4888" max="4888" width="96.5703125" style="84" customWidth="1"/>
    <col min="4889" max="4896" width="10.85546875" style="84" customWidth="1"/>
    <col min="4897" max="4897" width="24.42578125" style="84" customWidth="1"/>
    <col min="4898" max="4909" width="10.85546875" style="84" customWidth="1"/>
    <col min="4910" max="4912" width="13.7109375" style="84" customWidth="1"/>
    <col min="4913" max="4966" width="0" style="84" hidden="1" customWidth="1"/>
    <col min="4967" max="5120" width="10.28515625" style="84"/>
    <col min="5121" max="5121" width="48.42578125" style="84" customWidth="1"/>
    <col min="5122" max="5122" width="13.140625" style="84" customWidth="1"/>
    <col min="5123" max="5123" width="12.42578125" style="84" customWidth="1"/>
    <col min="5124" max="5124" width="12.28515625" style="84" customWidth="1"/>
    <col min="5125" max="5125" width="11.5703125" style="84" customWidth="1"/>
    <col min="5126" max="5126" width="12.5703125" style="84" customWidth="1"/>
    <col min="5127" max="5128" width="10.42578125" style="84" customWidth="1"/>
    <col min="5129" max="5129" width="10.28515625" style="84" customWidth="1"/>
    <col min="5130" max="5130" width="10.7109375" style="84" customWidth="1"/>
    <col min="5131" max="5131" width="9.85546875" style="84" customWidth="1"/>
    <col min="5132" max="5132" width="10.5703125" style="84" customWidth="1"/>
    <col min="5133" max="5133" width="10.140625" style="84" customWidth="1"/>
    <col min="5134" max="5134" width="10.28515625" style="84" customWidth="1"/>
    <col min="5135" max="5135" width="9.85546875" style="84" customWidth="1"/>
    <col min="5136" max="5136" width="9.7109375" style="84" customWidth="1"/>
    <col min="5137" max="5137" width="9.42578125" style="84" customWidth="1"/>
    <col min="5138" max="5138" width="9.85546875" style="84" customWidth="1"/>
    <col min="5139" max="5139" width="9.140625" style="84" customWidth="1"/>
    <col min="5140" max="5140" width="9.5703125" style="84" customWidth="1"/>
    <col min="5141" max="5141" width="9" style="84" customWidth="1"/>
    <col min="5142" max="5143" width="10.85546875" style="84" customWidth="1"/>
    <col min="5144" max="5144" width="96.5703125" style="84" customWidth="1"/>
    <col min="5145" max="5152" width="10.85546875" style="84" customWidth="1"/>
    <col min="5153" max="5153" width="24.42578125" style="84" customWidth="1"/>
    <col min="5154" max="5165" width="10.85546875" style="84" customWidth="1"/>
    <col min="5166" max="5168" width="13.7109375" style="84" customWidth="1"/>
    <col min="5169" max="5222" width="0" style="84" hidden="1" customWidth="1"/>
    <col min="5223" max="5376" width="10.28515625" style="84"/>
    <col min="5377" max="5377" width="48.42578125" style="84" customWidth="1"/>
    <col min="5378" max="5378" width="13.140625" style="84" customWidth="1"/>
    <col min="5379" max="5379" width="12.42578125" style="84" customWidth="1"/>
    <col min="5380" max="5380" width="12.28515625" style="84" customWidth="1"/>
    <col min="5381" max="5381" width="11.5703125" style="84" customWidth="1"/>
    <col min="5382" max="5382" width="12.5703125" style="84" customWidth="1"/>
    <col min="5383" max="5384" width="10.42578125" style="84" customWidth="1"/>
    <col min="5385" max="5385" width="10.28515625" style="84" customWidth="1"/>
    <col min="5386" max="5386" width="10.7109375" style="84" customWidth="1"/>
    <col min="5387" max="5387" width="9.85546875" style="84" customWidth="1"/>
    <col min="5388" max="5388" width="10.5703125" style="84" customWidth="1"/>
    <col min="5389" max="5389" width="10.140625" style="84" customWidth="1"/>
    <col min="5390" max="5390" width="10.28515625" style="84" customWidth="1"/>
    <col min="5391" max="5391" width="9.85546875" style="84" customWidth="1"/>
    <col min="5392" max="5392" width="9.7109375" style="84" customWidth="1"/>
    <col min="5393" max="5393" width="9.42578125" style="84" customWidth="1"/>
    <col min="5394" max="5394" width="9.85546875" style="84" customWidth="1"/>
    <col min="5395" max="5395" width="9.140625" style="84" customWidth="1"/>
    <col min="5396" max="5396" width="9.5703125" style="84" customWidth="1"/>
    <col min="5397" max="5397" width="9" style="84" customWidth="1"/>
    <col min="5398" max="5399" width="10.85546875" style="84" customWidth="1"/>
    <col min="5400" max="5400" width="96.5703125" style="84" customWidth="1"/>
    <col min="5401" max="5408" width="10.85546875" style="84" customWidth="1"/>
    <col min="5409" max="5409" width="24.42578125" style="84" customWidth="1"/>
    <col min="5410" max="5421" width="10.85546875" style="84" customWidth="1"/>
    <col min="5422" max="5424" width="13.7109375" style="84" customWidth="1"/>
    <col min="5425" max="5478" width="0" style="84" hidden="1" customWidth="1"/>
    <col min="5479" max="5632" width="10.28515625" style="84"/>
    <col min="5633" max="5633" width="48.42578125" style="84" customWidth="1"/>
    <col min="5634" max="5634" width="13.140625" style="84" customWidth="1"/>
    <col min="5635" max="5635" width="12.42578125" style="84" customWidth="1"/>
    <col min="5636" max="5636" width="12.28515625" style="84" customWidth="1"/>
    <col min="5637" max="5637" width="11.5703125" style="84" customWidth="1"/>
    <col min="5638" max="5638" width="12.5703125" style="84" customWidth="1"/>
    <col min="5639" max="5640" width="10.42578125" style="84" customWidth="1"/>
    <col min="5641" max="5641" width="10.28515625" style="84" customWidth="1"/>
    <col min="5642" max="5642" width="10.7109375" style="84" customWidth="1"/>
    <col min="5643" max="5643" width="9.85546875" style="84" customWidth="1"/>
    <col min="5644" max="5644" width="10.5703125" style="84" customWidth="1"/>
    <col min="5645" max="5645" width="10.140625" style="84" customWidth="1"/>
    <col min="5646" max="5646" width="10.28515625" style="84" customWidth="1"/>
    <col min="5647" max="5647" width="9.85546875" style="84" customWidth="1"/>
    <col min="5648" max="5648" width="9.7109375" style="84" customWidth="1"/>
    <col min="5649" max="5649" width="9.42578125" style="84" customWidth="1"/>
    <col min="5650" max="5650" width="9.85546875" style="84" customWidth="1"/>
    <col min="5651" max="5651" width="9.140625" style="84" customWidth="1"/>
    <col min="5652" max="5652" width="9.5703125" style="84" customWidth="1"/>
    <col min="5653" max="5653" width="9" style="84" customWidth="1"/>
    <col min="5654" max="5655" width="10.85546875" style="84" customWidth="1"/>
    <col min="5656" max="5656" width="96.5703125" style="84" customWidth="1"/>
    <col min="5657" max="5664" width="10.85546875" style="84" customWidth="1"/>
    <col min="5665" max="5665" width="24.42578125" style="84" customWidth="1"/>
    <col min="5666" max="5677" width="10.85546875" style="84" customWidth="1"/>
    <col min="5678" max="5680" width="13.7109375" style="84" customWidth="1"/>
    <col min="5681" max="5734" width="0" style="84" hidden="1" customWidth="1"/>
    <col min="5735" max="5888" width="10.28515625" style="84"/>
    <col min="5889" max="5889" width="48.42578125" style="84" customWidth="1"/>
    <col min="5890" max="5890" width="13.140625" style="84" customWidth="1"/>
    <col min="5891" max="5891" width="12.42578125" style="84" customWidth="1"/>
    <col min="5892" max="5892" width="12.28515625" style="84" customWidth="1"/>
    <col min="5893" max="5893" width="11.5703125" style="84" customWidth="1"/>
    <col min="5894" max="5894" width="12.5703125" style="84" customWidth="1"/>
    <col min="5895" max="5896" width="10.42578125" style="84" customWidth="1"/>
    <col min="5897" max="5897" width="10.28515625" style="84" customWidth="1"/>
    <col min="5898" max="5898" width="10.7109375" style="84" customWidth="1"/>
    <col min="5899" max="5899" width="9.85546875" style="84" customWidth="1"/>
    <col min="5900" max="5900" width="10.5703125" style="84" customWidth="1"/>
    <col min="5901" max="5901" width="10.140625" style="84" customWidth="1"/>
    <col min="5902" max="5902" width="10.28515625" style="84" customWidth="1"/>
    <col min="5903" max="5903" width="9.85546875" style="84" customWidth="1"/>
    <col min="5904" max="5904" width="9.7109375" style="84" customWidth="1"/>
    <col min="5905" max="5905" width="9.42578125" style="84" customWidth="1"/>
    <col min="5906" max="5906" width="9.85546875" style="84" customWidth="1"/>
    <col min="5907" max="5907" width="9.140625" style="84" customWidth="1"/>
    <col min="5908" max="5908" width="9.5703125" style="84" customWidth="1"/>
    <col min="5909" max="5909" width="9" style="84" customWidth="1"/>
    <col min="5910" max="5911" width="10.85546875" style="84" customWidth="1"/>
    <col min="5912" max="5912" width="96.5703125" style="84" customWidth="1"/>
    <col min="5913" max="5920" width="10.85546875" style="84" customWidth="1"/>
    <col min="5921" max="5921" width="24.42578125" style="84" customWidth="1"/>
    <col min="5922" max="5933" width="10.85546875" style="84" customWidth="1"/>
    <col min="5934" max="5936" width="13.7109375" style="84" customWidth="1"/>
    <col min="5937" max="5990" width="0" style="84" hidden="1" customWidth="1"/>
    <col min="5991" max="6144" width="10.28515625" style="84"/>
    <col min="6145" max="6145" width="48.42578125" style="84" customWidth="1"/>
    <col min="6146" max="6146" width="13.140625" style="84" customWidth="1"/>
    <col min="6147" max="6147" width="12.42578125" style="84" customWidth="1"/>
    <col min="6148" max="6148" width="12.28515625" style="84" customWidth="1"/>
    <col min="6149" max="6149" width="11.5703125" style="84" customWidth="1"/>
    <col min="6150" max="6150" width="12.5703125" style="84" customWidth="1"/>
    <col min="6151" max="6152" width="10.42578125" style="84" customWidth="1"/>
    <col min="6153" max="6153" width="10.28515625" style="84" customWidth="1"/>
    <col min="6154" max="6154" width="10.7109375" style="84" customWidth="1"/>
    <col min="6155" max="6155" width="9.85546875" style="84" customWidth="1"/>
    <col min="6156" max="6156" width="10.5703125" style="84" customWidth="1"/>
    <col min="6157" max="6157" width="10.140625" style="84" customWidth="1"/>
    <col min="6158" max="6158" width="10.28515625" style="84" customWidth="1"/>
    <col min="6159" max="6159" width="9.85546875" style="84" customWidth="1"/>
    <col min="6160" max="6160" width="9.7109375" style="84" customWidth="1"/>
    <col min="6161" max="6161" width="9.42578125" style="84" customWidth="1"/>
    <col min="6162" max="6162" width="9.85546875" style="84" customWidth="1"/>
    <col min="6163" max="6163" width="9.140625" style="84" customWidth="1"/>
    <col min="6164" max="6164" width="9.5703125" style="84" customWidth="1"/>
    <col min="6165" max="6165" width="9" style="84" customWidth="1"/>
    <col min="6166" max="6167" width="10.85546875" style="84" customWidth="1"/>
    <col min="6168" max="6168" width="96.5703125" style="84" customWidth="1"/>
    <col min="6169" max="6176" width="10.85546875" style="84" customWidth="1"/>
    <col min="6177" max="6177" width="24.42578125" style="84" customWidth="1"/>
    <col min="6178" max="6189" width="10.85546875" style="84" customWidth="1"/>
    <col min="6190" max="6192" width="13.7109375" style="84" customWidth="1"/>
    <col min="6193" max="6246" width="0" style="84" hidden="1" customWidth="1"/>
    <col min="6247" max="6400" width="10.28515625" style="84"/>
    <col min="6401" max="6401" width="48.42578125" style="84" customWidth="1"/>
    <col min="6402" max="6402" width="13.140625" style="84" customWidth="1"/>
    <col min="6403" max="6403" width="12.42578125" style="84" customWidth="1"/>
    <col min="6404" max="6404" width="12.28515625" style="84" customWidth="1"/>
    <col min="6405" max="6405" width="11.5703125" style="84" customWidth="1"/>
    <col min="6406" max="6406" width="12.5703125" style="84" customWidth="1"/>
    <col min="6407" max="6408" width="10.42578125" style="84" customWidth="1"/>
    <col min="6409" max="6409" width="10.28515625" style="84" customWidth="1"/>
    <col min="6410" max="6410" width="10.7109375" style="84" customWidth="1"/>
    <col min="6411" max="6411" width="9.85546875" style="84" customWidth="1"/>
    <col min="6412" max="6412" width="10.5703125" style="84" customWidth="1"/>
    <col min="6413" max="6413" width="10.140625" style="84" customWidth="1"/>
    <col min="6414" max="6414" width="10.28515625" style="84" customWidth="1"/>
    <col min="6415" max="6415" width="9.85546875" style="84" customWidth="1"/>
    <col min="6416" max="6416" width="9.7109375" style="84" customWidth="1"/>
    <col min="6417" max="6417" width="9.42578125" style="84" customWidth="1"/>
    <col min="6418" max="6418" width="9.85546875" style="84" customWidth="1"/>
    <col min="6419" max="6419" width="9.140625" style="84" customWidth="1"/>
    <col min="6420" max="6420" width="9.5703125" style="84" customWidth="1"/>
    <col min="6421" max="6421" width="9" style="84" customWidth="1"/>
    <col min="6422" max="6423" width="10.85546875" style="84" customWidth="1"/>
    <col min="6424" max="6424" width="96.5703125" style="84" customWidth="1"/>
    <col min="6425" max="6432" width="10.85546875" style="84" customWidth="1"/>
    <col min="6433" max="6433" width="24.42578125" style="84" customWidth="1"/>
    <col min="6434" max="6445" width="10.85546875" style="84" customWidth="1"/>
    <col min="6446" max="6448" width="13.7109375" style="84" customWidth="1"/>
    <col min="6449" max="6502" width="0" style="84" hidden="1" customWidth="1"/>
    <col min="6503" max="6656" width="10.28515625" style="84"/>
    <col min="6657" max="6657" width="48.42578125" style="84" customWidth="1"/>
    <col min="6658" max="6658" width="13.140625" style="84" customWidth="1"/>
    <col min="6659" max="6659" width="12.42578125" style="84" customWidth="1"/>
    <col min="6660" max="6660" width="12.28515625" style="84" customWidth="1"/>
    <col min="6661" max="6661" width="11.5703125" style="84" customWidth="1"/>
    <col min="6662" max="6662" width="12.5703125" style="84" customWidth="1"/>
    <col min="6663" max="6664" width="10.42578125" style="84" customWidth="1"/>
    <col min="6665" max="6665" width="10.28515625" style="84" customWidth="1"/>
    <col min="6666" max="6666" width="10.7109375" style="84" customWidth="1"/>
    <col min="6667" max="6667" width="9.85546875" style="84" customWidth="1"/>
    <col min="6668" max="6668" width="10.5703125" style="84" customWidth="1"/>
    <col min="6669" max="6669" width="10.140625" style="84" customWidth="1"/>
    <col min="6670" max="6670" width="10.28515625" style="84" customWidth="1"/>
    <col min="6671" max="6671" width="9.85546875" style="84" customWidth="1"/>
    <col min="6672" max="6672" width="9.7109375" style="84" customWidth="1"/>
    <col min="6673" max="6673" width="9.42578125" style="84" customWidth="1"/>
    <col min="6674" max="6674" width="9.85546875" style="84" customWidth="1"/>
    <col min="6675" max="6675" width="9.140625" style="84" customWidth="1"/>
    <col min="6676" max="6676" width="9.5703125" style="84" customWidth="1"/>
    <col min="6677" max="6677" width="9" style="84" customWidth="1"/>
    <col min="6678" max="6679" width="10.85546875" style="84" customWidth="1"/>
    <col min="6680" max="6680" width="96.5703125" style="84" customWidth="1"/>
    <col min="6681" max="6688" width="10.85546875" style="84" customWidth="1"/>
    <col min="6689" max="6689" width="24.42578125" style="84" customWidth="1"/>
    <col min="6690" max="6701" width="10.85546875" style="84" customWidth="1"/>
    <col min="6702" max="6704" width="13.7109375" style="84" customWidth="1"/>
    <col min="6705" max="6758" width="0" style="84" hidden="1" customWidth="1"/>
    <col min="6759" max="6912" width="10.28515625" style="84"/>
    <col min="6913" max="6913" width="48.42578125" style="84" customWidth="1"/>
    <col min="6914" max="6914" width="13.140625" style="84" customWidth="1"/>
    <col min="6915" max="6915" width="12.42578125" style="84" customWidth="1"/>
    <col min="6916" max="6916" width="12.28515625" style="84" customWidth="1"/>
    <col min="6917" max="6917" width="11.5703125" style="84" customWidth="1"/>
    <col min="6918" max="6918" width="12.5703125" style="84" customWidth="1"/>
    <col min="6919" max="6920" width="10.42578125" style="84" customWidth="1"/>
    <col min="6921" max="6921" width="10.28515625" style="84" customWidth="1"/>
    <col min="6922" max="6922" width="10.7109375" style="84" customWidth="1"/>
    <col min="6923" max="6923" width="9.85546875" style="84" customWidth="1"/>
    <col min="6924" max="6924" width="10.5703125" style="84" customWidth="1"/>
    <col min="6925" max="6925" width="10.140625" style="84" customWidth="1"/>
    <col min="6926" max="6926" width="10.28515625" style="84" customWidth="1"/>
    <col min="6927" max="6927" width="9.85546875" style="84" customWidth="1"/>
    <col min="6928" max="6928" width="9.7109375" style="84" customWidth="1"/>
    <col min="6929" max="6929" width="9.42578125" style="84" customWidth="1"/>
    <col min="6930" max="6930" width="9.85546875" style="84" customWidth="1"/>
    <col min="6931" max="6931" width="9.140625" style="84" customWidth="1"/>
    <col min="6932" max="6932" width="9.5703125" style="84" customWidth="1"/>
    <col min="6933" max="6933" width="9" style="84" customWidth="1"/>
    <col min="6934" max="6935" width="10.85546875" style="84" customWidth="1"/>
    <col min="6936" max="6936" width="96.5703125" style="84" customWidth="1"/>
    <col min="6937" max="6944" width="10.85546875" style="84" customWidth="1"/>
    <col min="6945" max="6945" width="24.42578125" style="84" customWidth="1"/>
    <col min="6946" max="6957" width="10.85546875" style="84" customWidth="1"/>
    <col min="6958" max="6960" width="13.7109375" style="84" customWidth="1"/>
    <col min="6961" max="7014" width="0" style="84" hidden="1" customWidth="1"/>
    <col min="7015" max="7168" width="10.28515625" style="84"/>
    <col min="7169" max="7169" width="48.42578125" style="84" customWidth="1"/>
    <col min="7170" max="7170" width="13.140625" style="84" customWidth="1"/>
    <col min="7171" max="7171" width="12.42578125" style="84" customWidth="1"/>
    <col min="7172" max="7172" width="12.28515625" style="84" customWidth="1"/>
    <col min="7173" max="7173" width="11.5703125" style="84" customWidth="1"/>
    <col min="7174" max="7174" width="12.5703125" style="84" customWidth="1"/>
    <col min="7175" max="7176" width="10.42578125" style="84" customWidth="1"/>
    <col min="7177" max="7177" width="10.28515625" style="84" customWidth="1"/>
    <col min="7178" max="7178" width="10.7109375" style="84" customWidth="1"/>
    <col min="7179" max="7179" width="9.85546875" style="84" customWidth="1"/>
    <col min="7180" max="7180" width="10.5703125" style="84" customWidth="1"/>
    <col min="7181" max="7181" width="10.140625" style="84" customWidth="1"/>
    <col min="7182" max="7182" width="10.28515625" style="84" customWidth="1"/>
    <col min="7183" max="7183" width="9.85546875" style="84" customWidth="1"/>
    <col min="7184" max="7184" width="9.7109375" style="84" customWidth="1"/>
    <col min="7185" max="7185" width="9.42578125" style="84" customWidth="1"/>
    <col min="7186" max="7186" width="9.85546875" style="84" customWidth="1"/>
    <col min="7187" max="7187" width="9.140625" style="84" customWidth="1"/>
    <col min="7188" max="7188" width="9.5703125" style="84" customWidth="1"/>
    <col min="7189" max="7189" width="9" style="84" customWidth="1"/>
    <col min="7190" max="7191" width="10.85546875" style="84" customWidth="1"/>
    <col min="7192" max="7192" width="96.5703125" style="84" customWidth="1"/>
    <col min="7193" max="7200" width="10.85546875" style="84" customWidth="1"/>
    <col min="7201" max="7201" width="24.42578125" style="84" customWidth="1"/>
    <col min="7202" max="7213" width="10.85546875" style="84" customWidth="1"/>
    <col min="7214" max="7216" width="13.7109375" style="84" customWidth="1"/>
    <col min="7217" max="7270" width="0" style="84" hidden="1" customWidth="1"/>
    <col min="7271" max="7424" width="10.28515625" style="84"/>
    <col min="7425" max="7425" width="48.42578125" style="84" customWidth="1"/>
    <col min="7426" max="7426" width="13.140625" style="84" customWidth="1"/>
    <col min="7427" max="7427" width="12.42578125" style="84" customWidth="1"/>
    <col min="7428" max="7428" width="12.28515625" style="84" customWidth="1"/>
    <col min="7429" max="7429" width="11.5703125" style="84" customWidth="1"/>
    <col min="7430" max="7430" width="12.5703125" style="84" customWidth="1"/>
    <col min="7431" max="7432" width="10.42578125" style="84" customWidth="1"/>
    <col min="7433" max="7433" width="10.28515625" style="84" customWidth="1"/>
    <col min="7434" max="7434" width="10.7109375" style="84" customWidth="1"/>
    <col min="7435" max="7435" width="9.85546875" style="84" customWidth="1"/>
    <col min="7436" max="7436" width="10.5703125" style="84" customWidth="1"/>
    <col min="7437" max="7437" width="10.140625" style="84" customWidth="1"/>
    <col min="7438" max="7438" width="10.28515625" style="84" customWidth="1"/>
    <col min="7439" max="7439" width="9.85546875" style="84" customWidth="1"/>
    <col min="7440" max="7440" width="9.7109375" style="84" customWidth="1"/>
    <col min="7441" max="7441" width="9.42578125" style="84" customWidth="1"/>
    <col min="7442" max="7442" width="9.85546875" style="84" customWidth="1"/>
    <col min="7443" max="7443" width="9.140625" style="84" customWidth="1"/>
    <col min="7444" max="7444" width="9.5703125" style="84" customWidth="1"/>
    <col min="7445" max="7445" width="9" style="84" customWidth="1"/>
    <col min="7446" max="7447" width="10.85546875" style="84" customWidth="1"/>
    <col min="7448" max="7448" width="96.5703125" style="84" customWidth="1"/>
    <col min="7449" max="7456" width="10.85546875" style="84" customWidth="1"/>
    <col min="7457" max="7457" width="24.42578125" style="84" customWidth="1"/>
    <col min="7458" max="7469" width="10.85546875" style="84" customWidth="1"/>
    <col min="7470" max="7472" width="13.7109375" style="84" customWidth="1"/>
    <col min="7473" max="7526" width="0" style="84" hidden="1" customWidth="1"/>
    <col min="7527" max="7680" width="10.28515625" style="84"/>
    <col min="7681" max="7681" width="48.42578125" style="84" customWidth="1"/>
    <col min="7682" max="7682" width="13.140625" style="84" customWidth="1"/>
    <col min="7683" max="7683" width="12.42578125" style="84" customWidth="1"/>
    <col min="7684" max="7684" width="12.28515625" style="84" customWidth="1"/>
    <col min="7685" max="7685" width="11.5703125" style="84" customWidth="1"/>
    <col min="7686" max="7686" width="12.5703125" style="84" customWidth="1"/>
    <col min="7687" max="7688" width="10.42578125" style="84" customWidth="1"/>
    <col min="7689" max="7689" width="10.28515625" style="84" customWidth="1"/>
    <col min="7690" max="7690" width="10.7109375" style="84" customWidth="1"/>
    <col min="7691" max="7691" width="9.85546875" style="84" customWidth="1"/>
    <col min="7692" max="7692" width="10.5703125" style="84" customWidth="1"/>
    <col min="7693" max="7693" width="10.140625" style="84" customWidth="1"/>
    <col min="7694" max="7694" width="10.28515625" style="84" customWidth="1"/>
    <col min="7695" max="7695" width="9.85546875" style="84" customWidth="1"/>
    <col min="7696" max="7696" width="9.7109375" style="84" customWidth="1"/>
    <col min="7697" max="7697" width="9.42578125" style="84" customWidth="1"/>
    <col min="7698" max="7698" width="9.85546875" style="84" customWidth="1"/>
    <col min="7699" max="7699" width="9.140625" style="84" customWidth="1"/>
    <col min="7700" max="7700" width="9.5703125" style="84" customWidth="1"/>
    <col min="7701" max="7701" width="9" style="84" customWidth="1"/>
    <col min="7702" max="7703" width="10.85546875" style="84" customWidth="1"/>
    <col min="7704" max="7704" width="96.5703125" style="84" customWidth="1"/>
    <col min="7705" max="7712" width="10.85546875" style="84" customWidth="1"/>
    <col min="7713" max="7713" width="24.42578125" style="84" customWidth="1"/>
    <col min="7714" max="7725" width="10.85546875" style="84" customWidth="1"/>
    <col min="7726" max="7728" width="13.7109375" style="84" customWidth="1"/>
    <col min="7729" max="7782" width="0" style="84" hidden="1" customWidth="1"/>
    <col min="7783" max="7936" width="10.28515625" style="84"/>
    <col min="7937" max="7937" width="48.42578125" style="84" customWidth="1"/>
    <col min="7938" max="7938" width="13.140625" style="84" customWidth="1"/>
    <col min="7939" max="7939" width="12.42578125" style="84" customWidth="1"/>
    <col min="7940" max="7940" width="12.28515625" style="84" customWidth="1"/>
    <col min="7941" max="7941" width="11.5703125" style="84" customWidth="1"/>
    <col min="7942" max="7942" width="12.5703125" style="84" customWidth="1"/>
    <col min="7943" max="7944" width="10.42578125" style="84" customWidth="1"/>
    <col min="7945" max="7945" width="10.28515625" style="84" customWidth="1"/>
    <col min="7946" max="7946" width="10.7109375" style="84" customWidth="1"/>
    <col min="7947" max="7947" width="9.85546875" style="84" customWidth="1"/>
    <col min="7948" max="7948" width="10.5703125" style="84" customWidth="1"/>
    <col min="7949" max="7949" width="10.140625" style="84" customWidth="1"/>
    <col min="7950" max="7950" width="10.28515625" style="84" customWidth="1"/>
    <col min="7951" max="7951" width="9.85546875" style="84" customWidth="1"/>
    <col min="7952" max="7952" width="9.7109375" style="84" customWidth="1"/>
    <col min="7953" max="7953" width="9.42578125" style="84" customWidth="1"/>
    <col min="7954" max="7954" width="9.85546875" style="84" customWidth="1"/>
    <col min="7955" max="7955" width="9.140625" style="84" customWidth="1"/>
    <col min="7956" max="7956" width="9.5703125" style="84" customWidth="1"/>
    <col min="7957" max="7957" width="9" style="84" customWidth="1"/>
    <col min="7958" max="7959" width="10.85546875" style="84" customWidth="1"/>
    <col min="7960" max="7960" width="96.5703125" style="84" customWidth="1"/>
    <col min="7961" max="7968" width="10.85546875" style="84" customWidth="1"/>
    <col min="7969" max="7969" width="24.42578125" style="84" customWidth="1"/>
    <col min="7970" max="7981" width="10.85546875" style="84" customWidth="1"/>
    <col min="7982" max="7984" width="13.7109375" style="84" customWidth="1"/>
    <col min="7985" max="8038" width="0" style="84" hidden="1" customWidth="1"/>
    <col min="8039" max="8192" width="10.28515625" style="84"/>
    <col min="8193" max="8193" width="48.42578125" style="84" customWidth="1"/>
    <col min="8194" max="8194" width="13.140625" style="84" customWidth="1"/>
    <col min="8195" max="8195" width="12.42578125" style="84" customWidth="1"/>
    <col min="8196" max="8196" width="12.28515625" style="84" customWidth="1"/>
    <col min="8197" max="8197" width="11.5703125" style="84" customWidth="1"/>
    <col min="8198" max="8198" width="12.5703125" style="84" customWidth="1"/>
    <col min="8199" max="8200" width="10.42578125" style="84" customWidth="1"/>
    <col min="8201" max="8201" width="10.28515625" style="84" customWidth="1"/>
    <col min="8202" max="8202" width="10.7109375" style="84" customWidth="1"/>
    <col min="8203" max="8203" width="9.85546875" style="84" customWidth="1"/>
    <col min="8204" max="8204" width="10.5703125" style="84" customWidth="1"/>
    <col min="8205" max="8205" width="10.140625" style="84" customWidth="1"/>
    <col min="8206" max="8206" width="10.28515625" style="84" customWidth="1"/>
    <col min="8207" max="8207" width="9.85546875" style="84" customWidth="1"/>
    <col min="8208" max="8208" width="9.7109375" style="84" customWidth="1"/>
    <col min="8209" max="8209" width="9.42578125" style="84" customWidth="1"/>
    <col min="8210" max="8210" width="9.85546875" style="84" customWidth="1"/>
    <col min="8211" max="8211" width="9.140625" style="84" customWidth="1"/>
    <col min="8212" max="8212" width="9.5703125" style="84" customWidth="1"/>
    <col min="8213" max="8213" width="9" style="84" customWidth="1"/>
    <col min="8214" max="8215" width="10.85546875" style="84" customWidth="1"/>
    <col min="8216" max="8216" width="96.5703125" style="84" customWidth="1"/>
    <col min="8217" max="8224" width="10.85546875" style="84" customWidth="1"/>
    <col min="8225" max="8225" width="24.42578125" style="84" customWidth="1"/>
    <col min="8226" max="8237" width="10.85546875" style="84" customWidth="1"/>
    <col min="8238" max="8240" width="13.7109375" style="84" customWidth="1"/>
    <col min="8241" max="8294" width="0" style="84" hidden="1" customWidth="1"/>
    <col min="8295" max="8448" width="10.28515625" style="84"/>
    <col min="8449" max="8449" width="48.42578125" style="84" customWidth="1"/>
    <col min="8450" max="8450" width="13.140625" style="84" customWidth="1"/>
    <col min="8451" max="8451" width="12.42578125" style="84" customWidth="1"/>
    <col min="8452" max="8452" width="12.28515625" style="84" customWidth="1"/>
    <col min="8453" max="8453" width="11.5703125" style="84" customWidth="1"/>
    <col min="8454" max="8454" width="12.5703125" style="84" customWidth="1"/>
    <col min="8455" max="8456" width="10.42578125" style="84" customWidth="1"/>
    <col min="8457" max="8457" width="10.28515625" style="84" customWidth="1"/>
    <col min="8458" max="8458" width="10.7109375" style="84" customWidth="1"/>
    <col min="8459" max="8459" width="9.85546875" style="84" customWidth="1"/>
    <col min="8460" max="8460" width="10.5703125" style="84" customWidth="1"/>
    <col min="8461" max="8461" width="10.140625" style="84" customWidth="1"/>
    <col min="8462" max="8462" width="10.28515625" style="84" customWidth="1"/>
    <col min="8463" max="8463" width="9.85546875" style="84" customWidth="1"/>
    <col min="8464" max="8464" width="9.7109375" style="84" customWidth="1"/>
    <col min="8465" max="8465" width="9.42578125" style="84" customWidth="1"/>
    <col min="8466" max="8466" width="9.85546875" style="84" customWidth="1"/>
    <col min="8467" max="8467" width="9.140625" style="84" customWidth="1"/>
    <col min="8468" max="8468" width="9.5703125" style="84" customWidth="1"/>
    <col min="8469" max="8469" width="9" style="84" customWidth="1"/>
    <col min="8470" max="8471" width="10.85546875" style="84" customWidth="1"/>
    <col min="8472" max="8472" width="96.5703125" style="84" customWidth="1"/>
    <col min="8473" max="8480" width="10.85546875" style="84" customWidth="1"/>
    <col min="8481" max="8481" width="24.42578125" style="84" customWidth="1"/>
    <col min="8482" max="8493" width="10.85546875" style="84" customWidth="1"/>
    <col min="8494" max="8496" width="13.7109375" style="84" customWidth="1"/>
    <col min="8497" max="8550" width="0" style="84" hidden="1" customWidth="1"/>
    <col min="8551" max="8704" width="10.28515625" style="84"/>
    <col min="8705" max="8705" width="48.42578125" style="84" customWidth="1"/>
    <col min="8706" max="8706" width="13.140625" style="84" customWidth="1"/>
    <col min="8707" max="8707" width="12.42578125" style="84" customWidth="1"/>
    <col min="8708" max="8708" width="12.28515625" style="84" customWidth="1"/>
    <col min="8709" max="8709" width="11.5703125" style="84" customWidth="1"/>
    <col min="8710" max="8710" width="12.5703125" style="84" customWidth="1"/>
    <col min="8711" max="8712" width="10.42578125" style="84" customWidth="1"/>
    <col min="8713" max="8713" width="10.28515625" style="84" customWidth="1"/>
    <col min="8714" max="8714" width="10.7109375" style="84" customWidth="1"/>
    <col min="8715" max="8715" width="9.85546875" style="84" customWidth="1"/>
    <col min="8716" max="8716" width="10.5703125" style="84" customWidth="1"/>
    <col min="8717" max="8717" width="10.140625" style="84" customWidth="1"/>
    <col min="8718" max="8718" width="10.28515625" style="84" customWidth="1"/>
    <col min="8719" max="8719" width="9.85546875" style="84" customWidth="1"/>
    <col min="8720" max="8720" width="9.7109375" style="84" customWidth="1"/>
    <col min="8721" max="8721" width="9.42578125" style="84" customWidth="1"/>
    <col min="8722" max="8722" width="9.85546875" style="84" customWidth="1"/>
    <col min="8723" max="8723" width="9.140625" style="84" customWidth="1"/>
    <col min="8724" max="8724" width="9.5703125" style="84" customWidth="1"/>
    <col min="8725" max="8725" width="9" style="84" customWidth="1"/>
    <col min="8726" max="8727" width="10.85546875" style="84" customWidth="1"/>
    <col min="8728" max="8728" width="96.5703125" style="84" customWidth="1"/>
    <col min="8729" max="8736" width="10.85546875" style="84" customWidth="1"/>
    <col min="8737" max="8737" width="24.42578125" style="84" customWidth="1"/>
    <col min="8738" max="8749" width="10.85546875" style="84" customWidth="1"/>
    <col min="8750" max="8752" width="13.7109375" style="84" customWidth="1"/>
    <col min="8753" max="8806" width="0" style="84" hidden="1" customWidth="1"/>
    <col min="8807" max="8960" width="10.28515625" style="84"/>
    <col min="8961" max="8961" width="48.42578125" style="84" customWidth="1"/>
    <col min="8962" max="8962" width="13.140625" style="84" customWidth="1"/>
    <col min="8963" max="8963" width="12.42578125" style="84" customWidth="1"/>
    <col min="8964" max="8964" width="12.28515625" style="84" customWidth="1"/>
    <col min="8965" max="8965" width="11.5703125" style="84" customWidth="1"/>
    <col min="8966" max="8966" width="12.5703125" style="84" customWidth="1"/>
    <col min="8967" max="8968" width="10.42578125" style="84" customWidth="1"/>
    <col min="8969" max="8969" width="10.28515625" style="84" customWidth="1"/>
    <col min="8970" max="8970" width="10.7109375" style="84" customWidth="1"/>
    <col min="8971" max="8971" width="9.85546875" style="84" customWidth="1"/>
    <col min="8972" max="8972" width="10.5703125" style="84" customWidth="1"/>
    <col min="8973" max="8973" width="10.140625" style="84" customWidth="1"/>
    <col min="8974" max="8974" width="10.28515625" style="84" customWidth="1"/>
    <col min="8975" max="8975" width="9.85546875" style="84" customWidth="1"/>
    <col min="8976" max="8976" width="9.7109375" style="84" customWidth="1"/>
    <col min="8977" max="8977" width="9.42578125" style="84" customWidth="1"/>
    <col min="8978" max="8978" width="9.85546875" style="84" customWidth="1"/>
    <col min="8979" max="8979" width="9.140625" style="84" customWidth="1"/>
    <col min="8980" max="8980" width="9.5703125" style="84" customWidth="1"/>
    <col min="8981" max="8981" width="9" style="84" customWidth="1"/>
    <col min="8982" max="8983" width="10.85546875" style="84" customWidth="1"/>
    <col min="8984" max="8984" width="96.5703125" style="84" customWidth="1"/>
    <col min="8985" max="8992" width="10.85546875" style="84" customWidth="1"/>
    <col min="8993" max="8993" width="24.42578125" style="84" customWidth="1"/>
    <col min="8994" max="9005" width="10.85546875" style="84" customWidth="1"/>
    <col min="9006" max="9008" width="13.7109375" style="84" customWidth="1"/>
    <col min="9009" max="9062" width="0" style="84" hidden="1" customWidth="1"/>
    <col min="9063" max="9216" width="10.28515625" style="84"/>
    <col min="9217" max="9217" width="48.42578125" style="84" customWidth="1"/>
    <col min="9218" max="9218" width="13.140625" style="84" customWidth="1"/>
    <col min="9219" max="9219" width="12.42578125" style="84" customWidth="1"/>
    <col min="9220" max="9220" width="12.28515625" style="84" customWidth="1"/>
    <col min="9221" max="9221" width="11.5703125" style="84" customWidth="1"/>
    <col min="9222" max="9222" width="12.5703125" style="84" customWidth="1"/>
    <col min="9223" max="9224" width="10.42578125" style="84" customWidth="1"/>
    <col min="9225" max="9225" width="10.28515625" style="84" customWidth="1"/>
    <col min="9226" max="9226" width="10.7109375" style="84" customWidth="1"/>
    <col min="9227" max="9227" width="9.85546875" style="84" customWidth="1"/>
    <col min="9228" max="9228" width="10.5703125" style="84" customWidth="1"/>
    <col min="9229" max="9229" width="10.140625" style="84" customWidth="1"/>
    <col min="9230" max="9230" width="10.28515625" style="84" customWidth="1"/>
    <col min="9231" max="9231" width="9.85546875" style="84" customWidth="1"/>
    <col min="9232" max="9232" width="9.7109375" style="84" customWidth="1"/>
    <col min="9233" max="9233" width="9.42578125" style="84" customWidth="1"/>
    <col min="9234" max="9234" width="9.85546875" style="84" customWidth="1"/>
    <col min="9235" max="9235" width="9.140625" style="84" customWidth="1"/>
    <col min="9236" max="9236" width="9.5703125" style="84" customWidth="1"/>
    <col min="9237" max="9237" width="9" style="84" customWidth="1"/>
    <col min="9238" max="9239" width="10.85546875" style="84" customWidth="1"/>
    <col min="9240" max="9240" width="96.5703125" style="84" customWidth="1"/>
    <col min="9241" max="9248" width="10.85546875" style="84" customWidth="1"/>
    <col min="9249" max="9249" width="24.42578125" style="84" customWidth="1"/>
    <col min="9250" max="9261" width="10.85546875" style="84" customWidth="1"/>
    <col min="9262" max="9264" width="13.7109375" style="84" customWidth="1"/>
    <col min="9265" max="9318" width="0" style="84" hidden="1" customWidth="1"/>
    <col min="9319" max="9472" width="10.28515625" style="84"/>
    <col min="9473" max="9473" width="48.42578125" style="84" customWidth="1"/>
    <col min="9474" max="9474" width="13.140625" style="84" customWidth="1"/>
    <col min="9475" max="9475" width="12.42578125" style="84" customWidth="1"/>
    <col min="9476" max="9476" width="12.28515625" style="84" customWidth="1"/>
    <col min="9477" max="9477" width="11.5703125" style="84" customWidth="1"/>
    <col min="9478" max="9478" width="12.5703125" style="84" customWidth="1"/>
    <col min="9479" max="9480" width="10.42578125" style="84" customWidth="1"/>
    <col min="9481" max="9481" width="10.28515625" style="84" customWidth="1"/>
    <col min="9482" max="9482" width="10.7109375" style="84" customWidth="1"/>
    <col min="9483" max="9483" width="9.85546875" style="84" customWidth="1"/>
    <col min="9484" max="9484" width="10.5703125" style="84" customWidth="1"/>
    <col min="9485" max="9485" width="10.140625" style="84" customWidth="1"/>
    <col min="9486" max="9486" width="10.28515625" style="84" customWidth="1"/>
    <col min="9487" max="9487" width="9.85546875" style="84" customWidth="1"/>
    <col min="9488" max="9488" width="9.7109375" style="84" customWidth="1"/>
    <col min="9489" max="9489" width="9.42578125" style="84" customWidth="1"/>
    <col min="9490" max="9490" width="9.85546875" style="84" customWidth="1"/>
    <col min="9491" max="9491" width="9.140625" style="84" customWidth="1"/>
    <col min="9492" max="9492" width="9.5703125" style="84" customWidth="1"/>
    <col min="9493" max="9493" width="9" style="84" customWidth="1"/>
    <col min="9494" max="9495" width="10.85546875" style="84" customWidth="1"/>
    <col min="9496" max="9496" width="96.5703125" style="84" customWidth="1"/>
    <col min="9497" max="9504" width="10.85546875" style="84" customWidth="1"/>
    <col min="9505" max="9505" width="24.42578125" style="84" customWidth="1"/>
    <col min="9506" max="9517" width="10.85546875" style="84" customWidth="1"/>
    <col min="9518" max="9520" width="13.7109375" style="84" customWidth="1"/>
    <col min="9521" max="9574" width="0" style="84" hidden="1" customWidth="1"/>
    <col min="9575" max="9728" width="10.28515625" style="84"/>
    <col min="9729" max="9729" width="48.42578125" style="84" customWidth="1"/>
    <col min="9730" max="9730" width="13.140625" style="84" customWidth="1"/>
    <col min="9731" max="9731" width="12.42578125" style="84" customWidth="1"/>
    <col min="9732" max="9732" width="12.28515625" style="84" customWidth="1"/>
    <col min="9733" max="9733" width="11.5703125" style="84" customWidth="1"/>
    <col min="9734" max="9734" width="12.5703125" style="84" customWidth="1"/>
    <col min="9735" max="9736" width="10.42578125" style="84" customWidth="1"/>
    <col min="9737" max="9737" width="10.28515625" style="84" customWidth="1"/>
    <col min="9738" max="9738" width="10.7109375" style="84" customWidth="1"/>
    <col min="9739" max="9739" width="9.85546875" style="84" customWidth="1"/>
    <col min="9740" max="9740" width="10.5703125" style="84" customWidth="1"/>
    <col min="9741" max="9741" width="10.140625" style="84" customWidth="1"/>
    <col min="9742" max="9742" width="10.28515625" style="84" customWidth="1"/>
    <col min="9743" max="9743" width="9.85546875" style="84" customWidth="1"/>
    <col min="9744" max="9744" width="9.7109375" style="84" customWidth="1"/>
    <col min="9745" max="9745" width="9.42578125" style="84" customWidth="1"/>
    <col min="9746" max="9746" width="9.85546875" style="84" customWidth="1"/>
    <col min="9747" max="9747" width="9.140625" style="84" customWidth="1"/>
    <col min="9748" max="9748" width="9.5703125" style="84" customWidth="1"/>
    <col min="9749" max="9749" width="9" style="84" customWidth="1"/>
    <col min="9750" max="9751" width="10.85546875" style="84" customWidth="1"/>
    <col min="9752" max="9752" width="96.5703125" style="84" customWidth="1"/>
    <col min="9753" max="9760" width="10.85546875" style="84" customWidth="1"/>
    <col min="9761" max="9761" width="24.42578125" style="84" customWidth="1"/>
    <col min="9762" max="9773" width="10.85546875" style="84" customWidth="1"/>
    <col min="9774" max="9776" width="13.7109375" style="84" customWidth="1"/>
    <col min="9777" max="9830" width="0" style="84" hidden="1" customWidth="1"/>
    <col min="9831" max="9984" width="10.28515625" style="84"/>
    <col min="9985" max="9985" width="48.42578125" style="84" customWidth="1"/>
    <col min="9986" max="9986" width="13.140625" style="84" customWidth="1"/>
    <col min="9987" max="9987" width="12.42578125" style="84" customWidth="1"/>
    <col min="9988" max="9988" width="12.28515625" style="84" customWidth="1"/>
    <col min="9989" max="9989" width="11.5703125" style="84" customWidth="1"/>
    <col min="9990" max="9990" width="12.5703125" style="84" customWidth="1"/>
    <col min="9991" max="9992" width="10.42578125" style="84" customWidth="1"/>
    <col min="9993" max="9993" width="10.28515625" style="84" customWidth="1"/>
    <col min="9994" max="9994" width="10.7109375" style="84" customWidth="1"/>
    <col min="9995" max="9995" width="9.85546875" style="84" customWidth="1"/>
    <col min="9996" max="9996" width="10.5703125" style="84" customWidth="1"/>
    <col min="9997" max="9997" width="10.140625" style="84" customWidth="1"/>
    <col min="9998" max="9998" width="10.28515625" style="84" customWidth="1"/>
    <col min="9999" max="9999" width="9.85546875" style="84" customWidth="1"/>
    <col min="10000" max="10000" width="9.7109375" style="84" customWidth="1"/>
    <col min="10001" max="10001" width="9.42578125" style="84" customWidth="1"/>
    <col min="10002" max="10002" width="9.85546875" style="84" customWidth="1"/>
    <col min="10003" max="10003" width="9.140625" style="84" customWidth="1"/>
    <col min="10004" max="10004" width="9.5703125" style="84" customWidth="1"/>
    <col min="10005" max="10005" width="9" style="84" customWidth="1"/>
    <col min="10006" max="10007" width="10.85546875" style="84" customWidth="1"/>
    <col min="10008" max="10008" width="96.5703125" style="84" customWidth="1"/>
    <col min="10009" max="10016" width="10.85546875" style="84" customWidth="1"/>
    <col min="10017" max="10017" width="24.42578125" style="84" customWidth="1"/>
    <col min="10018" max="10029" width="10.85546875" style="84" customWidth="1"/>
    <col min="10030" max="10032" width="13.7109375" style="84" customWidth="1"/>
    <col min="10033" max="10086" width="0" style="84" hidden="1" customWidth="1"/>
    <col min="10087" max="10240" width="10.28515625" style="84"/>
    <col min="10241" max="10241" width="48.42578125" style="84" customWidth="1"/>
    <col min="10242" max="10242" width="13.140625" style="84" customWidth="1"/>
    <col min="10243" max="10243" width="12.42578125" style="84" customWidth="1"/>
    <col min="10244" max="10244" width="12.28515625" style="84" customWidth="1"/>
    <col min="10245" max="10245" width="11.5703125" style="84" customWidth="1"/>
    <col min="10246" max="10246" width="12.5703125" style="84" customWidth="1"/>
    <col min="10247" max="10248" width="10.42578125" style="84" customWidth="1"/>
    <col min="10249" max="10249" width="10.28515625" style="84" customWidth="1"/>
    <col min="10250" max="10250" width="10.7109375" style="84" customWidth="1"/>
    <col min="10251" max="10251" width="9.85546875" style="84" customWidth="1"/>
    <col min="10252" max="10252" width="10.5703125" style="84" customWidth="1"/>
    <col min="10253" max="10253" width="10.140625" style="84" customWidth="1"/>
    <col min="10254" max="10254" width="10.28515625" style="84" customWidth="1"/>
    <col min="10255" max="10255" width="9.85546875" style="84" customWidth="1"/>
    <col min="10256" max="10256" width="9.7109375" style="84" customWidth="1"/>
    <col min="10257" max="10257" width="9.42578125" style="84" customWidth="1"/>
    <col min="10258" max="10258" width="9.85546875" style="84" customWidth="1"/>
    <col min="10259" max="10259" width="9.140625" style="84" customWidth="1"/>
    <col min="10260" max="10260" width="9.5703125" style="84" customWidth="1"/>
    <col min="10261" max="10261" width="9" style="84" customWidth="1"/>
    <col min="10262" max="10263" width="10.85546875" style="84" customWidth="1"/>
    <col min="10264" max="10264" width="96.5703125" style="84" customWidth="1"/>
    <col min="10265" max="10272" width="10.85546875" style="84" customWidth="1"/>
    <col min="10273" max="10273" width="24.42578125" style="84" customWidth="1"/>
    <col min="10274" max="10285" width="10.85546875" style="84" customWidth="1"/>
    <col min="10286" max="10288" width="13.7109375" style="84" customWidth="1"/>
    <col min="10289" max="10342" width="0" style="84" hidden="1" customWidth="1"/>
    <col min="10343" max="10496" width="10.28515625" style="84"/>
    <col min="10497" max="10497" width="48.42578125" style="84" customWidth="1"/>
    <col min="10498" max="10498" width="13.140625" style="84" customWidth="1"/>
    <col min="10499" max="10499" width="12.42578125" style="84" customWidth="1"/>
    <col min="10500" max="10500" width="12.28515625" style="84" customWidth="1"/>
    <col min="10501" max="10501" width="11.5703125" style="84" customWidth="1"/>
    <col min="10502" max="10502" width="12.5703125" style="84" customWidth="1"/>
    <col min="10503" max="10504" width="10.42578125" style="84" customWidth="1"/>
    <col min="10505" max="10505" width="10.28515625" style="84" customWidth="1"/>
    <col min="10506" max="10506" width="10.7109375" style="84" customWidth="1"/>
    <col min="10507" max="10507" width="9.85546875" style="84" customWidth="1"/>
    <col min="10508" max="10508" width="10.5703125" style="84" customWidth="1"/>
    <col min="10509" max="10509" width="10.140625" style="84" customWidth="1"/>
    <col min="10510" max="10510" width="10.28515625" style="84" customWidth="1"/>
    <col min="10511" max="10511" width="9.85546875" style="84" customWidth="1"/>
    <col min="10512" max="10512" width="9.7109375" style="84" customWidth="1"/>
    <col min="10513" max="10513" width="9.42578125" style="84" customWidth="1"/>
    <col min="10514" max="10514" width="9.85546875" style="84" customWidth="1"/>
    <col min="10515" max="10515" width="9.140625" style="84" customWidth="1"/>
    <col min="10516" max="10516" width="9.5703125" style="84" customWidth="1"/>
    <col min="10517" max="10517" width="9" style="84" customWidth="1"/>
    <col min="10518" max="10519" width="10.85546875" style="84" customWidth="1"/>
    <col min="10520" max="10520" width="96.5703125" style="84" customWidth="1"/>
    <col min="10521" max="10528" width="10.85546875" style="84" customWidth="1"/>
    <col min="10529" max="10529" width="24.42578125" style="84" customWidth="1"/>
    <col min="10530" max="10541" width="10.85546875" style="84" customWidth="1"/>
    <col min="10542" max="10544" width="13.7109375" style="84" customWidth="1"/>
    <col min="10545" max="10598" width="0" style="84" hidden="1" customWidth="1"/>
    <col min="10599" max="10752" width="10.28515625" style="84"/>
    <col min="10753" max="10753" width="48.42578125" style="84" customWidth="1"/>
    <col min="10754" max="10754" width="13.140625" style="84" customWidth="1"/>
    <col min="10755" max="10755" width="12.42578125" style="84" customWidth="1"/>
    <col min="10756" max="10756" width="12.28515625" style="84" customWidth="1"/>
    <col min="10757" max="10757" width="11.5703125" style="84" customWidth="1"/>
    <col min="10758" max="10758" width="12.5703125" style="84" customWidth="1"/>
    <col min="10759" max="10760" width="10.42578125" style="84" customWidth="1"/>
    <col min="10761" max="10761" width="10.28515625" style="84" customWidth="1"/>
    <col min="10762" max="10762" width="10.7109375" style="84" customWidth="1"/>
    <col min="10763" max="10763" width="9.85546875" style="84" customWidth="1"/>
    <col min="10764" max="10764" width="10.5703125" style="84" customWidth="1"/>
    <col min="10765" max="10765" width="10.140625" style="84" customWidth="1"/>
    <col min="10766" max="10766" width="10.28515625" style="84" customWidth="1"/>
    <col min="10767" max="10767" width="9.85546875" style="84" customWidth="1"/>
    <col min="10768" max="10768" width="9.7109375" style="84" customWidth="1"/>
    <col min="10769" max="10769" width="9.42578125" style="84" customWidth="1"/>
    <col min="10770" max="10770" width="9.85546875" style="84" customWidth="1"/>
    <col min="10771" max="10771" width="9.140625" style="84" customWidth="1"/>
    <col min="10772" max="10772" width="9.5703125" style="84" customWidth="1"/>
    <col min="10773" max="10773" width="9" style="84" customWidth="1"/>
    <col min="10774" max="10775" width="10.85546875" style="84" customWidth="1"/>
    <col min="10776" max="10776" width="96.5703125" style="84" customWidth="1"/>
    <col min="10777" max="10784" width="10.85546875" style="84" customWidth="1"/>
    <col min="10785" max="10785" width="24.42578125" style="84" customWidth="1"/>
    <col min="10786" max="10797" width="10.85546875" style="84" customWidth="1"/>
    <col min="10798" max="10800" width="13.7109375" style="84" customWidth="1"/>
    <col min="10801" max="10854" width="0" style="84" hidden="1" customWidth="1"/>
    <col min="10855" max="11008" width="10.28515625" style="84"/>
    <col min="11009" max="11009" width="48.42578125" style="84" customWidth="1"/>
    <col min="11010" max="11010" width="13.140625" style="84" customWidth="1"/>
    <col min="11011" max="11011" width="12.42578125" style="84" customWidth="1"/>
    <col min="11012" max="11012" width="12.28515625" style="84" customWidth="1"/>
    <col min="11013" max="11013" width="11.5703125" style="84" customWidth="1"/>
    <col min="11014" max="11014" width="12.5703125" style="84" customWidth="1"/>
    <col min="11015" max="11016" width="10.42578125" style="84" customWidth="1"/>
    <col min="11017" max="11017" width="10.28515625" style="84" customWidth="1"/>
    <col min="11018" max="11018" width="10.7109375" style="84" customWidth="1"/>
    <col min="11019" max="11019" width="9.85546875" style="84" customWidth="1"/>
    <col min="11020" max="11020" width="10.5703125" style="84" customWidth="1"/>
    <col min="11021" max="11021" width="10.140625" style="84" customWidth="1"/>
    <col min="11022" max="11022" width="10.28515625" style="84" customWidth="1"/>
    <col min="11023" max="11023" width="9.85546875" style="84" customWidth="1"/>
    <col min="11024" max="11024" width="9.7109375" style="84" customWidth="1"/>
    <col min="11025" max="11025" width="9.42578125" style="84" customWidth="1"/>
    <col min="11026" max="11026" width="9.85546875" style="84" customWidth="1"/>
    <col min="11027" max="11027" width="9.140625" style="84" customWidth="1"/>
    <col min="11028" max="11028" width="9.5703125" style="84" customWidth="1"/>
    <col min="11029" max="11029" width="9" style="84" customWidth="1"/>
    <col min="11030" max="11031" width="10.85546875" style="84" customWidth="1"/>
    <col min="11032" max="11032" width="96.5703125" style="84" customWidth="1"/>
    <col min="11033" max="11040" width="10.85546875" style="84" customWidth="1"/>
    <col min="11041" max="11041" width="24.42578125" style="84" customWidth="1"/>
    <col min="11042" max="11053" width="10.85546875" style="84" customWidth="1"/>
    <col min="11054" max="11056" width="13.7109375" style="84" customWidth="1"/>
    <col min="11057" max="11110" width="0" style="84" hidden="1" customWidth="1"/>
    <col min="11111" max="11264" width="10.28515625" style="84"/>
    <col min="11265" max="11265" width="48.42578125" style="84" customWidth="1"/>
    <col min="11266" max="11266" width="13.140625" style="84" customWidth="1"/>
    <col min="11267" max="11267" width="12.42578125" style="84" customWidth="1"/>
    <col min="11268" max="11268" width="12.28515625" style="84" customWidth="1"/>
    <col min="11269" max="11269" width="11.5703125" style="84" customWidth="1"/>
    <col min="11270" max="11270" width="12.5703125" style="84" customWidth="1"/>
    <col min="11271" max="11272" width="10.42578125" style="84" customWidth="1"/>
    <col min="11273" max="11273" width="10.28515625" style="84" customWidth="1"/>
    <col min="11274" max="11274" width="10.7109375" style="84" customWidth="1"/>
    <col min="11275" max="11275" width="9.85546875" style="84" customWidth="1"/>
    <col min="11276" max="11276" width="10.5703125" style="84" customWidth="1"/>
    <col min="11277" max="11277" width="10.140625" style="84" customWidth="1"/>
    <col min="11278" max="11278" width="10.28515625" style="84" customWidth="1"/>
    <col min="11279" max="11279" width="9.85546875" style="84" customWidth="1"/>
    <col min="11280" max="11280" width="9.7109375" style="84" customWidth="1"/>
    <col min="11281" max="11281" width="9.42578125" style="84" customWidth="1"/>
    <col min="11282" max="11282" width="9.85546875" style="84" customWidth="1"/>
    <col min="11283" max="11283" width="9.140625" style="84" customWidth="1"/>
    <col min="11284" max="11284" width="9.5703125" style="84" customWidth="1"/>
    <col min="11285" max="11285" width="9" style="84" customWidth="1"/>
    <col min="11286" max="11287" width="10.85546875" style="84" customWidth="1"/>
    <col min="11288" max="11288" width="96.5703125" style="84" customWidth="1"/>
    <col min="11289" max="11296" width="10.85546875" style="84" customWidth="1"/>
    <col min="11297" max="11297" width="24.42578125" style="84" customWidth="1"/>
    <col min="11298" max="11309" width="10.85546875" style="84" customWidth="1"/>
    <col min="11310" max="11312" width="13.7109375" style="84" customWidth="1"/>
    <col min="11313" max="11366" width="0" style="84" hidden="1" customWidth="1"/>
    <col min="11367" max="11520" width="10.28515625" style="84"/>
    <col min="11521" max="11521" width="48.42578125" style="84" customWidth="1"/>
    <col min="11522" max="11522" width="13.140625" style="84" customWidth="1"/>
    <col min="11523" max="11523" width="12.42578125" style="84" customWidth="1"/>
    <col min="11524" max="11524" width="12.28515625" style="84" customWidth="1"/>
    <col min="11525" max="11525" width="11.5703125" style="84" customWidth="1"/>
    <col min="11526" max="11526" width="12.5703125" style="84" customWidth="1"/>
    <col min="11527" max="11528" width="10.42578125" style="84" customWidth="1"/>
    <col min="11529" max="11529" width="10.28515625" style="84" customWidth="1"/>
    <col min="11530" max="11530" width="10.7109375" style="84" customWidth="1"/>
    <col min="11531" max="11531" width="9.85546875" style="84" customWidth="1"/>
    <col min="11532" max="11532" width="10.5703125" style="84" customWidth="1"/>
    <col min="11533" max="11533" width="10.140625" style="84" customWidth="1"/>
    <col min="11534" max="11534" width="10.28515625" style="84" customWidth="1"/>
    <col min="11535" max="11535" width="9.85546875" style="84" customWidth="1"/>
    <col min="11536" max="11536" width="9.7109375" style="84" customWidth="1"/>
    <col min="11537" max="11537" width="9.42578125" style="84" customWidth="1"/>
    <col min="11538" max="11538" width="9.85546875" style="84" customWidth="1"/>
    <col min="11539" max="11539" width="9.140625" style="84" customWidth="1"/>
    <col min="11540" max="11540" width="9.5703125" style="84" customWidth="1"/>
    <col min="11541" max="11541" width="9" style="84" customWidth="1"/>
    <col min="11542" max="11543" width="10.85546875" style="84" customWidth="1"/>
    <col min="11544" max="11544" width="96.5703125" style="84" customWidth="1"/>
    <col min="11545" max="11552" width="10.85546875" style="84" customWidth="1"/>
    <col min="11553" max="11553" width="24.42578125" style="84" customWidth="1"/>
    <col min="11554" max="11565" width="10.85546875" style="84" customWidth="1"/>
    <col min="11566" max="11568" width="13.7109375" style="84" customWidth="1"/>
    <col min="11569" max="11622" width="0" style="84" hidden="1" customWidth="1"/>
    <col min="11623" max="11776" width="10.28515625" style="84"/>
    <col min="11777" max="11777" width="48.42578125" style="84" customWidth="1"/>
    <col min="11778" max="11778" width="13.140625" style="84" customWidth="1"/>
    <col min="11779" max="11779" width="12.42578125" style="84" customWidth="1"/>
    <col min="11780" max="11780" width="12.28515625" style="84" customWidth="1"/>
    <col min="11781" max="11781" width="11.5703125" style="84" customWidth="1"/>
    <col min="11782" max="11782" width="12.5703125" style="84" customWidth="1"/>
    <col min="11783" max="11784" width="10.42578125" style="84" customWidth="1"/>
    <col min="11785" max="11785" width="10.28515625" style="84" customWidth="1"/>
    <col min="11786" max="11786" width="10.7109375" style="84" customWidth="1"/>
    <col min="11787" max="11787" width="9.85546875" style="84" customWidth="1"/>
    <col min="11788" max="11788" width="10.5703125" style="84" customWidth="1"/>
    <col min="11789" max="11789" width="10.140625" style="84" customWidth="1"/>
    <col min="11790" max="11790" width="10.28515625" style="84" customWidth="1"/>
    <col min="11791" max="11791" width="9.85546875" style="84" customWidth="1"/>
    <col min="11792" max="11792" width="9.7109375" style="84" customWidth="1"/>
    <col min="11793" max="11793" width="9.42578125" style="84" customWidth="1"/>
    <col min="11794" max="11794" width="9.85546875" style="84" customWidth="1"/>
    <col min="11795" max="11795" width="9.140625" style="84" customWidth="1"/>
    <col min="11796" max="11796" width="9.5703125" style="84" customWidth="1"/>
    <col min="11797" max="11797" width="9" style="84" customWidth="1"/>
    <col min="11798" max="11799" width="10.85546875" style="84" customWidth="1"/>
    <col min="11800" max="11800" width="96.5703125" style="84" customWidth="1"/>
    <col min="11801" max="11808" width="10.85546875" style="84" customWidth="1"/>
    <col min="11809" max="11809" width="24.42578125" style="84" customWidth="1"/>
    <col min="11810" max="11821" width="10.85546875" style="84" customWidth="1"/>
    <col min="11822" max="11824" width="13.7109375" style="84" customWidth="1"/>
    <col min="11825" max="11878" width="0" style="84" hidden="1" customWidth="1"/>
    <col min="11879" max="12032" width="10.28515625" style="84"/>
    <col min="12033" max="12033" width="48.42578125" style="84" customWidth="1"/>
    <col min="12034" max="12034" width="13.140625" style="84" customWidth="1"/>
    <col min="12035" max="12035" width="12.42578125" style="84" customWidth="1"/>
    <col min="12036" max="12036" width="12.28515625" style="84" customWidth="1"/>
    <col min="12037" max="12037" width="11.5703125" style="84" customWidth="1"/>
    <col min="12038" max="12038" width="12.5703125" style="84" customWidth="1"/>
    <col min="12039" max="12040" width="10.42578125" style="84" customWidth="1"/>
    <col min="12041" max="12041" width="10.28515625" style="84" customWidth="1"/>
    <col min="12042" max="12042" width="10.7109375" style="84" customWidth="1"/>
    <col min="12043" max="12043" width="9.85546875" style="84" customWidth="1"/>
    <col min="12044" max="12044" width="10.5703125" style="84" customWidth="1"/>
    <col min="12045" max="12045" width="10.140625" style="84" customWidth="1"/>
    <col min="12046" max="12046" width="10.28515625" style="84" customWidth="1"/>
    <col min="12047" max="12047" width="9.85546875" style="84" customWidth="1"/>
    <col min="12048" max="12048" width="9.7109375" style="84" customWidth="1"/>
    <col min="12049" max="12049" width="9.42578125" style="84" customWidth="1"/>
    <col min="12050" max="12050" width="9.85546875" style="84" customWidth="1"/>
    <col min="12051" max="12051" width="9.140625" style="84" customWidth="1"/>
    <col min="12052" max="12052" width="9.5703125" style="84" customWidth="1"/>
    <col min="12053" max="12053" width="9" style="84" customWidth="1"/>
    <col min="12054" max="12055" width="10.85546875" style="84" customWidth="1"/>
    <col min="12056" max="12056" width="96.5703125" style="84" customWidth="1"/>
    <col min="12057" max="12064" width="10.85546875" style="84" customWidth="1"/>
    <col min="12065" max="12065" width="24.42578125" style="84" customWidth="1"/>
    <col min="12066" max="12077" width="10.85546875" style="84" customWidth="1"/>
    <col min="12078" max="12080" width="13.7109375" style="84" customWidth="1"/>
    <col min="12081" max="12134" width="0" style="84" hidden="1" customWidth="1"/>
    <col min="12135" max="12288" width="10.28515625" style="84"/>
    <col min="12289" max="12289" width="48.42578125" style="84" customWidth="1"/>
    <col min="12290" max="12290" width="13.140625" style="84" customWidth="1"/>
    <col min="12291" max="12291" width="12.42578125" style="84" customWidth="1"/>
    <col min="12292" max="12292" width="12.28515625" style="84" customWidth="1"/>
    <col min="12293" max="12293" width="11.5703125" style="84" customWidth="1"/>
    <col min="12294" max="12294" width="12.5703125" style="84" customWidth="1"/>
    <col min="12295" max="12296" width="10.42578125" style="84" customWidth="1"/>
    <col min="12297" max="12297" width="10.28515625" style="84" customWidth="1"/>
    <col min="12298" max="12298" width="10.7109375" style="84" customWidth="1"/>
    <col min="12299" max="12299" width="9.85546875" style="84" customWidth="1"/>
    <col min="12300" max="12300" width="10.5703125" style="84" customWidth="1"/>
    <col min="12301" max="12301" width="10.140625" style="84" customWidth="1"/>
    <col min="12302" max="12302" width="10.28515625" style="84" customWidth="1"/>
    <col min="12303" max="12303" width="9.85546875" style="84" customWidth="1"/>
    <col min="12304" max="12304" width="9.7109375" style="84" customWidth="1"/>
    <col min="12305" max="12305" width="9.42578125" style="84" customWidth="1"/>
    <col min="12306" max="12306" width="9.85546875" style="84" customWidth="1"/>
    <col min="12307" max="12307" width="9.140625" style="84" customWidth="1"/>
    <col min="12308" max="12308" width="9.5703125" style="84" customWidth="1"/>
    <col min="12309" max="12309" width="9" style="84" customWidth="1"/>
    <col min="12310" max="12311" width="10.85546875" style="84" customWidth="1"/>
    <col min="12312" max="12312" width="96.5703125" style="84" customWidth="1"/>
    <col min="12313" max="12320" width="10.85546875" style="84" customWidth="1"/>
    <col min="12321" max="12321" width="24.42578125" style="84" customWidth="1"/>
    <col min="12322" max="12333" width="10.85546875" style="84" customWidth="1"/>
    <col min="12334" max="12336" width="13.7109375" style="84" customWidth="1"/>
    <col min="12337" max="12390" width="0" style="84" hidden="1" customWidth="1"/>
    <col min="12391" max="12544" width="10.28515625" style="84"/>
    <col min="12545" max="12545" width="48.42578125" style="84" customWidth="1"/>
    <col min="12546" max="12546" width="13.140625" style="84" customWidth="1"/>
    <col min="12547" max="12547" width="12.42578125" style="84" customWidth="1"/>
    <col min="12548" max="12548" width="12.28515625" style="84" customWidth="1"/>
    <col min="12549" max="12549" width="11.5703125" style="84" customWidth="1"/>
    <col min="12550" max="12550" width="12.5703125" style="84" customWidth="1"/>
    <col min="12551" max="12552" width="10.42578125" style="84" customWidth="1"/>
    <col min="12553" max="12553" width="10.28515625" style="84" customWidth="1"/>
    <col min="12554" max="12554" width="10.7109375" style="84" customWidth="1"/>
    <col min="12555" max="12555" width="9.85546875" style="84" customWidth="1"/>
    <col min="12556" max="12556" width="10.5703125" style="84" customWidth="1"/>
    <col min="12557" max="12557" width="10.140625" style="84" customWidth="1"/>
    <col min="12558" max="12558" width="10.28515625" style="84" customWidth="1"/>
    <col min="12559" max="12559" width="9.85546875" style="84" customWidth="1"/>
    <col min="12560" max="12560" width="9.7109375" style="84" customWidth="1"/>
    <col min="12561" max="12561" width="9.42578125" style="84" customWidth="1"/>
    <col min="12562" max="12562" width="9.85546875" style="84" customWidth="1"/>
    <col min="12563" max="12563" width="9.140625" style="84" customWidth="1"/>
    <col min="12564" max="12564" width="9.5703125" style="84" customWidth="1"/>
    <col min="12565" max="12565" width="9" style="84" customWidth="1"/>
    <col min="12566" max="12567" width="10.85546875" style="84" customWidth="1"/>
    <col min="12568" max="12568" width="96.5703125" style="84" customWidth="1"/>
    <col min="12569" max="12576" width="10.85546875" style="84" customWidth="1"/>
    <col min="12577" max="12577" width="24.42578125" style="84" customWidth="1"/>
    <col min="12578" max="12589" width="10.85546875" style="84" customWidth="1"/>
    <col min="12590" max="12592" width="13.7109375" style="84" customWidth="1"/>
    <col min="12593" max="12646" width="0" style="84" hidden="1" customWidth="1"/>
    <col min="12647" max="12800" width="10.28515625" style="84"/>
    <col min="12801" max="12801" width="48.42578125" style="84" customWidth="1"/>
    <col min="12802" max="12802" width="13.140625" style="84" customWidth="1"/>
    <col min="12803" max="12803" width="12.42578125" style="84" customWidth="1"/>
    <col min="12804" max="12804" width="12.28515625" style="84" customWidth="1"/>
    <col min="12805" max="12805" width="11.5703125" style="84" customWidth="1"/>
    <col min="12806" max="12806" width="12.5703125" style="84" customWidth="1"/>
    <col min="12807" max="12808" width="10.42578125" style="84" customWidth="1"/>
    <col min="12809" max="12809" width="10.28515625" style="84" customWidth="1"/>
    <col min="12810" max="12810" width="10.7109375" style="84" customWidth="1"/>
    <col min="12811" max="12811" width="9.85546875" style="84" customWidth="1"/>
    <col min="12812" max="12812" width="10.5703125" style="84" customWidth="1"/>
    <col min="12813" max="12813" width="10.140625" style="84" customWidth="1"/>
    <col min="12814" max="12814" width="10.28515625" style="84" customWidth="1"/>
    <col min="12815" max="12815" width="9.85546875" style="84" customWidth="1"/>
    <col min="12816" max="12816" width="9.7109375" style="84" customWidth="1"/>
    <col min="12817" max="12817" width="9.42578125" style="84" customWidth="1"/>
    <col min="12818" max="12818" width="9.85546875" style="84" customWidth="1"/>
    <col min="12819" max="12819" width="9.140625" style="84" customWidth="1"/>
    <col min="12820" max="12820" width="9.5703125" style="84" customWidth="1"/>
    <col min="12821" max="12821" width="9" style="84" customWidth="1"/>
    <col min="12822" max="12823" width="10.85546875" style="84" customWidth="1"/>
    <col min="12824" max="12824" width="96.5703125" style="84" customWidth="1"/>
    <col min="12825" max="12832" width="10.85546875" style="84" customWidth="1"/>
    <col min="12833" max="12833" width="24.42578125" style="84" customWidth="1"/>
    <col min="12834" max="12845" width="10.85546875" style="84" customWidth="1"/>
    <col min="12846" max="12848" width="13.7109375" style="84" customWidth="1"/>
    <col min="12849" max="12902" width="0" style="84" hidden="1" customWidth="1"/>
    <col min="12903" max="13056" width="10.28515625" style="84"/>
    <col min="13057" max="13057" width="48.42578125" style="84" customWidth="1"/>
    <col min="13058" max="13058" width="13.140625" style="84" customWidth="1"/>
    <col min="13059" max="13059" width="12.42578125" style="84" customWidth="1"/>
    <col min="13060" max="13060" width="12.28515625" style="84" customWidth="1"/>
    <col min="13061" max="13061" width="11.5703125" style="84" customWidth="1"/>
    <col min="13062" max="13062" width="12.5703125" style="84" customWidth="1"/>
    <col min="13063" max="13064" width="10.42578125" style="84" customWidth="1"/>
    <col min="13065" max="13065" width="10.28515625" style="84" customWidth="1"/>
    <col min="13066" max="13066" width="10.7109375" style="84" customWidth="1"/>
    <col min="13067" max="13067" width="9.85546875" style="84" customWidth="1"/>
    <col min="13068" max="13068" width="10.5703125" style="84" customWidth="1"/>
    <col min="13069" max="13069" width="10.140625" style="84" customWidth="1"/>
    <col min="13070" max="13070" width="10.28515625" style="84" customWidth="1"/>
    <col min="13071" max="13071" width="9.85546875" style="84" customWidth="1"/>
    <col min="13072" max="13072" width="9.7109375" style="84" customWidth="1"/>
    <col min="13073" max="13073" width="9.42578125" style="84" customWidth="1"/>
    <col min="13074" max="13074" width="9.85546875" style="84" customWidth="1"/>
    <col min="13075" max="13075" width="9.140625" style="84" customWidth="1"/>
    <col min="13076" max="13076" width="9.5703125" style="84" customWidth="1"/>
    <col min="13077" max="13077" width="9" style="84" customWidth="1"/>
    <col min="13078" max="13079" width="10.85546875" style="84" customWidth="1"/>
    <col min="13080" max="13080" width="96.5703125" style="84" customWidth="1"/>
    <col min="13081" max="13088" width="10.85546875" style="84" customWidth="1"/>
    <col min="13089" max="13089" width="24.42578125" style="84" customWidth="1"/>
    <col min="13090" max="13101" width="10.85546875" style="84" customWidth="1"/>
    <col min="13102" max="13104" width="13.7109375" style="84" customWidth="1"/>
    <col min="13105" max="13158" width="0" style="84" hidden="1" customWidth="1"/>
    <col min="13159" max="13312" width="10.28515625" style="84"/>
    <col min="13313" max="13313" width="48.42578125" style="84" customWidth="1"/>
    <col min="13314" max="13314" width="13.140625" style="84" customWidth="1"/>
    <col min="13315" max="13315" width="12.42578125" style="84" customWidth="1"/>
    <col min="13316" max="13316" width="12.28515625" style="84" customWidth="1"/>
    <col min="13317" max="13317" width="11.5703125" style="84" customWidth="1"/>
    <col min="13318" max="13318" width="12.5703125" style="84" customWidth="1"/>
    <col min="13319" max="13320" width="10.42578125" style="84" customWidth="1"/>
    <col min="13321" max="13321" width="10.28515625" style="84" customWidth="1"/>
    <col min="13322" max="13322" width="10.7109375" style="84" customWidth="1"/>
    <col min="13323" max="13323" width="9.85546875" style="84" customWidth="1"/>
    <col min="13324" max="13324" width="10.5703125" style="84" customWidth="1"/>
    <col min="13325" max="13325" width="10.140625" style="84" customWidth="1"/>
    <col min="13326" max="13326" width="10.28515625" style="84" customWidth="1"/>
    <col min="13327" max="13327" width="9.85546875" style="84" customWidth="1"/>
    <col min="13328" max="13328" width="9.7109375" style="84" customWidth="1"/>
    <col min="13329" max="13329" width="9.42578125" style="84" customWidth="1"/>
    <col min="13330" max="13330" width="9.85546875" style="84" customWidth="1"/>
    <col min="13331" max="13331" width="9.140625" style="84" customWidth="1"/>
    <col min="13332" max="13332" width="9.5703125" style="84" customWidth="1"/>
    <col min="13333" max="13333" width="9" style="84" customWidth="1"/>
    <col min="13334" max="13335" width="10.85546875" style="84" customWidth="1"/>
    <col min="13336" max="13336" width="96.5703125" style="84" customWidth="1"/>
    <col min="13337" max="13344" width="10.85546875" style="84" customWidth="1"/>
    <col min="13345" max="13345" width="24.42578125" style="84" customWidth="1"/>
    <col min="13346" max="13357" width="10.85546875" style="84" customWidth="1"/>
    <col min="13358" max="13360" width="13.7109375" style="84" customWidth="1"/>
    <col min="13361" max="13414" width="0" style="84" hidden="1" customWidth="1"/>
    <col min="13415" max="13568" width="10.28515625" style="84"/>
    <col min="13569" max="13569" width="48.42578125" style="84" customWidth="1"/>
    <col min="13570" max="13570" width="13.140625" style="84" customWidth="1"/>
    <col min="13571" max="13571" width="12.42578125" style="84" customWidth="1"/>
    <col min="13572" max="13572" width="12.28515625" style="84" customWidth="1"/>
    <col min="13573" max="13573" width="11.5703125" style="84" customWidth="1"/>
    <col min="13574" max="13574" width="12.5703125" style="84" customWidth="1"/>
    <col min="13575" max="13576" width="10.42578125" style="84" customWidth="1"/>
    <col min="13577" max="13577" width="10.28515625" style="84" customWidth="1"/>
    <col min="13578" max="13578" width="10.7109375" style="84" customWidth="1"/>
    <col min="13579" max="13579" width="9.85546875" style="84" customWidth="1"/>
    <col min="13580" max="13580" width="10.5703125" style="84" customWidth="1"/>
    <col min="13581" max="13581" width="10.140625" style="84" customWidth="1"/>
    <col min="13582" max="13582" width="10.28515625" style="84" customWidth="1"/>
    <col min="13583" max="13583" width="9.85546875" style="84" customWidth="1"/>
    <col min="13584" max="13584" width="9.7109375" style="84" customWidth="1"/>
    <col min="13585" max="13585" width="9.42578125" style="84" customWidth="1"/>
    <col min="13586" max="13586" width="9.85546875" style="84" customWidth="1"/>
    <col min="13587" max="13587" width="9.140625" style="84" customWidth="1"/>
    <col min="13588" max="13588" width="9.5703125" style="84" customWidth="1"/>
    <col min="13589" max="13589" width="9" style="84" customWidth="1"/>
    <col min="13590" max="13591" width="10.85546875" style="84" customWidth="1"/>
    <col min="13592" max="13592" width="96.5703125" style="84" customWidth="1"/>
    <col min="13593" max="13600" width="10.85546875" style="84" customWidth="1"/>
    <col min="13601" max="13601" width="24.42578125" style="84" customWidth="1"/>
    <col min="13602" max="13613" width="10.85546875" style="84" customWidth="1"/>
    <col min="13614" max="13616" width="13.7109375" style="84" customWidth="1"/>
    <col min="13617" max="13670" width="0" style="84" hidden="1" customWidth="1"/>
    <col min="13671" max="13824" width="10.28515625" style="84"/>
    <col min="13825" max="13825" width="48.42578125" style="84" customWidth="1"/>
    <col min="13826" max="13826" width="13.140625" style="84" customWidth="1"/>
    <col min="13827" max="13827" width="12.42578125" style="84" customWidth="1"/>
    <col min="13828" max="13828" width="12.28515625" style="84" customWidth="1"/>
    <col min="13829" max="13829" width="11.5703125" style="84" customWidth="1"/>
    <col min="13830" max="13830" width="12.5703125" style="84" customWidth="1"/>
    <col min="13831" max="13832" width="10.42578125" style="84" customWidth="1"/>
    <col min="13833" max="13833" width="10.28515625" style="84" customWidth="1"/>
    <col min="13834" max="13834" width="10.7109375" style="84" customWidth="1"/>
    <col min="13835" max="13835" width="9.85546875" style="84" customWidth="1"/>
    <col min="13836" max="13836" width="10.5703125" style="84" customWidth="1"/>
    <col min="13837" max="13837" width="10.140625" style="84" customWidth="1"/>
    <col min="13838" max="13838" width="10.28515625" style="84" customWidth="1"/>
    <col min="13839" max="13839" width="9.85546875" style="84" customWidth="1"/>
    <col min="13840" max="13840" width="9.7109375" style="84" customWidth="1"/>
    <col min="13841" max="13841" width="9.42578125" style="84" customWidth="1"/>
    <col min="13842" max="13842" width="9.85546875" style="84" customWidth="1"/>
    <col min="13843" max="13843" width="9.140625" style="84" customWidth="1"/>
    <col min="13844" max="13844" width="9.5703125" style="84" customWidth="1"/>
    <col min="13845" max="13845" width="9" style="84" customWidth="1"/>
    <col min="13846" max="13847" width="10.85546875" style="84" customWidth="1"/>
    <col min="13848" max="13848" width="96.5703125" style="84" customWidth="1"/>
    <col min="13849" max="13856" width="10.85546875" style="84" customWidth="1"/>
    <col min="13857" max="13857" width="24.42578125" style="84" customWidth="1"/>
    <col min="13858" max="13869" width="10.85546875" style="84" customWidth="1"/>
    <col min="13870" max="13872" width="13.7109375" style="84" customWidth="1"/>
    <col min="13873" max="13926" width="0" style="84" hidden="1" customWidth="1"/>
    <col min="13927" max="14080" width="10.28515625" style="84"/>
    <col min="14081" max="14081" width="48.42578125" style="84" customWidth="1"/>
    <col min="14082" max="14082" width="13.140625" style="84" customWidth="1"/>
    <col min="14083" max="14083" width="12.42578125" style="84" customWidth="1"/>
    <col min="14084" max="14084" width="12.28515625" style="84" customWidth="1"/>
    <col min="14085" max="14085" width="11.5703125" style="84" customWidth="1"/>
    <col min="14086" max="14086" width="12.5703125" style="84" customWidth="1"/>
    <col min="14087" max="14088" width="10.42578125" style="84" customWidth="1"/>
    <col min="14089" max="14089" width="10.28515625" style="84" customWidth="1"/>
    <col min="14090" max="14090" width="10.7109375" style="84" customWidth="1"/>
    <col min="14091" max="14091" width="9.85546875" style="84" customWidth="1"/>
    <col min="14092" max="14092" width="10.5703125" style="84" customWidth="1"/>
    <col min="14093" max="14093" width="10.140625" style="84" customWidth="1"/>
    <col min="14094" max="14094" width="10.28515625" style="84" customWidth="1"/>
    <col min="14095" max="14095" width="9.85546875" style="84" customWidth="1"/>
    <col min="14096" max="14096" width="9.7109375" style="84" customWidth="1"/>
    <col min="14097" max="14097" width="9.42578125" style="84" customWidth="1"/>
    <col min="14098" max="14098" width="9.85546875" style="84" customWidth="1"/>
    <col min="14099" max="14099" width="9.140625" style="84" customWidth="1"/>
    <col min="14100" max="14100" width="9.5703125" style="84" customWidth="1"/>
    <col min="14101" max="14101" width="9" style="84" customWidth="1"/>
    <col min="14102" max="14103" width="10.85546875" style="84" customWidth="1"/>
    <col min="14104" max="14104" width="96.5703125" style="84" customWidth="1"/>
    <col min="14105" max="14112" width="10.85546875" style="84" customWidth="1"/>
    <col min="14113" max="14113" width="24.42578125" style="84" customWidth="1"/>
    <col min="14114" max="14125" width="10.85546875" style="84" customWidth="1"/>
    <col min="14126" max="14128" width="13.7109375" style="84" customWidth="1"/>
    <col min="14129" max="14182" width="0" style="84" hidden="1" customWidth="1"/>
    <col min="14183" max="14336" width="10.28515625" style="84"/>
    <col min="14337" max="14337" width="48.42578125" style="84" customWidth="1"/>
    <col min="14338" max="14338" width="13.140625" style="84" customWidth="1"/>
    <col min="14339" max="14339" width="12.42578125" style="84" customWidth="1"/>
    <col min="14340" max="14340" width="12.28515625" style="84" customWidth="1"/>
    <col min="14341" max="14341" width="11.5703125" style="84" customWidth="1"/>
    <col min="14342" max="14342" width="12.5703125" style="84" customWidth="1"/>
    <col min="14343" max="14344" width="10.42578125" style="84" customWidth="1"/>
    <col min="14345" max="14345" width="10.28515625" style="84" customWidth="1"/>
    <col min="14346" max="14346" width="10.7109375" style="84" customWidth="1"/>
    <col min="14347" max="14347" width="9.85546875" style="84" customWidth="1"/>
    <col min="14348" max="14348" width="10.5703125" style="84" customWidth="1"/>
    <col min="14349" max="14349" width="10.140625" style="84" customWidth="1"/>
    <col min="14350" max="14350" width="10.28515625" style="84" customWidth="1"/>
    <col min="14351" max="14351" width="9.85546875" style="84" customWidth="1"/>
    <col min="14352" max="14352" width="9.7109375" style="84" customWidth="1"/>
    <col min="14353" max="14353" width="9.42578125" style="84" customWidth="1"/>
    <col min="14354" max="14354" width="9.85546875" style="84" customWidth="1"/>
    <col min="14355" max="14355" width="9.140625" style="84" customWidth="1"/>
    <col min="14356" max="14356" width="9.5703125" style="84" customWidth="1"/>
    <col min="14357" max="14357" width="9" style="84" customWidth="1"/>
    <col min="14358" max="14359" width="10.85546875" style="84" customWidth="1"/>
    <col min="14360" max="14360" width="96.5703125" style="84" customWidth="1"/>
    <col min="14361" max="14368" width="10.85546875" style="84" customWidth="1"/>
    <col min="14369" max="14369" width="24.42578125" style="84" customWidth="1"/>
    <col min="14370" max="14381" width="10.85546875" style="84" customWidth="1"/>
    <col min="14382" max="14384" width="13.7109375" style="84" customWidth="1"/>
    <col min="14385" max="14438" width="0" style="84" hidden="1" customWidth="1"/>
    <col min="14439" max="14592" width="10.28515625" style="84"/>
    <col min="14593" max="14593" width="48.42578125" style="84" customWidth="1"/>
    <col min="14594" max="14594" width="13.140625" style="84" customWidth="1"/>
    <col min="14595" max="14595" width="12.42578125" style="84" customWidth="1"/>
    <col min="14596" max="14596" width="12.28515625" style="84" customWidth="1"/>
    <col min="14597" max="14597" width="11.5703125" style="84" customWidth="1"/>
    <col min="14598" max="14598" width="12.5703125" style="84" customWidth="1"/>
    <col min="14599" max="14600" width="10.42578125" style="84" customWidth="1"/>
    <col min="14601" max="14601" width="10.28515625" style="84" customWidth="1"/>
    <col min="14602" max="14602" width="10.7109375" style="84" customWidth="1"/>
    <col min="14603" max="14603" width="9.85546875" style="84" customWidth="1"/>
    <col min="14604" max="14604" width="10.5703125" style="84" customWidth="1"/>
    <col min="14605" max="14605" width="10.140625" style="84" customWidth="1"/>
    <col min="14606" max="14606" width="10.28515625" style="84" customWidth="1"/>
    <col min="14607" max="14607" width="9.85546875" style="84" customWidth="1"/>
    <col min="14608" max="14608" width="9.7109375" style="84" customWidth="1"/>
    <col min="14609" max="14609" width="9.42578125" style="84" customWidth="1"/>
    <col min="14610" max="14610" width="9.85546875" style="84" customWidth="1"/>
    <col min="14611" max="14611" width="9.140625" style="84" customWidth="1"/>
    <col min="14612" max="14612" width="9.5703125" style="84" customWidth="1"/>
    <col min="14613" max="14613" width="9" style="84" customWidth="1"/>
    <col min="14614" max="14615" width="10.85546875" style="84" customWidth="1"/>
    <col min="14616" max="14616" width="96.5703125" style="84" customWidth="1"/>
    <col min="14617" max="14624" width="10.85546875" style="84" customWidth="1"/>
    <col min="14625" max="14625" width="24.42578125" style="84" customWidth="1"/>
    <col min="14626" max="14637" width="10.85546875" style="84" customWidth="1"/>
    <col min="14638" max="14640" width="13.7109375" style="84" customWidth="1"/>
    <col min="14641" max="14694" width="0" style="84" hidden="1" customWidth="1"/>
    <col min="14695" max="14848" width="10.28515625" style="84"/>
    <col min="14849" max="14849" width="48.42578125" style="84" customWidth="1"/>
    <col min="14850" max="14850" width="13.140625" style="84" customWidth="1"/>
    <col min="14851" max="14851" width="12.42578125" style="84" customWidth="1"/>
    <col min="14852" max="14852" width="12.28515625" style="84" customWidth="1"/>
    <col min="14853" max="14853" width="11.5703125" style="84" customWidth="1"/>
    <col min="14854" max="14854" width="12.5703125" style="84" customWidth="1"/>
    <col min="14855" max="14856" width="10.42578125" style="84" customWidth="1"/>
    <col min="14857" max="14857" width="10.28515625" style="84" customWidth="1"/>
    <col min="14858" max="14858" width="10.7109375" style="84" customWidth="1"/>
    <col min="14859" max="14859" width="9.85546875" style="84" customWidth="1"/>
    <col min="14860" max="14860" width="10.5703125" style="84" customWidth="1"/>
    <col min="14861" max="14861" width="10.140625" style="84" customWidth="1"/>
    <col min="14862" max="14862" width="10.28515625" style="84" customWidth="1"/>
    <col min="14863" max="14863" width="9.85546875" style="84" customWidth="1"/>
    <col min="14864" max="14864" width="9.7109375" style="84" customWidth="1"/>
    <col min="14865" max="14865" width="9.42578125" style="84" customWidth="1"/>
    <col min="14866" max="14866" width="9.85546875" style="84" customWidth="1"/>
    <col min="14867" max="14867" width="9.140625" style="84" customWidth="1"/>
    <col min="14868" max="14868" width="9.5703125" style="84" customWidth="1"/>
    <col min="14869" max="14869" width="9" style="84" customWidth="1"/>
    <col min="14870" max="14871" width="10.85546875" style="84" customWidth="1"/>
    <col min="14872" max="14872" width="96.5703125" style="84" customWidth="1"/>
    <col min="14873" max="14880" width="10.85546875" style="84" customWidth="1"/>
    <col min="14881" max="14881" width="24.42578125" style="84" customWidth="1"/>
    <col min="14882" max="14893" width="10.85546875" style="84" customWidth="1"/>
    <col min="14894" max="14896" width="13.7109375" style="84" customWidth="1"/>
    <col min="14897" max="14950" width="0" style="84" hidden="1" customWidth="1"/>
    <col min="14951" max="15104" width="10.28515625" style="84"/>
    <col min="15105" max="15105" width="48.42578125" style="84" customWidth="1"/>
    <col min="15106" max="15106" width="13.140625" style="84" customWidth="1"/>
    <col min="15107" max="15107" width="12.42578125" style="84" customWidth="1"/>
    <col min="15108" max="15108" width="12.28515625" style="84" customWidth="1"/>
    <col min="15109" max="15109" width="11.5703125" style="84" customWidth="1"/>
    <col min="15110" max="15110" width="12.5703125" style="84" customWidth="1"/>
    <col min="15111" max="15112" width="10.42578125" style="84" customWidth="1"/>
    <col min="15113" max="15113" width="10.28515625" style="84" customWidth="1"/>
    <col min="15114" max="15114" width="10.7109375" style="84" customWidth="1"/>
    <col min="15115" max="15115" width="9.85546875" style="84" customWidth="1"/>
    <col min="15116" max="15116" width="10.5703125" style="84" customWidth="1"/>
    <col min="15117" max="15117" width="10.140625" style="84" customWidth="1"/>
    <col min="15118" max="15118" width="10.28515625" style="84" customWidth="1"/>
    <col min="15119" max="15119" width="9.85546875" style="84" customWidth="1"/>
    <col min="15120" max="15120" width="9.7109375" style="84" customWidth="1"/>
    <col min="15121" max="15121" width="9.42578125" style="84" customWidth="1"/>
    <col min="15122" max="15122" width="9.85546875" style="84" customWidth="1"/>
    <col min="15123" max="15123" width="9.140625" style="84" customWidth="1"/>
    <col min="15124" max="15124" width="9.5703125" style="84" customWidth="1"/>
    <col min="15125" max="15125" width="9" style="84" customWidth="1"/>
    <col min="15126" max="15127" width="10.85546875" style="84" customWidth="1"/>
    <col min="15128" max="15128" width="96.5703125" style="84" customWidth="1"/>
    <col min="15129" max="15136" width="10.85546875" style="84" customWidth="1"/>
    <col min="15137" max="15137" width="24.42578125" style="84" customWidth="1"/>
    <col min="15138" max="15149" width="10.85546875" style="84" customWidth="1"/>
    <col min="15150" max="15152" width="13.7109375" style="84" customWidth="1"/>
    <col min="15153" max="15206" width="0" style="84" hidden="1" customWidth="1"/>
    <col min="15207" max="15360" width="10.28515625" style="84"/>
    <col min="15361" max="15361" width="48.42578125" style="84" customWidth="1"/>
    <col min="15362" max="15362" width="13.140625" style="84" customWidth="1"/>
    <col min="15363" max="15363" width="12.42578125" style="84" customWidth="1"/>
    <col min="15364" max="15364" width="12.28515625" style="84" customWidth="1"/>
    <col min="15365" max="15365" width="11.5703125" style="84" customWidth="1"/>
    <col min="15366" max="15366" width="12.5703125" style="84" customWidth="1"/>
    <col min="15367" max="15368" width="10.42578125" style="84" customWidth="1"/>
    <col min="15369" max="15369" width="10.28515625" style="84" customWidth="1"/>
    <col min="15370" max="15370" width="10.7109375" style="84" customWidth="1"/>
    <col min="15371" max="15371" width="9.85546875" style="84" customWidth="1"/>
    <col min="15372" max="15372" width="10.5703125" style="84" customWidth="1"/>
    <col min="15373" max="15373" width="10.140625" style="84" customWidth="1"/>
    <col min="15374" max="15374" width="10.28515625" style="84" customWidth="1"/>
    <col min="15375" max="15375" width="9.85546875" style="84" customWidth="1"/>
    <col min="15376" max="15376" width="9.7109375" style="84" customWidth="1"/>
    <col min="15377" max="15377" width="9.42578125" style="84" customWidth="1"/>
    <col min="15378" max="15378" width="9.85546875" style="84" customWidth="1"/>
    <col min="15379" max="15379" width="9.140625" style="84" customWidth="1"/>
    <col min="15380" max="15380" width="9.5703125" style="84" customWidth="1"/>
    <col min="15381" max="15381" width="9" style="84" customWidth="1"/>
    <col min="15382" max="15383" width="10.85546875" style="84" customWidth="1"/>
    <col min="15384" max="15384" width="96.5703125" style="84" customWidth="1"/>
    <col min="15385" max="15392" width="10.85546875" style="84" customWidth="1"/>
    <col min="15393" max="15393" width="24.42578125" style="84" customWidth="1"/>
    <col min="15394" max="15405" width="10.85546875" style="84" customWidth="1"/>
    <col min="15406" max="15408" width="13.7109375" style="84" customWidth="1"/>
    <col min="15409" max="15462" width="0" style="84" hidden="1" customWidth="1"/>
    <col min="15463" max="15616" width="10.28515625" style="84"/>
    <col min="15617" max="15617" width="48.42578125" style="84" customWidth="1"/>
    <col min="15618" max="15618" width="13.140625" style="84" customWidth="1"/>
    <col min="15619" max="15619" width="12.42578125" style="84" customWidth="1"/>
    <col min="15620" max="15620" width="12.28515625" style="84" customWidth="1"/>
    <col min="15621" max="15621" width="11.5703125" style="84" customWidth="1"/>
    <col min="15622" max="15622" width="12.5703125" style="84" customWidth="1"/>
    <col min="15623" max="15624" width="10.42578125" style="84" customWidth="1"/>
    <col min="15625" max="15625" width="10.28515625" style="84" customWidth="1"/>
    <col min="15626" max="15626" width="10.7109375" style="84" customWidth="1"/>
    <col min="15627" max="15627" width="9.85546875" style="84" customWidth="1"/>
    <col min="15628" max="15628" width="10.5703125" style="84" customWidth="1"/>
    <col min="15629" max="15629" width="10.140625" style="84" customWidth="1"/>
    <col min="15630" max="15630" width="10.28515625" style="84" customWidth="1"/>
    <col min="15631" max="15631" width="9.85546875" style="84" customWidth="1"/>
    <col min="15632" max="15632" width="9.7109375" style="84" customWidth="1"/>
    <col min="15633" max="15633" width="9.42578125" style="84" customWidth="1"/>
    <col min="15634" max="15634" width="9.85546875" style="84" customWidth="1"/>
    <col min="15635" max="15635" width="9.140625" style="84" customWidth="1"/>
    <col min="15636" max="15636" width="9.5703125" style="84" customWidth="1"/>
    <col min="15637" max="15637" width="9" style="84" customWidth="1"/>
    <col min="15638" max="15639" width="10.85546875" style="84" customWidth="1"/>
    <col min="15640" max="15640" width="96.5703125" style="84" customWidth="1"/>
    <col min="15641" max="15648" width="10.85546875" style="84" customWidth="1"/>
    <col min="15649" max="15649" width="24.42578125" style="84" customWidth="1"/>
    <col min="15650" max="15661" width="10.85546875" style="84" customWidth="1"/>
    <col min="15662" max="15664" width="13.7109375" style="84" customWidth="1"/>
    <col min="15665" max="15718" width="0" style="84" hidden="1" customWidth="1"/>
    <col min="15719" max="15872" width="10.28515625" style="84"/>
    <col min="15873" max="15873" width="48.42578125" style="84" customWidth="1"/>
    <col min="15874" max="15874" width="13.140625" style="84" customWidth="1"/>
    <col min="15875" max="15875" width="12.42578125" style="84" customWidth="1"/>
    <col min="15876" max="15876" width="12.28515625" style="84" customWidth="1"/>
    <col min="15877" max="15877" width="11.5703125" style="84" customWidth="1"/>
    <col min="15878" max="15878" width="12.5703125" style="84" customWidth="1"/>
    <col min="15879" max="15880" width="10.42578125" style="84" customWidth="1"/>
    <col min="15881" max="15881" width="10.28515625" style="84" customWidth="1"/>
    <col min="15882" max="15882" width="10.7109375" style="84" customWidth="1"/>
    <col min="15883" max="15883" width="9.85546875" style="84" customWidth="1"/>
    <col min="15884" max="15884" width="10.5703125" style="84" customWidth="1"/>
    <col min="15885" max="15885" width="10.140625" style="84" customWidth="1"/>
    <col min="15886" max="15886" width="10.28515625" style="84" customWidth="1"/>
    <col min="15887" max="15887" width="9.85546875" style="84" customWidth="1"/>
    <col min="15888" max="15888" width="9.7109375" style="84" customWidth="1"/>
    <col min="15889" max="15889" width="9.42578125" style="84" customWidth="1"/>
    <col min="15890" max="15890" width="9.85546875" style="84" customWidth="1"/>
    <col min="15891" max="15891" width="9.140625" style="84" customWidth="1"/>
    <col min="15892" max="15892" width="9.5703125" style="84" customWidth="1"/>
    <col min="15893" max="15893" width="9" style="84" customWidth="1"/>
    <col min="15894" max="15895" width="10.85546875" style="84" customWidth="1"/>
    <col min="15896" max="15896" width="96.5703125" style="84" customWidth="1"/>
    <col min="15897" max="15904" width="10.85546875" style="84" customWidth="1"/>
    <col min="15905" max="15905" width="24.42578125" style="84" customWidth="1"/>
    <col min="15906" max="15917" width="10.85546875" style="84" customWidth="1"/>
    <col min="15918" max="15920" width="13.7109375" style="84" customWidth="1"/>
    <col min="15921" max="15974" width="0" style="84" hidden="1" customWidth="1"/>
    <col min="15975" max="16128" width="10.28515625" style="84"/>
    <col min="16129" max="16129" width="48.42578125" style="84" customWidth="1"/>
    <col min="16130" max="16130" width="13.140625" style="84" customWidth="1"/>
    <col min="16131" max="16131" width="12.42578125" style="84" customWidth="1"/>
    <col min="16132" max="16132" width="12.28515625" style="84" customWidth="1"/>
    <col min="16133" max="16133" width="11.5703125" style="84" customWidth="1"/>
    <col min="16134" max="16134" width="12.5703125" style="84" customWidth="1"/>
    <col min="16135" max="16136" width="10.42578125" style="84" customWidth="1"/>
    <col min="16137" max="16137" width="10.28515625" style="84" customWidth="1"/>
    <col min="16138" max="16138" width="10.7109375" style="84" customWidth="1"/>
    <col min="16139" max="16139" width="9.85546875" style="84" customWidth="1"/>
    <col min="16140" max="16140" width="10.5703125" style="84" customWidth="1"/>
    <col min="16141" max="16141" width="10.140625" style="84" customWidth="1"/>
    <col min="16142" max="16142" width="10.28515625" style="84" customWidth="1"/>
    <col min="16143" max="16143" width="9.85546875" style="84" customWidth="1"/>
    <col min="16144" max="16144" width="9.7109375" style="84" customWidth="1"/>
    <col min="16145" max="16145" width="9.42578125" style="84" customWidth="1"/>
    <col min="16146" max="16146" width="9.85546875" style="84" customWidth="1"/>
    <col min="16147" max="16147" width="9.140625" style="84" customWidth="1"/>
    <col min="16148" max="16148" width="9.5703125" style="84" customWidth="1"/>
    <col min="16149" max="16149" width="9" style="84" customWidth="1"/>
    <col min="16150" max="16151" width="10.85546875" style="84" customWidth="1"/>
    <col min="16152" max="16152" width="96.5703125" style="84" customWidth="1"/>
    <col min="16153" max="16160" width="10.85546875" style="84" customWidth="1"/>
    <col min="16161" max="16161" width="24.42578125" style="84" customWidth="1"/>
    <col min="16162" max="16173" width="10.85546875" style="84" customWidth="1"/>
    <col min="16174" max="16176" width="13.7109375" style="84" customWidth="1"/>
    <col min="16177" max="16230" width="0" style="84" hidden="1" customWidth="1"/>
    <col min="16231" max="16384" width="10.28515625" style="84"/>
  </cols>
  <sheetData>
    <row r="1" spans="1:62" s="42" customFormat="1" ht="12.75" customHeight="1" x14ac:dyDescent="0.15">
      <c r="A1" s="148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X1" s="154"/>
      <c r="BG1" s="155"/>
      <c r="BH1" s="155"/>
      <c r="BI1" s="155"/>
      <c r="BJ1" s="155"/>
    </row>
    <row r="2" spans="1:62" s="42" customFormat="1" ht="12.75" customHeight="1" x14ac:dyDescent="0.15">
      <c r="A2" s="148" t="str">
        <f>CONCATENATE("COMUNA: ",[6]NOMBRE!B2," - ","( ",[6]NOMBRE!C2,[6]NOMBRE!D2,[6]NOMBRE!E2,[6]NOMBRE!F2,[6]NOMBRE!G2," )")</f>
        <v>COMUNA: LINARES  - ( 07408 )</v>
      </c>
      <c r="B2" s="41"/>
      <c r="C2" s="41"/>
      <c r="D2" s="41"/>
      <c r="E2" s="41"/>
      <c r="F2" s="41"/>
      <c r="G2" s="41"/>
      <c r="H2" s="41"/>
      <c r="I2" s="41"/>
      <c r="J2" s="41"/>
      <c r="K2" s="41"/>
      <c r="X2" s="154"/>
      <c r="BG2" s="155"/>
      <c r="BH2" s="155"/>
      <c r="BI2" s="155"/>
      <c r="BJ2" s="155"/>
    </row>
    <row r="3" spans="1:62" s="42" customFormat="1" ht="12.75" customHeight="1" x14ac:dyDescent="0.2">
      <c r="A3" s="148" t="str">
        <f>CONCATENATE("ESTABLECIMIENTO/ESTRATEGIA: ",[6]NOMBRE!B3," - ","( ",[6]NOMBRE!C3,[6]NOMBRE!D3,[6]NOMBRE!E3,[6]NOMBRE!F3,[6]NOMBRE!G3,[6]NOMBRE!H3," )")</f>
        <v>ESTABLECIMIENTO/ESTRATEGIA: HOSPITAL DE LINARES  - ( 116108 )</v>
      </c>
      <c r="B3" s="41"/>
      <c r="C3" s="41"/>
      <c r="D3" s="43"/>
      <c r="E3" s="41"/>
      <c r="F3" s="41"/>
      <c r="G3" s="41"/>
      <c r="H3" s="41"/>
      <c r="I3" s="41"/>
      <c r="J3" s="41"/>
      <c r="K3" s="41"/>
      <c r="X3" s="154"/>
      <c r="BG3" s="155"/>
      <c r="BH3" s="155"/>
      <c r="BI3" s="155"/>
      <c r="BJ3" s="155"/>
    </row>
    <row r="4" spans="1:62" s="42" customFormat="1" ht="12.75" customHeight="1" x14ac:dyDescent="0.15">
      <c r="A4" s="148" t="str">
        <f>CONCATENATE("MES: ",[6]NOMBRE!B6," - ","( ",[6]NOMBRE!C6,[6]NOMBRE!D6," )")</f>
        <v>MES: JUNIO - ( 06 )</v>
      </c>
      <c r="B4" s="41"/>
      <c r="C4" s="41"/>
      <c r="D4" s="41"/>
      <c r="E4" s="41"/>
      <c r="F4" s="41"/>
      <c r="G4" s="41"/>
      <c r="H4" s="41"/>
      <c r="I4" s="41"/>
      <c r="J4" s="41"/>
      <c r="K4" s="41"/>
      <c r="X4" s="154"/>
      <c r="BG4" s="155"/>
      <c r="BH4" s="155"/>
      <c r="BI4" s="155"/>
      <c r="BJ4" s="155"/>
    </row>
    <row r="5" spans="1:62" s="42" customFormat="1" ht="12.75" customHeight="1" x14ac:dyDescent="0.15">
      <c r="A5" s="40" t="str">
        <f>CONCATENATE("AÑO: ",[6]NOMBRE!B7)</f>
        <v>AÑO: 2014</v>
      </c>
      <c r="B5" s="41"/>
      <c r="C5" s="41"/>
      <c r="D5" s="41"/>
      <c r="E5" s="41"/>
      <c r="F5" s="41"/>
      <c r="G5" s="41"/>
      <c r="H5" s="41"/>
      <c r="I5" s="41"/>
      <c r="J5" s="41"/>
      <c r="K5" s="41"/>
      <c r="X5" s="154"/>
      <c r="BG5" s="155"/>
      <c r="BH5" s="155"/>
      <c r="BI5" s="155"/>
      <c r="BJ5" s="155"/>
    </row>
    <row r="6" spans="1:62" s="48" customFormat="1" ht="39.75" customHeight="1" x14ac:dyDescent="0.15">
      <c r="A6" s="209" t="s">
        <v>1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156"/>
      <c r="AV6" s="42"/>
      <c r="AW6" s="42"/>
      <c r="BG6" s="157"/>
      <c r="BH6" s="157"/>
      <c r="BI6" s="157"/>
      <c r="BJ6" s="157"/>
    </row>
    <row r="7" spans="1:62" s="48" customFormat="1" ht="30" customHeight="1" x14ac:dyDescent="0.2">
      <c r="A7" s="44" t="s">
        <v>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87"/>
      <c r="X7" s="156"/>
      <c r="AV7" s="42"/>
      <c r="AW7" s="42"/>
      <c r="BG7" s="157"/>
      <c r="BH7" s="157"/>
      <c r="BI7" s="157"/>
      <c r="BJ7" s="157"/>
    </row>
    <row r="8" spans="1:62" s="57" customFormat="1" ht="24.75" customHeight="1" x14ac:dyDescent="0.15">
      <c r="A8" s="201" t="s">
        <v>3</v>
      </c>
      <c r="B8" s="203" t="s">
        <v>4</v>
      </c>
      <c r="C8" s="190" t="s">
        <v>5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200"/>
      <c r="U8" s="190" t="s">
        <v>6</v>
      </c>
      <c r="V8" s="200"/>
      <c r="W8" s="188" t="s">
        <v>7</v>
      </c>
      <c r="X8" s="156"/>
      <c r="Y8" s="48"/>
      <c r="Z8" s="48"/>
      <c r="AA8" s="48"/>
      <c r="AB8" s="48"/>
      <c r="AC8" s="48"/>
      <c r="AX8" s="53"/>
      <c r="AY8" s="53"/>
      <c r="BG8" s="158"/>
      <c r="BH8" s="158"/>
      <c r="BI8" s="158"/>
      <c r="BJ8" s="158"/>
    </row>
    <row r="9" spans="1:62" s="57" customFormat="1" ht="28.5" customHeight="1" x14ac:dyDescent="0.15">
      <c r="A9" s="202"/>
      <c r="B9" s="204"/>
      <c r="C9" s="58" t="s">
        <v>71</v>
      </c>
      <c r="D9" s="45" t="s">
        <v>72</v>
      </c>
      <c r="E9" s="45" t="s">
        <v>73</v>
      </c>
      <c r="F9" s="45" t="s">
        <v>74</v>
      </c>
      <c r="G9" s="45" t="s">
        <v>75</v>
      </c>
      <c r="H9" s="45" t="s">
        <v>76</v>
      </c>
      <c r="I9" s="45" t="s">
        <v>77</v>
      </c>
      <c r="J9" s="45" t="s">
        <v>78</v>
      </c>
      <c r="K9" s="45" t="s">
        <v>79</v>
      </c>
      <c r="L9" s="45" t="s">
        <v>80</v>
      </c>
      <c r="M9" s="45" t="s">
        <v>81</v>
      </c>
      <c r="N9" s="45" t="s">
        <v>82</v>
      </c>
      <c r="O9" s="45" t="s">
        <v>83</v>
      </c>
      <c r="P9" s="45" t="s">
        <v>84</v>
      </c>
      <c r="Q9" s="45" t="s">
        <v>85</v>
      </c>
      <c r="R9" s="45" t="s">
        <v>86</v>
      </c>
      <c r="S9" s="45" t="s">
        <v>87</v>
      </c>
      <c r="T9" s="159" t="s">
        <v>88</v>
      </c>
      <c r="U9" s="47" t="s">
        <v>16</v>
      </c>
      <c r="V9" s="46" t="s">
        <v>17</v>
      </c>
      <c r="W9" s="189"/>
      <c r="X9" s="156"/>
      <c r="Y9" s="48"/>
      <c r="Z9" s="48"/>
      <c r="AA9" s="48"/>
      <c r="AB9" s="48"/>
      <c r="AC9" s="48"/>
      <c r="AX9" s="53"/>
      <c r="AY9" s="53"/>
      <c r="BG9" s="158"/>
      <c r="BH9" s="158"/>
      <c r="BI9" s="158"/>
      <c r="BJ9" s="158"/>
    </row>
    <row r="10" spans="1:62" s="57" customFormat="1" ht="15.75" customHeight="1" x14ac:dyDescent="0.15">
      <c r="A10" s="59" t="s">
        <v>18</v>
      </c>
      <c r="B10" s="114">
        <f>SUM(C10:T10)</f>
        <v>297</v>
      </c>
      <c r="C10" s="143">
        <f>SUM(C11:C14,C16,C18,C20:C22)</f>
        <v>3</v>
      </c>
      <c r="D10" s="144">
        <f>SUM(D11:D14,D16,D18,D20:D22)</f>
        <v>5</v>
      </c>
      <c r="E10" s="144">
        <f>SUM(E11:E14,E16,E18,E20:E22)</f>
        <v>4</v>
      </c>
      <c r="F10" s="144">
        <f>SUM(F11,F13:F14,F16:F18,F20:F22)</f>
        <v>4</v>
      </c>
      <c r="G10" s="144">
        <f>SUM(G11,G13:G14,G16:G18,G20:G22)</f>
        <v>2</v>
      </c>
      <c r="H10" s="144">
        <f>SUM(H11,H13:H14,H16:H22)</f>
        <v>21</v>
      </c>
      <c r="I10" s="144">
        <f>SUM(I11,I13:I14,I16:I22)</f>
        <v>24</v>
      </c>
      <c r="J10" s="144">
        <f>SUM(J11,J13:J14,J16:J22)</f>
        <v>18</v>
      </c>
      <c r="K10" s="144">
        <f>SUM(K11,K13:K22)</f>
        <v>20</v>
      </c>
      <c r="L10" s="144">
        <f>SUM(L11,L13:L22)</f>
        <v>15</v>
      </c>
      <c r="M10" s="144">
        <f>SUM(M11,M13:M22)</f>
        <v>16</v>
      </c>
      <c r="N10" s="144">
        <f>SUM(N11,N13:N22)</f>
        <v>14</v>
      </c>
      <c r="O10" s="144">
        <f>SUM(O11,O13:O18,O20:O22)</f>
        <v>17</v>
      </c>
      <c r="P10" s="144">
        <f>SUM(P11,P13:P18,P20:P22)</f>
        <v>35</v>
      </c>
      <c r="Q10" s="144">
        <f>SUM(Q11,Q13:Q16,Q18,Q20:Q22)</f>
        <v>26</v>
      </c>
      <c r="R10" s="144">
        <f>SUM(R11,R13:R16,R18,R20:R22)</f>
        <v>21</v>
      </c>
      <c r="S10" s="144">
        <f>SUM(S11,S13:S16,S18,S20:S22)</f>
        <v>21</v>
      </c>
      <c r="T10" s="145">
        <f>SUM(T11,T13:T16,T18,T20:T22)</f>
        <v>31</v>
      </c>
      <c r="U10" s="143">
        <f>SUM(U11:U16,U19:U22)</f>
        <v>124</v>
      </c>
      <c r="V10" s="146">
        <f>SUM(V11:V22)</f>
        <v>173</v>
      </c>
      <c r="W10" s="105">
        <f>SUM(W11:W22)</f>
        <v>297</v>
      </c>
      <c r="X10" s="160" t="str">
        <f>+BA10&amp;""&amp;BB10&amp;""&amp;BC10</f>
        <v/>
      </c>
      <c r="Y10" s="49"/>
      <c r="Z10" s="49"/>
      <c r="AA10" s="49"/>
      <c r="AG10" s="53"/>
      <c r="AX10" s="53"/>
      <c r="AY10" s="53"/>
      <c r="BA10" s="88" t="str">
        <f>IF($B10&lt;&gt;($U10+$V10)," El número consultas según sexo NO puede ser diferente al Total.","")</f>
        <v/>
      </c>
      <c r="BB10" s="60" t="str">
        <f>IF($B10=0,"",IF($W10=0,IF($W10=0,""," No olvide escribir la columna Beneficiarios."),""))</f>
        <v/>
      </c>
      <c r="BC10" s="60" t="str">
        <f>IF($B10&lt;$W10," El número de Beneficiarios NO puede ser mayor que el Total.","")</f>
        <v/>
      </c>
      <c r="BD10" s="151">
        <f>IF($B10&lt;&gt;($U10+$V10),1,0)</f>
        <v>0</v>
      </c>
      <c r="BE10" s="151">
        <f>IF($B10&lt;$W10,1,0)</f>
        <v>0</v>
      </c>
      <c r="BF10" s="151">
        <f>IF($B10=0,"",IF($W10="",IF($B10="","",1),0))</f>
        <v>0</v>
      </c>
      <c r="BG10" s="161"/>
      <c r="BH10" s="162"/>
      <c r="BI10" s="162"/>
      <c r="BJ10" s="162"/>
    </row>
    <row r="11" spans="1:62" s="57" customFormat="1" ht="15.75" customHeight="1" x14ac:dyDescent="0.15">
      <c r="A11" s="61" t="s">
        <v>19</v>
      </c>
      <c r="B11" s="131">
        <f>SUM(C11:T11)</f>
        <v>0</v>
      </c>
      <c r="C11" s="120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5"/>
      <c r="U11" s="120"/>
      <c r="V11" s="125"/>
      <c r="W11" s="132"/>
      <c r="X11" s="160" t="str">
        <f t="shared" ref="X11:X22" si="0">+BA11&amp;""&amp;BB11&amp;""&amp;BC11</f>
        <v/>
      </c>
      <c r="Y11" s="49"/>
      <c r="Z11" s="49"/>
      <c r="AA11" s="49"/>
      <c r="AX11" s="53"/>
      <c r="AY11" s="53"/>
      <c r="BA11" s="88" t="str">
        <f t="shared" ref="BA11:BA22" si="1">IF($B11&lt;&gt;($U11+$V11)," El número consultas según sexo NO puede ser diferente al Total.","")</f>
        <v/>
      </c>
      <c r="BB11" s="60" t="str">
        <f>IF($B11=0,"",IF($W11="",IF($B11="",""," No olvide escribir la columna Beneficiarios."),""))</f>
        <v/>
      </c>
      <c r="BC11" s="60" t="str">
        <f t="shared" ref="BC11:BC22" si="2">IF($B11&lt;$W11," El número de Beneficiarios NO puede ser mayor que el Total.","")</f>
        <v/>
      </c>
      <c r="BD11" s="151">
        <f t="shared" ref="BD11:BD22" si="3">IF($B11&lt;&gt;($U11+$V11),1,0)</f>
        <v>0</v>
      </c>
      <c r="BE11" s="151">
        <f t="shared" ref="BE11:BE22" si="4">IF($B11&lt;$W11,1,0)</f>
        <v>0</v>
      </c>
      <c r="BF11" s="151" t="str">
        <f t="shared" ref="BF11:BF21" si="5">IF($B11=0,"",IF($W11="",IF($B11="","",1),0))</f>
        <v/>
      </c>
      <c r="BG11" s="161"/>
      <c r="BH11" s="162"/>
      <c r="BI11" s="162"/>
      <c r="BJ11" s="162"/>
    </row>
    <row r="12" spans="1:62" s="57" customFormat="1" ht="15.75" customHeight="1" x14ac:dyDescent="0.15">
      <c r="A12" s="62" t="s">
        <v>96</v>
      </c>
      <c r="B12" s="105">
        <f>SUM(C12:E12)</f>
        <v>0</v>
      </c>
      <c r="C12" s="106"/>
      <c r="D12" s="107"/>
      <c r="E12" s="107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06"/>
      <c r="V12" s="103"/>
      <c r="W12" s="133"/>
      <c r="X12" s="160" t="str">
        <f t="shared" si="0"/>
        <v/>
      </c>
      <c r="Y12" s="49"/>
      <c r="Z12" s="49"/>
      <c r="AA12" s="49"/>
      <c r="AX12" s="53"/>
      <c r="AY12" s="53"/>
      <c r="BA12" s="88" t="str">
        <f t="shared" si="1"/>
        <v/>
      </c>
      <c r="BB12" s="60" t="str">
        <f t="shared" ref="BB12:BB22" si="6">IF($B12=0,"",IF($W12="",IF($B12="",""," No olvide escribir la columna Beneficiarios."),""))</f>
        <v/>
      </c>
      <c r="BC12" s="60" t="str">
        <f t="shared" si="2"/>
        <v/>
      </c>
      <c r="BD12" s="151">
        <f t="shared" si="3"/>
        <v>0</v>
      </c>
      <c r="BE12" s="151">
        <f t="shared" si="4"/>
        <v>0</v>
      </c>
      <c r="BF12" s="151" t="str">
        <f t="shared" si="5"/>
        <v/>
      </c>
      <c r="BG12" s="161"/>
      <c r="BH12" s="162"/>
      <c r="BI12" s="162"/>
      <c r="BJ12" s="162"/>
    </row>
    <row r="13" spans="1:62" s="57" customFormat="1" ht="15.75" customHeight="1" x14ac:dyDescent="0.15">
      <c r="A13" s="63" t="s">
        <v>21</v>
      </c>
      <c r="B13" s="105">
        <f t="shared" ref="B13:B22" si="7">SUM(C13:T13)</f>
        <v>0</v>
      </c>
      <c r="C13" s="106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3"/>
      <c r="U13" s="106"/>
      <c r="V13" s="103"/>
      <c r="W13" s="133"/>
      <c r="X13" s="160" t="str">
        <f t="shared" si="0"/>
        <v/>
      </c>
      <c r="Y13" s="49"/>
      <c r="Z13" s="49"/>
      <c r="AA13" s="49"/>
      <c r="AX13" s="53"/>
      <c r="AY13" s="53"/>
      <c r="BA13" s="88" t="str">
        <f t="shared" si="1"/>
        <v/>
      </c>
      <c r="BB13" s="60" t="str">
        <f t="shared" si="6"/>
        <v/>
      </c>
      <c r="BC13" s="60" t="str">
        <f t="shared" si="2"/>
        <v/>
      </c>
      <c r="BD13" s="151">
        <f t="shared" si="3"/>
        <v>0</v>
      </c>
      <c r="BE13" s="151">
        <f t="shared" si="4"/>
        <v>0</v>
      </c>
      <c r="BF13" s="151" t="str">
        <f t="shared" si="5"/>
        <v/>
      </c>
      <c r="BG13" s="161"/>
      <c r="BH13" s="162"/>
      <c r="BI13" s="162"/>
      <c r="BJ13" s="162"/>
    </row>
    <row r="14" spans="1:62" s="57" customFormat="1" ht="15.75" customHeight="1" x14ac:dyDescent="0.15">
      <c r="A14" s="64" t="s">
        <v>22</v>
      </c>
      <c r="B14" s="129">
        <f t="shared" si="7"/>
        <v>0</v>
      </c>
      <c r="C14" s="163"/>
      <c r="D14" s="163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8"/>
      <c r="U14" s="126"/>
      <c r="V14" s="128"/>
      <c r="W14" s="141"/>
      <c r="X14" s="160" t="str">
        <f t="shared" si="0"/>
        <v/>
      </c>
      <c r="Y14" s="49"/>
      <c r="Z14" s="49"/>
      <c r="AA14" s="49"/>
      <c r="AX14" s="53"/>
      <c r="AY14" s="53"/>
      <c r="BA14" s="88" t="str">
        <f t="shared" si="1"/>
        <v/>
      </c>
      <c r="BB14" s="60" t="str">
        <f t="shared" si="6"/>
        <v/>
      </c>
      <c r="BC14" s="60" t="str">
        <f t="shared" si="2"/>
        <v/>
      </c>
      <c r="BD14" s="151">
        <f t="shared" si="3"/>
        <v>0</v>
      </c>
      <c r="BE14" s="151">
        <f t="shared" si="4"/>
        <v>0</v>
      </c>
      <c r="BF14" s="151" t="str">
        <f t="shared" si="5"/>
        <v/>
      </c>
      <c r="BG14" s="161"/>
      <c r="BH14" s="162"/>
      <c r="BI14" s="162"/>
      <c r="BJ14" s="162"/>
    </row>
    <row r="15" spans="1:62" s="57" customFormat="1" ht="15.75" customHeight="1" x14ac:dyDescent="0.15">
      <c r="A15" s="50" t="s">
        <v>23</v>
      </c>
      <c r="B15" s="105">
        <f>SUM(K15:T15)</f>
        <v>0</v>
      </c>
      <c r="C15" s="118"/>
      <c r="D15" s="163"/>
      <c r="E15" s="163"/>
      <c r="F15" s="163"/>
      <c r="G15" s="163"/>
      <c r="H15" s="163"/>
      <c r="I15" s="163"/>
      <c r="J15" s="163"/>
      <c r="K15" s="107"/>
      <c r="L15" s="107"/>
      <c r="M15" s="107"/>
      <c r="N15" s="107"/>
      <c r="O15" s="107"/>
      <c r="P15" s="107"/>
      <c r="Q15" s="107"/>
      <c r="R15" s="107"/>
      <c r="S15" s="107"/>
      <c r="T15" s="103"/>
      <c r="U15" s="106"/>
      <c r="V15" s="103"/>
      <c r="W15" s="133"/>
      <c r="X15" s="160" t="str">
        <f t="shared" si="0"/>
        <v/>
      </c>
      <c r="Y15" s="49"/>
      <c r="Z15" s="49"/>
      <c r="AA15" s="49"/>
      <c r="AX15" s="53"/>
      <c r="AY15" s="53"/>
      <c r="BA15" s="88" t="str">
        <f t="shared" si="1"/>
        <v/>
      </c>
      <c r="BB15" s="60" t="str">
        <f t="shared" si="6"/>
        <v/>
      </c>
      <c r="BC15" s="60" t="str">
        <f t="shared" si="2"/>
        <v/>
      </c>
      <c r="BD15" s="151">
        <f t="shared" si="3"/>
        <v>0</v>
      </c>
      <c r="BE15" s="151">
        <f t="shared" si="4"/>
        <v>0</v>
      </c>
      <c r="BF15" s="151" t="str">
        <f t="shared" si="5"/>
        <v/>
      </c>
      <c r="BG15" s="161"/>
      <c r="BH15" s="162"/>
      <c r="BI15" s="162"/>
      <c r="BJ15" s="162"/>
    </row>
    <row r="16" spans="1:62" s="57" customFormat="1" ht="15.75" customHeight="1" x14ac:dyDescent="0.15">
      <c r="A16" s="89" t="s">
        <v>24</v>
      </c>
      <c r="B16" s="105">
        <f t="shared" si="7"/>
        <v>0</v>
      </c>
      <c r="C16" s="106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3"/>
      <c r="U16" s="106"/>
      <c r="V16" s="103"/>
      <c r="W16" s="133"/>
      <c r="X16" s="160" t="str">
        <f t="shared" si="0"/>
        <v/>
      </c>
      <c r="Y16" s="49"/>
      <c r="Z16" s="49"/>
      <c r="AA16" s="49"/>
      <c r="AX16" s="53"/>
      <c r="AY16" s="53"/>
      <c r="BA16" s="88" t="str">
        <f t="shared" si="1"/>
        <v/>
      </c>
      <c r="BB16" s="60" t="str">
        <f t="shared" si="6"/>
        <v/>
      </c>
      <c r="BC16" s="60" t="str">
        <f t="shared" si="2"/>
        <v/>
      </c>
      <c r="BD16" s="151">
        <f t="shared" si="3"/>
        <v>0</v>
      </c>
      <c r="BE16" s="151">
        <f t="shared" si="4"/>
        <v>0</v>
      </c>
      <c r="BF16" s="151" t="str">
        <f t="shared" si="5"/>
        <v/>
      </c>
      <c r="BG16" s="161"/>
      <c r="BH16" s="162"/>
      <c r="BI16" s="162"/>
      <c r="BJ16" s="162"/>
    </row>
    <row r="17" spans="1:62" s="57" customFormat="1" ht="15.75" customHeight="1" x14ac:dyDescent="0.15">
      <c r="A17" s="65" t="s">
        <v>25</v>
      </c>
      <c r="B17" s="130">
        <f>SUM(F17:P17)</f>
        <v>0</v>
      </c>
      <c r="C17" s="122"/>
      <c r="D17" s="138"/>
      <c r="E17" s="138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38"/>
      <c r="R17" s="138"/>
      <c r="S17" s="138"/>
      <c r="T17" s="119"/>
      <c r="U17" s="118"/>
      <c r="V17" s="104"/>
      <c r="W17" s="142"/>
      <c r="X17" s="160" t="str">
        <f t="shared" si="0"/>
        <v/>
      </c>
      <c r="Y17" s="49"/>
      <c r="Z17" s="49"/>
      <c r="AA17" s="49"/>
      <c r="AX17" s="53"/>
      <c r="AY17" s="53"/>
      <c r="BA17" s="88" t="str">
        <f t="shared" si="1"/>
        <v/>
      </c>
      <c r="BB17" s="60" t="str">
        <f t="shared" si="6"/>
        <v/>
      </c>
      <c r="BC17" s="60" t="str">
        <f t="shared" si="2"/>
        <v/>
      </c>
      <c r="BD17" s="151">
        <f t="shared" si="3"/>
        <v>0</v>
      </c>
      <c r="BE17" s="151">
        <f t="shared" si="4"/>
        <v>0</v>
      </c>
      <c r="BF17" s="151" t="str">
        <f t="shared" si="5"/>
        <v/>
      </c>
      <c r="BG17" s="161"/>
      <c r="BH17" s="162"/>
      <c r="BI17" s="162"/>
      <c r="BJ17" s="162"/>
    </row>
    <row r="18" spans="1:62" s="57" customFormat="1" ht="15.75" customHeight="1" x14ac:dyDescent="0.15">
      <c r="A18" s="65" t="s">
        <v>26</v>
      </c>
      <c r="B18" s="105">
        <f t="shared" si="7"/>
        <v>0</v>
      </c>
      <c r="C18" s="106"/>
      <c r="D18" s="107"/>
      <c r="E18" s="107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04"/>
      <c r="U18" s="138"/>
      <c r="V18" s="104"/>
      <c r="W18" s="142"/>
      <c r="X18" s="160" t="str">
        <f t="shared" si="0"/>
        <v/>
      </c>
      <c r="Y18" s="48"/>
      <c r="Z18" s="48"/>
      <c r="AA18" s="48"/>
      <c r="AX18" s="53"/>
      <c r="AY18" s="53"/>
      <c r="BA18" s="88" t="str">
        <f t="shared" si="1"/>
        <v/>
      </c>
      <c r="BB18" s="60" t="str">
        <f t="shared" si="6"/>
        <v/>
      </c>
      <c r="BC18" s="60" t="str">
        <f t="shared" si="2"/>
        <v/>
      </c>
      <c r="BD18" s="151">
        <f t="shared" si="3"/>
        <v>0</v>
      </c>
      <c r="BE18" s="151">
        <f t="shared" si="4"/>
        <v>0</v>
      </c>
      <c r="BF18" s="151" t="str">
        <f t="shared" si="5"/>
        <v/>
      </c>
      <c r="BG18" s="161"/>
      <c r="BH18" s="162"/>
      <c r="BI18" s="162"/>
      <c r="BJ18" s="162"/>
    </row>
    <row r="19" spans="1:62" s="57" customFormat="1" ht="15.75" customHeight="1" x14ac:dyDescent="0.15">
      <c r="A19" s="65" t="s">
        <v>89</v>
      </c>
      <c r="B19" s="105">
        <f>SUM(H19:N19)</f>
        <v>0</v>
      </c>
      <c r="C19" s="122"/>
      <c r="D19" s="138"/>
      <c r="E19" s="138"/>
      <c r="F19" s="138"/>
      <c r="G19" s="138"/>
      <c r="H19" s="124"/>
      <c r="I19" s="124"/>
      <c r="J19" s="124"/>
      <c r="K19" s="124"/>
      <c r="L19" s="124"/>
      <c r="M19" s="124"/>
      <c r="N19" s="124"/>
      <c r="O19" s="138"/>
      <c r="P19" s="138"/>
      <c r="Q19" s="138"/>
      <c r="R19" s="138"/>
      <c r="S19" s="138"/>
      <c r="T19" s="119"/>
      <c r="U19" s="106"/>
      <c r="V19" s="104"/>
      <c r="W19" s="142"/>
      <c r="X19" s="160" t="str">
        <f t="shared" si="0"/>
        <v/>
      </c>
      <c r="Y19" s="48"/>
      <c r="Z19" s="48"/>
      <c r="AA19" s="48"/>
      <c r="AX19" s="53"/>
      <c r="AY19" s="53"/>
      <c r="BA19" s="88" t="str">
        <f t="shared" si="1"/>
        <v/>
      </c>
      <c r="BB19" s="60" t="str">
        <f t="shared" si="6"/>
        <v/>
      </c>
      <c r="BC19" s="60" t="str">
        <f t="shared" si="2"/>
        <v/>
      </c>
      <c r="BD19" s="151">
        <f t="shared" si="3"/>
        <v>0</v>
      </c>
      <c r="BE19" s="151">
        <f t="shared" si="4"/>
        <v>0</v>
      </c>
      <c r="BF19" s="151" t="str">
        <f t="shared" si="5"/>
        <v/>
      </c>
      <c r="BG19" s="161"/>
      <c r="BH19" s="162"/>
      <c r="BI19" s="162"/>
      <c r="BJ19" s="162"/>
    </row>
    <row r="20" spans="1:62" s="57" customFormat="1" ht="15.75" customHeight="1" x14ac:dyDescent="0.15">
      <c r="A20" s="65" t="s">
        <v>27</v>
      </c>
      <c r="B20" s="130">
        <f t="shared" si="7"/>
        <v>0</v>
      </c>
      <c r="C20" s="123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04"/>
      <c r="U20" s="106"/>
      <c r="V20" s="104"/>
      <c r="W20" s="142"/>
      <c r="X20" s="160" t="str">
        <f t="shared" si="0"/>
        <v/>
      </c>
      <c r="Y20" s="48"/>
      <c r="Z20" s="48"/>
      <c r="AA20" s="48"/>
      <c r="AX20" s="53"/>
      <c r="AY20" s="53"/>
      <c r="BA20" s="88" t="str">
        <f t="shared" si="1"/>
        <v/>
      </c>
      <c r="BB20" s="60" t="str">
        <f t="shared" si="6"/>
        <v/>
      </c>
      <c r="BC20" s="60" t="str">
        <f t="shared" si="2"/>
        <v/>
      </c>
      <c r="BD20" s="151">
        <f t="shared" si="3"/>
        <v>0</v>
      </c>
      <c r="BE20" s="151">
        <f t="shared" si="4"/>
        <v>0</v>
      </c>
      <c r="BF20" s="151" t="str">
        <f t="shared" si="5"/>
        <v/>
      </c>
      <c r="BG20" s="161"/>
      <c r="BH20" s="162"/>
      <c r="BI20" s="162"/>
      <c r="BJ20" s="162"/>
    </row>
    <row r="21" spans="1:62" s="57" customFormat="1" ht="15.75" customHeight="1" x14ac:dyDescent="0.15">
      <c r="A21" s="65" t="s">
        <v>28</v>
      </c>
      <c r="B21" s="130">
        <f t="shared" si="7"/>
        <v>5</v>
      </c>
      <c r="C21" s="123"/>
      <c r="D21" s="124"/>
      <c r="E21" s="124"/>
      <c r="F21" s="124"/>
      <c r="G21" s="124"/>
      <c r="H21" s="124"/>
      <c r="I21" s="124"/>
      <c r="J21" s="124">
        <v>1</v>
      </c>
      <c r="K21" s="124"/>
      <c r="L21" s="124">
        <v>2</v>
      </c>
      <c r="M21" s="124">
        <v>2</v>
      </c>
      <c r="N21" s="124"/>
      <c r="O21" s="124"/>
      <c r="P21" s="124"/>
      <c r="Q21" s="124"/>
      <c r="R21" s="124"/>
      <c r="S21" s="124"/>
      <c r="T21" s="104"/>
      <c r="U21" s="106">
        <v>3</v>
      </c>
      <c r="V21" s="104">
        <v>2</v>
      </c>
      <c r="W21" s="142">
        <v>5</v>
      </c>
      <c r="X21" s="160" t="str">
        <f t="shared" si="0"/>
        <v/>
      </c>
      <c r="Y21" s="48"/>
      <c r="Z21" s="48"/>
      <c r="AA21" s="48"/>
      <c r="AX21" s="53"/>
      <c r="AY21" s="53"/>
      <c r="BA21" s="88" t="str">
        <f t="shared" si="1"/>
        <v/>
      </c>
      <c r="BB21" s="60" t="str">
        <f t="shared" si="6"/>
        <v/>
      </c>
      <c r="BC21" s="60" t="str">
        <f t="shared" si="2"/>
        <v/>
      </c>
      <c r="BD21" s="151">
        <f t="shared" si="3"/>
        <v>0</v>
      </c>
      <c r="BE21" s="151">
        <f t="shared" si="4"/>
        <v>0</v>
      </c>
      <c r="BF21" s="151">
        <f t="shared" si="5"/>
        <v>0</v>
      </c>
      <c r="BG21" s="161"/>
      <c r="BH21" s="162"/>
      <c r="BI21" s="162"/>
      <c r="BJ21" s="162"/>
    </row>
    <row r="22" spans="1:62" s="57" customFormat="1" ht="15.75" customHeight="1" x14ac:dyDescent="0.15">
      <c r="A22" s="66" t="s">
        <v>29</v>
      </c>
      <c r="B22" s="109">
        <f t="shared" si="7"/>
        <v>292</v>
      </c>
      <c r="C22" s="110">
        <v>3</v>
      </c>
      <c r="D22" s="111">
        <v>5</v>
      </c>
      <c r="E22" s="111">
        <v>4</v>
      </c>
      <c r="F22" s="111">
        <v>4</v>
      </c>
      <c r="G22" s="111">
        <v>2</v>
      </c>
      <c r="H22" s="111">
        <v>21</v>
      </c>
      <c r="I22" s="111">
        <v>24</v>
      </c>
      <c r="J22" s="111">
        <v>17</v>
      </c>
      <c r="K22" s="111">
        <v>20</v>
      </c>
      <c r="L22" s="111">
        <v>13</v>
      </c>
      <c r="M22" s="111">
        <v>14</v>
      </c>
      <c r="N22" s="111">
        <v>14</v>
      </c>
      <c r="O22" s="111">
        <v>17</v>
      </c>
      <c r="P22" s="111">
        <v>35</v>
      </c>
      <c r="Q22" s="111">
        <v>26</v>
      </c>
      <c r="R22" s="111">
        <v>21</v>
      </c>
      <c r="S22" s="111">
        <v>21</v>
      </c>
      <c r="T22" s="113">
        <v>31</v>
      </c>
      <c r="U22" s="110">
        <v>121</v>
      </c>
      <c r="V22" s="113">
        <v>171</v>
      </c>
      <c r="W22" s="134">
        <v>292</v>
      </c>
      <c r="X22" s="160" t="str">
        <f t="shared" si="0"/>
        <v/>
      </c>
      <c r="Y22" s="48"/>
      <c r="Z22" s="48"/>
      <c r="AA22" s="48"/>
      <c r="AX22" s="53"/>
      <c r="AY22" s="53"/>
      <c r="BA22" s="88" t="str">
        <f t="shared" si="1"/>
        <v/>
      </c>
      <c r="BB22" s="60" t="str">
        <f t="shared" si="6"/>
        <v/>
      </c>
      <c r="BC22" s="60" t="str">
        <f t="shared" si="2"/>
        <v/>
      </c>
      <c r="BD22" s="151">
        <f t="shared" si="3"/>
        <v>0</v>
      </c>
      <c r="BE22" s="151">
        <f t="shared" si="4"/>
        <v>0</v>
      </c>
      <c r="BF22" s="151">
        <f>IF($B22=0,"",IF($W22="",IF($B22="","",1),0))</f>
        <v>0</v>
      </c>
      <c r="BG22" s="161"/>
      <c r="BH22" s="162"/>
      <c r="BI22" s="162"/>
      <c r="BJ22" s="162"/>
    </row>
    <row r="23" spans="1:62" s="48" customFormat="1" ht="30" customHeight="1" x14ac:dyDescent="0.2">
      <c r="A23" s="44" t="s">
        <v>30</v>
      </c>
      <c r="B23" s="44"/>
      <c r="C23" s="44"/>
      <c r="D23" s="44"/>
      <c r="E23" s="44" t="s">
        <v>69</v>
      </c>
      <c r="F23" s="44"/>
      <c r="G23" s="44"/>
      <c r="H23" s="44"/>
      <c r="I23" s="44"/>
      <c r="J23" s="44"/>
      <c r="K23" s="44"/>
      <c r="L23" s="44"/>
      <c r="M23" s="44"/>
      <c r="N23" s="42"/>
      <c r="X23" s="156"/>
      <c r="AV23" s="42"/>
      <c r="AW23" s="42"/>
      <c r="BA23" s="57"/>
      <c r="BB23" s="57"/>
      <c r="BC23" s="57"/>
      <c r="BD23" s="57"/>
      <c r="BE23" s="57"/>
      <c r="BF23" s="57"/>
      <c r="BG23" s="157"/>
      <c r="BH23" s="157"/>
      <c r="BI23" s="157"/>
      <c r="BJ23" s="157"/>
    </row>
    <row r="24" spans="1:62" s="57" customFormat="1" ht="24.75" customHeight="1" x14ac:dyDescent="0.15">
      <c r="A24" s="201" t="s">
        <v>31</v>
      </c>
      <c r="B24" s="203" t="s">
        <v>4</v>
      </c>
      <c r="C24" s="190" t="s">
        <v>5</v>
      </c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200"/>
      <c r="U24" s="190" t="s">
        <v>6</v>
      </c>
      <c r="V24" s="200"/>
      <c r="W24" s="188" t="s">
        <v>7</v>
      </c>
      <c r="X24" s="160"/>
      <c r="Y24" s="49"/>
      <c r="Z24" s="49"/>
      <c r="AA24" s="49"/>
      <c r="AB24" s="49"/>
      <c r="AC24" s="49"/>
      <c r="AD24" s="53"/>
      <c r="AE24" s="56"/>
      <c r="AF24" s="56"/>
      <c r="AG24" s="53"/>
      <c r="AH24" s="53"/>
      <c r="AZ24" s="53"/>
      <c r="BG24" s="158"/>
      <c r="BH24" s="158"/>
      <c r="BI24" s="158"/>
      <c r="BJ24" s="158"/>
    </row>
    <row r="25" spans="1:62" s="57" customFormat="1" ht="26.25" customHeight="1" x14ac:dyDescent="0.15">
      <c r="A25" s="202"/>
      <c r="B25" s="204"/>
      <c r="C25" s="58" t="s">
        <v>71</v>
      </c>
      <c r="D25" s="45" t="s">
        <v>72</v>
      </c>
      <c r="E25" s="45" t="s">
        <v>73</v>
      </c>
      <c r="F25" s="45" t="s">
        <v>74</v>
      </c>
      <c r="G25" s="45" t="s">
        <v>75</v>
      </c>
      <c r="H25" s="45" t="s">
        <v>76</v>
      </c>
      <c r="I25" s="45" t="s">
        <v>77</v>
      </c>
      <c r="J25" s="45" t="s">
        <v>78</v>
      </c>
      <c r="K25" s="45" t="s">
        <v>79</v>
      </c>
      <c r="L25" s="45" t="s">
        <v>80</v>
      </c>
      <c r="M25" s="45" t="s">
        <v>81</v>
      </c>
      <c r="N25" s="45" t="s">
        <v>82</v>
      </c>
      <c r="O25" s="45" t="s">
        <v>83</v>
      </c>
      <c r="P25" s="45" t="s">
        <v>84</v>
      </c>
      <c r="Q25" s="45" t="s">
        <v>85</v>
      </c>
      <c r="R25" s="45" t="s">
        <v>86</v>
      </c>
      <c r="S25" s="45" t="s">
        <v>87</v>
      </c>
      <c r="T25" s="159" t="s">
        <v>88</v>
      </c>
      <c r="U25" s="47" t="s">
        <v>16</v>
      </c>
      <c r="V25" s="46" t="s">
        <v>17</v>
      </c>
      <c r="W25" s="189"/>
      <c r="X25" s="160"/>
      <c r="Y25" s="49"/>
      <c r="Z25" s="49"/>
      <c r="AA25" s="49"/>
      <c r="AB25" s="49"/>
      <c r="AC25" s="49"/>
      <c r="AD25" s="53"/>
      <c r="AE25" s="56"/>
      <c r="AF25" s="56"/>
      <c r="AG25" s="53"/>
      <c r="AH25" s="53"/>
      <c r="AZ25" s="53"/>
      <c r="BG25" s="158"/>
      <c r="BH25" s="158"/>
      <c r="BI25" s="158"/>
      <c r="BJ25" s="158"/>
    </row>
    <row r="26" spans="1:62" s="57" customFormat="1" ht="15.75" customHeight="1" x14ac:dyDescent="0.15">
      <c r="A26" s="91" t="s">
        <v>32</v>
      </c>
      <c r="B26" s="131">
        <f>SUM(C26:T26)</f>
        <v>0</v>
      </c>
      <c r="C26" s="120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5"/>
      <c r="U26" s="120"/>
      <c r="V26" s="125"/>
      <c r="W26" s="135"/>
      <c r="X26" s="160" t="str">
        <f t="shared" ref="X26:X39" si="8">+BA26&amp;""&amp;BB26&amp;""&amp;BC26</f>
        <v/>
      </c>
      <c r="Y26" s="49"/>
      <c r="Z26" s="49"/>
      <c r="AA26" s="49"/>
      <c r="AG26" s="53"/>
      <c r="AH26" s="53"/>
      <c r="AZ26" s="53"/>
      <c r="BA26" s="88" t="str">
        <f>IF($B26&lt;&gt;($U26+$V26)," El número consultas según sexo NO puede ser diferente al Total.","")</f>
        <v/>
      </c>
      <c r="BB26" s="60" t="str">
        <f>IF($B26=0,"",IF($W26="",IF($B26="",""," No olvide escribir la columna Beneficiarios."),""))</f>
        <v/>
      </c>
      <c r="BC26" s="60" t="str">
        <f>IF($B26&lt;$W26," El número de Beneficiarios NO puede ser mayor que el Total.","")</f>
        <v/>
      </c>
      <c r="BD26" s="151">
        <f>IF($B26&lt;&gt;($U26+$V26),1,0)</f>
        <v>0</v>
      </c>
      <c r="BE26" s="151">
        <f>IF($B26&lt;$W26,1,0)</f>
        <v>0</v>
      </c>
      <c r="BF26" s="151" t="str">
        <f>IF($B26=0,"",IF($W26="",IF($B26="","",1),0))</f>
        <v/>
      </c>
      <c r="BG26" s="161"/>
      <c r="BH26" s="162"/>
      <c r="BI26" s="162"/>
      <c r="BJ26" s="162"/>
    </row>
    <row r="27" spans="1:62" s="57" customFormat="1" ht="15.75" customHeight="1" x14ac:dyDescent="0.15">
      <c r="A27" s="90" t="s">
        <v>33</v>
      </c>
      <c r="B27" s="105">
        <f t="shared" ref="B27:B39" si="9">SUM(C27:T27)</f>
        <v>0</v>
      </c>
      <c r="C27" s="10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3"/>
      <c r="U27" s="118"/>
      <c r="V27" s="103"/>
      <c r="W27" s="99"/>
      <c r="X27" s="160" t="str">
        <f t="shared" si="8"/>
        <v/>
      </c>
      <c r="Y27" s="49"/>
      <c r="Z27" s="49"/>
      <c r="AA27" s="49"/>
      <c r="AG27" s="53"/>
      <c r="AH27" s="53"/>
      <c r="AZ27" s="53"/>
      <c r="BA27" s="88" t="str">
        <f t="shared" ref="BA27:BA39" si="10">IF($B27&lt;&gt;($U27+$V27)," El número consultas según sexo NO puede ser diferente al Total.","")</f>
        <v/>
      </c>
      <c r="BB27" s="60" t="str">
        <f t="shared" ref="BB27:BB39" si="11">IF($B27=0,"",IF($W27="",IF($B27="",""," No olvide escribir la columna Beneficiarios."),""))</f>
        <v/>
      </c>
      <c r="BC27" s="60" t="str">
        <f t="shared" ref="BC27:BC39" si="12">IF($B27&lt;$W27," El número de Beneficiarios NO puede ser mayor que el Total.","")</f>
        <v/>
      </c>
      <c r="BD27" s="151">
        <f t="shared" ref="BD27:BD39" si="13">IF($B27&lt;&gt;($U27+$V27),1,0)</f>
        <v>0</v>
      </c>
      <c r="BE27" s="151">
        <f t="shared" ref="BE27:BE39" si="14">IF($B27&lt;$W27,1,0)</f>
        <v>0</v>
      </c>
      <c r="BF27" s="151" t="str">
        <f t="shared" ref="BF27:BF39" si="15">IF($B27=0,"",IF($W27="",IF($B27="","",1),0))</f>
        <v/>
      </c>
      <c r="BG27" s="161"/>
      <c r="BH27" s="162"/>
      <c r="BI27" s="162"/>
      <c r="BJ27" s="162"/>
    </row>
    <row r="28" spans="1:62" s="57" customFormat="1" ht="15.75" customHeight="1" x14ac:dyDescent="0.15">
      <c r="A28" s="92" t="s">
        <v>34</v>
      </c>
      <c r="B28" s="130">
        <f t="shared" si="9"/>
        <v>0</v>
      </c>
      <c r="C28" s="106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3"/>
      <c r="U28" s="106"/>
      <c r="V28" s="103"/>
      <c r="W28" s="99"/>
      <c r="X28" s="160" t="str">
        <f t="shared" si="8"/>
        <v/>
      </c>
      <c r="Y28" s="49"/>
      <c r="Z28" s="49"/>
      <c r="AA28" s="49"/>
      <c r="AG28" s="53"/>
      <c r="AH28" s="53"/>
      <c r="AZ28" s="53"/>
      <c r="BA28" s="88" t="str">
        <f t="shared" si="10"/>
        <v/>
      </c>
      <c r="BB28" s="60" t="str">
        <f t="shared" si="11"/>
        <v/>
      </c>
      <c r="BC28" s="60" t="str">
        <f t="shared" si="12"/>
        <v/>
      </c>
      <c r="BD28" s="151">
        <f t="shared" si="13"/>
        <v>0</v>
      </c>
      <c r="BE28" s="151">
        <f t="shared" si="14"/>
        <v>0</v>
      </c>
      <c r="BF28" s="151" t="str">
        <f t="shared" si="15"/>
        <v/>
      </c>
      <c r="BG28" s="161"/>
      <c r="BH28" s="162"/>
      <c r="BI28" s="162"/>
      <c r="BJ28" s="162"/>
    </row>
    <row r="29" spans="1:62" s="57" customFormat="1" ht="15.75" customHeight="1" x14ac:dyDescent="0.15">
      <c r="A29" s="92" t="s">
        <v>90</v>
      </c>
      <c r="B29" s="130">
        <f>SUM(H29:P29)</f>
        <v>0</v>
      </c>
      <c r="C29" s="122"/>
      <c r="D29" s="138"/>
      <c r="E29" s="138"/>
      <c r="F29" s="138"/>
      <c r="G29" s="138"/>
      <c r="H29" s="107"/>
      <c r="I29" s="107"/>
      <c r="J29" s="107"/>
      <c r="K29" s="107"/>
      <c r="L29" s="107"/>
      <c r="M29" s="107"/>
      <c r="N29" s="107"/>
      <c r="O29" s="138"/>
      <c r="P29" s="138"/>
      <c r="Q29" s="138"/>
      <c r="R29" s="138"/>
      <c r="S29" s="138"/>
      <c r="T29" s="119"/>
      <c r="U29" s="106"/>
      <c r="V29" s="103"/>
      <c r="W29" s="99"/>
      <c r="X29" s="160" t="str">
        <f t="shared" si="8"/>
        <v/>
      </c>
      <c r="Y29" s="49"/>
      <c r="Z29" s="49"/>
      <c r="AA29" s="49"/>
      <c r="AG29" s="53"/>
      <c r="AH29" s="53"/>
      <c r="AZ29" s="53"/>
      <c r="BA29" s="88" t="str">
        <f t="shared" si="10"/>
        <v/>
      </c>
      <c r="BB29" s="60" t="str">
        <f t="shared" si="11"/>
        <v/>
      </c>
      <c r="BC29" s="60" t="str">
        <f t="shared" si="12"/>
        <v/>
      </c>
      <c r="BD29" s="151">
        <f t="shared" si="13"/>
        <v>0</v>
      </c>
      <c r="BE29" s="151">
        <f t="shared" si="14"/>
        <v>0</v>
      </c>
      <c r="BF29" s="151" t="str">
        <f t="shared" si="15"/>
        <v/>
      </c>
      <c r="BG29" s="161"/>
      <c r="BH29" s="162"/>
      <c r="BI29" s="162"/>
      <c r="BJ29" s="162"/>
    </row>
    <row r="30" spans="1:62" s="57" customFormat="1" ht="15.75" customHeight="1" x14ac:dyDescent="0.15">
      <c r="A30" s="92" t="s">
        <v>35</v>
      </c>
      <c r="B30" s="130">
        <f t="shared" si="9"/>
        <v>0</v>
      </c>
      <c r="C30" s="10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3"/>
      <c r="U30" s="106"/>
      <c r="V30" s="103"/>
      <c r="W30" s="99"/>
      <c r="X30" s="160" t="str">
        <f t="shared" si="8"/>
        <v/>
      </c>
      <c r="Y30" s="49"/>
      <c r="Z30" s="49"/>
      <c r="AA30" s="49"/>
      <c r="AG30" s="53"/>
      <c r="AH30" s="53"/>
      <c r="AZ30" s="53"/>
      <c r="BA30" s="88" t="str">
        <f t="shared" si="10"/>
        <v/>
      </c>
      <c r="BB30" s="60" t="str">
        <f t="shared" si="11"/>
        <v/>
      </c>
      <c r="BC30" s="60" t="str">
        <f t="shared" si="12"/>
        <v/>
      </c>
      <c r="BD30" s="151">
        <f t="shared" si="13"/>
        <v>0</v>
      </c>
      <c r="BE30" s="151">
        <f t="shared" si="14"/>
        <v>0</v>
      </c>
      <c r="BF30" s="151" t="str">
        <f t="shared" si="15"/>
        <v/>
      </c>
      <c r="BG30" s="161"/>
      <c r="BH30" s="162"/>
      <c r="BI30" s="162"/>
      <c r="BJ30" s="162"/>
    </row>
    <row r="31" spans="1:62" s="57" customFormat="1" ht="15.75" customHeight="1" x14ac:dyDescent="0.15">
      <c r="A31" s="50" t="s">
        <v>36</v>
      </c>
      <c r="B31" s="105">
        <f t="shared" si="9"/>
        <v>0</v>
      </c>
      <c r="C31" s="106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3"/>
      <c r="U31" s="106"/>
      <c r="V31" s="103"/>
      <c r="W31" s="99"/>
      <c r="X31" s="160" t="str">
        <f t="shared" si="8"/>
        <v/>
      </c>
      <c r="Y31" s="49"/>
      <c r="Z31" s="49"/>
      <c r="AA31" s="49"/>
      <c r="AG31" s="53"/>
      <c r="AH31" s="53"/>
      <c r="AZ31" s="53"/>
      <c r="BA31" s="88" t="str">
        <f t="shared" si="10"/>
        <v/>
      </c>
      <c r="BB31" s="60" t="str">
        <f t="shared" si="11"/>
        <v/>
      </c>
      <c r="BC31" s="60" t="str">
        <f t="shared" si="12"/>
        <v/>
      </c>
      <c r="BD31" s="151">
        <f t="shared" si="13"/>
        <v>0</v>
      </c>
      <c r="BE31" s="151">
        <f t="shared" si="14"/>
        <v>0</v>
      </c>
      <c r="BF31" s="151" t="str">
        <f t="shared" si="15"/>
        <v/>
      </c>
      <c r="BG31" s="161"/>
      <c r="BH31" s="162"/>
      <c r="BI31" s="162"/>
      <c r="BJ31" s="162"/>
    </row>
    <row r="32" spans="1:62" s="57" customFormat="1" ht="15.75" customHeight="1" x14ac:dyDescent="0.15">
      <c r="A32" s="50" t="s">
        <v>37</v>
      </c>
      <c r="B32" s="105">
        <f t="shared" si="9"/>
        <v>0</v>
      </c>
      <c r="C32" s="106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3"/>
      <c r="U32" s="106"/>
      <c r="V32" s="103"/>
      <c r="W32" s="99"/>
      <c r="X32" s="160" t="str">
        <f t="shared" si="8"/>
        <v/>
      </c>
      <c r="Y32" s="49"/>
      <c r="Z32" s="49"/>
      <c r="AA32" s="49"/>
      <c r="AG32" s="53"/>
      <c r="AH32" s="53"/>
      <c r="AZ32" s="53"/>
      <c r="BA32" s="88" t="str">
        <f t="shared" si="10"/>
        <v/>
      </c>
      <c r="BB32" s="60" t="str">
        <f t="shared" si="11"/>
        <v/>
      </c>
      <c r="BC32" s="60" t="str">
        <f t="shared" si="12"/>
        <v/>
      </c>
      <c r="BD32" s="151">
        <f t="shared" si="13"/>
        <v>0</v>
      </c>
      <c r="BE32" s="151">
        <f t="shared" si="14"/>
        <v>0</v>
      </c>
      <c r="BF32" s="151" t="str">
        <f t="shared" si="15"/>
        <v/>
      </c>
      <c r="BG32" s="161"/>
      <c r="BH32" s="162"/>
      <c r="BI32" s="162"/>
      <c r="BJ32" s="162"/>
    </row>
    <row r="33" spans="1:62" s="57" customFormat="1" ht="15.75" customHeight="1" x14ac:dyDescent="0.15">
      <c r="A33" s="50" t="s">
        <v>38</v>
      </c>
      <c r="B33" s="105">
        <f t="shared" si="9"/>
        <v>0</v>
      </c>
      <c r="C33" s="106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3"/>
      <c r="U33" s="106"/>
      <c r="V33" s="103"/>
      <c r="W33" s="99"/>
      <c r="X33" s="160" t="str">
        <f t="shared" si="8"/>
        <v/>
      </c>
      <c r="Y33" s="49"/>
      <c r="Z33" s="49"/>
      <c r="AA33" s="49"/>
      <c r="AG33" s="53"/>
      <c r="AH33" s="53"/>
      <c r="AZ33" s="53"/>
      <c r="BA33" s="88" t="str">
        <f t="shared" si="10"/>
        <v/>
      </c>
      <c r="BB33" s="60" t="str">
        <f t="shared" si="11"/>
        <v/>
      </c>
      <c r="BC33" s="60" t="str">
        <f t="shared" si="12"/>
        <v/>
      </c>
      <c r="BD33" s="151">
        <f t="shared" si="13"/>
        <v>0</v>
      </c>
      <c r="BE33" s="151">
        <f t="shared" si="14"/>
        <v>0</v>
      </c>
      <c r="BF33" s="151" t="str">
        <f t="shared" si="15"/>
        <v/>
      </c>
      <c r="BG33" s="161"/>
      <c r="BH33" s="162"/>
      <c r="BI33" s="162"/>
      <c r="BJ33" s="162"/>
    </row>
    <row r="34" spans="1:62" s="57" customFormat="1" ht="15.75" customHeight="1" x14ac:dyDescent="0.15">
      <c r="A34" s="50" t="s">
        <v>39</v>
      </c>
      <c r="B34" s="105">
        <f t="shared" si="9"/>
        <v>0</v>
      </c>
      <c r="C34" s="106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3"/>
      <c r="U34" s="106"/>
      <c r="V34" s="103"/>
      <c r="W34" s="99"/>
      <c r="X34" s="160" t="str">
        <f t="shared" si="8"/>
        <v/>
      </c>
      <c r="Y34" s="49"/>
      <c r="Z34" s="49"/>
      <c r="AA34" s="49"/>
      <c r="AG34" s="53"/>
      <c r="AH34" s="53"/>
      <c r="AZ34" s="53"/>
      <c r="BA34" s="88" t="str">
        <f t="shared" si="10"/>
        <v/>
      </c>
      <c r="BB34" s="60" t="str">
        <f t="shared" si="11"/>
        <v/>
      </c>
      <c r="BC34" s="60" t="str">
        <f t="shared" si="12"/>
        <v/>
      </c>
      <c r="BD34" s="151">
        <f t="shared" si="13"/>
        <v>0</v>
      </c>
      <c r="BE34" s="151">
        <f t="shared" si="14"/>
        <v>0</v>
      </c>
      <c r="BF34" s="151" t="str">
        <f t="shared" si="15"/>
        <v/>
      </c>
      <c r="BG34" s="161"/>
      <c r="BH34" s="162"/>
      <c r="BI34" s="162"/>
      <c r="BJ34" s="162"/>
    </row>
    <row r="35" spans="1:62" s="57" customFormat="1" ht="15.75" customHeight="1" x14ac:dyDescent="0.15">
      <c r="A35" s="50" t="s">
        <v>40</v>
      </c>
      <c r="B35" s="105">
        <f t="shared" si="9"/>
        <v>0</v>
      </c>
      <c r="C35" s="106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3"/>
      <c r="U35" s="106"/>
      <c r="V35" s="103"/>
      <c r="W35" s="99"/>
      <c r="X35" s="160" t="str">
        <f t="shared" si="8"/>
        <v/>
      </c>
      <c r="Y35" s="49"/>
      <c r="Z35" s="49"/>
      <c r="AA35" s="49"/>
      <c r="AG35" s="53"/>
      <c r="AH35" s="53"/>
      <c r="AZ35" s="53"/>
      <c r="BA35" s="88" t="str">
        <f t="shared" si="10"/>
        <v/>
      </c>
      <c r="BB35" s="60" t="str">
        <f t="shared" si="11"/>
        <v/>
      </c>
      <c r="BC35" s="60" t="str">
        <f t="shared" si="12"/>
        <v/>
      </c>
      <c r="BD35" s="151">
        <f t="shared" si="13"/>
        <v>0</v>
      </c>
      <c r="BE35" s="151">
        <f t="shared" si="14"/>
        <v>0</v>
      </c>
      <c r="BF35" s="151" t="str">
        <f t="shared" si="15"/>
        <v/>
      </c>
      <c r="BG35" s="161"/>
      <c r="BH35" s="162"/>
      <c r="BI35" s="162"/>
      <c r="BJ35" s="162"/>
    </row>
    <row r="36" spans="1:62" s="57" customFormat="1" ht="15.75" customHeight="1" x14ac:dyDescent="0.15">
      <c r="A36" s="50" t="s">
        <v>41</v>
      </c>
      <c r="B36" s="105">
        <f t="shared" si="9"/>
        <v>0</v>
      </c>
      <c r="C36" s="106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3"/>
      <c r="U36" s="106"/>
      <c r="V36" s="103"/>
      <c r="W36" s="99"/>
      <c r="X36" s="160" t="str">
        <f t="shared" si="8"/>
        <v/>
      </c>
      <c r="Y36" s="49"/>
      <c r="Z36" s="49"/>
      <c r="AA36" s="49"/>
      <c r="AG36" s="53"/>
      <c r="AH36" s="53"/>
      <c r="AZ36" s="53"/>
      <c r="BA36" s="88" t="str">
        <f t="shared" si="10"/>
        <v/>
      </c>
      <c r="BB36" s="60" t="str">
        <f t="shared" si="11"/>
        <v/>
      </c>
      <c r="BC36" s="60" t="str">
        <f t="shared" si="12"/>
        <v/>
      </c>
      <c r="BD36" s="151">
        <f t="shared" si="13"/>
        <v>0</v>
      </c>
      <c r="BE36" s="151">
        <f t="shared" si="14"/>
        <v>0</v>
      </c>
      <c r="BF36" s="151" t="str">
        <f t="shared" si="15"/>
        <v/>
      </c>
      <c r="BG36" s="161"/>
      <c r="BH36" s="162"/>
      <c r="BI36" s="162"/>
      <c r="BJ36" s="162"/>
    </row>
    <row r="37" spans="1:62" s="57" customFormat="1" ht="15.75" customHeight="1" x14ac:dyDescent="0.15">
      <c r="A37" s="50" t="s">
        <v>42</v>
      </c>
      <c r="B37" s="105">
        <f t="shared" si="9"/>
        <v>0</v>
      </c>
      <c r="C37" s="106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3"/>
      <c r="U37" s="106"/>
      <c r="V37" s="103"/>
      <c r="W37" s="99"/>
      <c r="X37" s="160" t="str">
        <f t="shared" si="8"/>
        <v/>
      </c>
      <c r="Y37" s="49"/>
      <c r="Z37" s="49"/>
      <c r="AA37" s="49"/>
      <c r="AG37" s="53"/>
      <c r="AH37" s="53"/>
      <c r="AZ37" s="53"/>
      <c r="BA37" s="88" t="str">
        <f t="shared" si="10"/>
        <v/>
      </c>
      <c r="BB37" s="60" t="str">
        <f t="shared" si="11"/>
        <v/>
      </c>
      <c r="BC37" s="60" t="str">
        <f t="shared" si="12"/>
        <v/>
      </c>
      <c r="BD37" s="151">
        <f t="shared" si="13"/>
        <v>0</v>
      </c>
      <c r="BE37" s="151">
        <f t="shared" si="14"/>
        <v>0</v>
      </c>
      <c r="BF37" s="151" t="str">
        <f t="shared" si="15"/>
        <v/>
      </c>
      <c r="BG37" s="161"/>
      <c r="BH37" s="162"/>
      <c r="BI37" s="162"/>
      <c r="BJ37" s="162"/>
    </row>
    <row r="38" spans="1:62" s="57" customFormat="1" ht="15.75" customHeight="1" x14ac:dyDescent="0.15">
      <c r="A38" s="50" t="s">
        <v>43</v>
      </c>
      <c r="B38" s="105">
        <f t="shared" si="9"/>
        <v>0</v>
      </c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3"/>
      <c r="U38" s="106"/>
      <c r="V38" s="103"/>
      <c r="W38" s="99"/>
      <c r="X38" s="160" t="str">
        <f t="shared" si="8"/>
        <v/>
      </c>
      <c r="Y38" s="49"/>
      <c r="Z38" s="49"/>
      <c r="AA38" s="49"/>
      <c r="AG38" s="53"/>
      <c r="AH38" s="53"/>
      <c r="AZ38" s="53"/>
      <c r="BA38" s="88" t="str">
        <f t="shared" si="10"/>
        <v/>
      </c>
      <c r="BB38" s="60" t="str">
        <f t="shared" si="11"/>
        <v/>
      </c>
      <c r="BC38" s="60" t="str">
        <f t="shared" si="12"/>
        <v/>
      </c>
      <c r="BD38" s="151">
        <f t="shared" si="13"/>
        <v>0</v>
      </c>
      <c r="BE38" s="151">
        <f t="shared" si="14"/>
        <v>0</v>
      </c>
      <c r="BF38" s="151" t="str">
        <f t="shared" si="15"/>
        <v/>
      </c>
      <c r="BG38" s="161"/>
      <c r="BH38" s="162"/>
      <c r="BI38" s="162"/>
      <c r="BJ38" s="162"/>
    </row>
    <row r="39" spans="1:62" s="57" customFormat="1" ht="15.75" customHeight="1" x14ac:dyDescent="0.15">
      <c r="A39" s="51" t="s">
        <v>44</v>
      </c>
      <c r="B39" s="109">
        <f t="shared" si="9"/>
        <v>0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3"/>
      <c r="U39" s="110"/>
      <c r="V39" s="113"/>
      <c r="W39" s="100"/>
      <c r="X39" s="160" t="str">
        <f t="shared" si="8"/>
        <v/>
      </c>
      <c r="Y39" s="49"/>
      <c r="Z39" s="49"/>
      <c r="AA39" s="49"/>
      <c r="AG39" s="53"/>
      <c r="AH39" s="53"/>
      <c r="AZ39" s="53"/>
      <c r="BA39" s="88" t="str">
        <f t="shared" si="10"/>
        <v/>
      </c>
      <c r="BB39" s="60" t="str">
        <f t="shared" si="11"/>
        <v/>
      </c>
      <c r="BC39" s="60" t="str">
        <f t="shared" si="12"/>
        <v/>
      </c>
      <c r="BD39" s="151">
        <f t="shared" si="13"/>
        <v>0</v>
      </c>
      <c r="BE39" s="151">
        <f t="shared" si="14"/>
        <v>0</v>
      </c>
      <c r="BF39" s="151" t="str">
        <f t="shared" si="15"/>
        <v/>
      </c>
      <c r="BG39" s="161"/>
      <c r="BH39" s="162"/>
      <c r="BI39" s="162"/>
      <c r="BJ39" s="162"/>
    </row>
    <row r="40" spans="1:62" s="57" customFormat="1" ht="30" customHeight="1" x14ac:dyDescent="0.2">
      <c r="A40" s="52" t="s">
        <v>45</v>
      </c>
      <c r="B40" s="52"/>
      <c r="C40" s="52"/>
      <c r="D40" s="52"/>
      <c r="E40" s="52"/>
      <c r="F40" s="52"/>
      <c r="G40" s="52"/>
      <c r="H40" s="52"/>
      <c r="I40" s="44"/>
      <c r="J40" s="44"/>
      <c r="K40" s="44"/>
      <c r="L40" s="44"/>
      <c r="M40" s="44"/>
      <c r="N40" s="42"/>
      <c r="O40" s="48"/>
      <c r="P40" s="48"/>
      <c r="Q40" s="48"/>
      <c r="R40" s="48"/>
      <c r="S40" s="48"/>
      <c r="T40" s="48"/>
      <c r="U40" s="48"/>
      <c r="V40" s="48"/>
      <c r="W40" s="48"/>
      <c r="X40" s="164"/>
      <c r="AV40" s="53"/>
      <c r="AW40" s="53"/>
      <c r="BA40" s="48"/>
      <c r="BB40" s="48"/>
      <c r="BC40" s="48"/>
      <c r="BD40" s="48"/>
      <c r="BG40" s="158"/>
      <c r="BH40" s="158"/>
      <c r="BI40" s="158"/>
      <c r="BJ40" s="158"/>
    </row>
    <row r="41" spans="1:62" s="57" customFormat="1" ht="32.25" customHeight="1" x14ac:dyDescent="0.25">
      <c r="A41" s="201" t="s">
        <v>31</v>
      </c>
      <c r="B41" s="203" t="s">
        <v>4</v>
      </c>
      <c r="C41" s="205" t="s">
        <v>46</v>
      </c>
      <c r="D41" s="206"/>
      <c r="E41" s="206"/>
      <c r="F41" s="207"/>
      <c r="G41" s="205" t="s">
        <v>47</v>
      </c>
      <c r="H41" s="206"/>
      <c r="I41" s="206"/>
      <c r="J41" s="207"/>
      <c r="K41" s="42"/>
      <c r="L41" s="208"/>
      <c r="M41" s="208"/>
      <c r="N41" s="208"/>
      <c r="O41" s="208"/>
      <c r="P41" s="208"/>
      <c r="Q41" s="208"/>
      <c r="R41" s="20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G41" s="158"/>
      <c r="BH41" s="158"/>
      <c r="BI41" s="158"/>
      <c r="BJ41" s="158"/>
    </row>
    <row r="42" spans="1:62" s="57" customFormat="1" ht="27" customHeight="1" x14ac:dyDescent="0.15">
      <c r="A42" s="202"/>
      <c r="B42" s="204"/>
      <c r="C42" s="45" t="s">
        <v>11</v>
      </c>
      <c r="D42" s="45" t="s">
        <v>12</v>
      </c>
      <c r="E42" s="73" t="s">
        <v>13</v>
      </c>
      <c r="F42" s="73" t="s">
        <v>48</v>
      </c>
      <c r="G42" s="45" t="s">
        <v>11</v>
      </c>
      <c r="H42" s="45" t="s">
        <v>12</v>
      </c>
      <c r="I42" s="73" t="s">
        <v>13</v>
      </c>
      <c r="J42" s="73" t="s">
        <v>48</v>
      </c>
      <c r="K42" s="42"/>
      <c r="L42" s="42"/>
      <c r="M42" s="42"/>
      <c r="N42" s="54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G42" s="158"/>
      <c r="BH42" s="158"/>
      <c r="BI42" s="158"/>
      <c r="BJ42" s="158"/>
    </row>
    <row r="43" spans="1:62" s="57" customFormat="1" ht="15.75" customHeight="1" x14ac:dyDescent="0.15">
      <c r="A43" s="67" t="s">
        <v>49</v>
      </c>
      <c r="B43" s="105">
        <f>SUM(C43:J43)</f>
        <v>0</v>
      </c>
      <c r="C43" s="120"/>
      <c r="D43" s="121"/>
      <c r="E43" s="125"/>
      <c r="F43" s="125"/>
      <c r="G43" s="120"/>
      <c r="H43" s="121"/>
      <c r="I43" s="121"/>
      <c r="J43" s="125"/>
      <c r="K43" s="150" t="s">
        <v>70</v>
      </c>
      <c r="L43" s="42"/>
      <c r="M43" s="42"/>
      <c r="N43" s="86"/>
      <c r="O43" s="48"/>
      <c r="P43" s="48"/>
      <c r="Q43" s="48"/>
      <c r="R43" s="48"/>
      <c r="S43" s="48"/>
      <c r="T43" s="48"/>
      <c r="U43" s="48"/>
      <c r="V43" s="48"/>
      <c r="W43" s="48"/>
      <c r="X43" s="164"/>
      <c r="AV43" s="53"/>
      <c r="AW43" s="53"/>
      <c r="BA43" s="88"/>
      <c r="BD43" s="151"/>
      <c r="BG43" s="158"/>
      <c r="BH43" s="158"/>
      <c r="BI43" s="158"/>
      <c r="BJ43" s="158"/>
    </row>
    <row r="44" spans="1:62" s="57" customFormat="1" ht="15.75" customHeight="1" x14ac:dyDescent="0.15">
      <c r="A44" s="66" t="s">
        <v>50</v>
      </c>
      <c r="B44" s="109">
        <f>SUM(C44:J44)</f>
        <v>0</v>
      </c>
      <c r="C44" s="110"/>
      <c r="D44" s="111"/>
      <c r="E44" s="113"/>
      <c r="F44" s="113"/>
      <c r="G44" s="110"/>
      <c r="H44" s="111"/>
      <c r="I44" s="111"/>
      <c r="J44" s="113"/>
      <c r="K44" s="150" t="s">
        <v>70</v>
      </c>
      <c r="L44" s="42"/>
      <c r="M44" s="42"/>
      <c r="N44" s="68"/>
      <c r="O44" s="48"/>
      <c r="P44" s="48"/>
      <c r="Q44" s="48"/>
      <c r="R44" s="48"/>
      <c r="S44" s="48"/>
      <c r="T44" s="48"/>
      <c r="U44" s="48"/>
      <c r="V44" s="48"/>
      <c r="W44" s="48"/>
      <c r="X44" s="164"/>
      <c r="AV44" s="53"/>
      <c r="AW44" s="53"/>
      <c r="BA44" s="88"/>
      <c r="BD44" s="151"/>
      <c r="BG44" s="158"/>
      <c r="BH44" s="158"/>
      <c r="BI44" s="158"/>
      <c r="BJ44" s="158"/>
    </row>
    <row r="45" spans="1:62" s="57" customFormat="1" ht="30" customHeight="1" x14ac:dyDescent="0.2">
      <c r="A45" s="95" t="s">
        <v>51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68"/>
      <c r="O45" s="48"/>
      <c r="P45" s="48"/>
      <c r="Q45" s="48"/>
      <c r="R45" s="48"/>
      <c r="S45" s="48"/>
      <c r="T45" s="48"/>
      <c r="U45" s="48"/>
      <c r="V45" s="48"/>
      <c r="W45" s="48"/>
      <c r="X45" s="164"/>
      <c r="AV45" s="53"/>
      <c r="AW45" s="53"/>
      <c r="BA45" s="48"/>
      <c r="BB45" s="48"/>
      <c r="BG45" s="158"/>
      <c r="BH45" s="158"/>
      <c r="BI45" s="158"/>
      <c r="BJ45" s="158"/>
    </row>
    <row r="46" spans="1:62" s="57" customFormat="1" ht="27" customHeight="1" x14ac:dyDescent="0.15">
      <c r="A46" s="198" t="s">
        <v>52</v>
      </c>
      <c r="B46" s="188" t="s">
        <v>18</v>
      </c>
      <c r="C46" s="190" t="s">
        <v>5</v>
      </c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2" t="s">
        <v>6</v>
      </c>
      <c r="V46" s="193"/>
      <c r="W46" s="188" t="s">
        <v>7</v>
      </c>
      <c r="X46" s="164"/>
      <c r="AT46" s="53"/>
      <c r="AU46" s="53"/>
      <c r="AZ46" s="48"/>
      <c r="BA46" s="48"/>
      <c r="BB46" s="48"/>
      <c r="BG46" s="158"/>
      <c r="BH46" s="158"/>
      <c r="BI46" s="158"/>
      <c r="BJ46" s="158"/>
    </row>
    <row r="47" spans="1:62" s="57" customFormat="1" ht="29.25" customHeight="1" x14ac:dyDescent="0.15">
      <c r="A47" s="199"/>
      <c r="B47" s="189"/>
      <c r="C47" s="58" t="s">
        <v>71</v>
      </c>
      <c r="D47" s="45" t="s">
        <v>72</v>
      </c>
      <c r="E47" s="45" t="s">
        <v>73</v>
      </c>
      <c r="F47" s="45" t="s">
        <v>74</v>
      </c>
      <c r="G47" s="45" t="s">
        <v>75</v>
      </c>
      <c r="H47" s="45" t="s">
        <v>76</v>
      </c>
      <c r="I47" s="45" t="s">
        <v>77</v>
      </c>
      <c r="J47" s="45" t="s">
        <v>78</v>
      </c>
      <c r="K47" s="45" t="s">
        <v>79</v>
      </c>
      <c r="L47" s="45" t="s">
        <v>80</v>
      </c>
      <c r="M47" s="45" t="s">
        <v>81</v>
      </c>
      <c r="N47" s="45" t="s">
        <v>82</v>
      </c>
      <c r="O47" s="45" t="s">
        <v>83</v>
      </c>
      <c r="P47" s="45" t="s">
        <v>84</v>
      </c>
      <c r="Q47" s="45" t="s">
        <v>85</v>
      </c>
      <c r="R47" s="45" t="s">
        <v>86</v>
      </c>
      <c r="S47" s="45" t="s">
        <v>87</v>
      </c>
      <c r="T47" s="159" t="s">
        <v>88</v>
      </c>
      <c r="U47" s="47" t="s">
        <v>16</v>
      </c>
      <c r="V47" s="46" t="s">
        <v>17</v>
      </c>
      <c r="W47" s="189"/>
      <c r="X47" s="164"/>
      <c r="AT47" s="53"/>
      <c r="AU47" s="53"/>
      <c r="AZ47" s="48"/>
      <c r="BA47" s="48"/>
      <c r="BB47" s="48"/>
      <c r="BG47" s="158"/>
      <c r="BH47" s="158"/>
      <c r="BI47" s="158"/>
      <c r="BJ47" s="158"/>
    </row>
    <row r="48" spans="1:62" s="57" customFormat="1" ht="15.75" customHeight="1" x14ac:dyDescent="0.15">
      <c r="A48" s="69" t="s">
        <v>53</v>
      </c>
      <c r="B48" s="115">
        <f>SUM(B49:B50)</f>
        <v>0</v>
      </c>
      <c r="C48" s="139">
        <f>SUM(C49:C50)</f>
        <v>0</v>
      </c>
      <c r="D48" s="140">
        <f t="shared" ref="D48:W48" si="16">SUM(D49:D50)</f>
        <v>0</v>
      </c>
      <c r="E48" s="140">
        <f t="shared" si="16"/>
        <v>0</v>
      </c>
      <c r="F48" s="140">
        <f t="shared" si="16"/>
        <v>0</v>
      </c>
      <c r="G48" s="140">
        <f t="shared" si="16"/>
        <v>0</v>
      </c>
      <c r="H48" s="140">
        <f t="shared" si="16"/>
        <v>0</v>
      </c>
      <c r="I48" s="140">
        <f t="shared" si="16"/>
        <v>0</v>
      </c>
      <c r="J48" s="140">
        <f t="shared" si="16"/>
        <v>0</v>
      </c>
      <c r="K48" s="140">
        <f t="shared" si="16"/>
        <v>0</v>
      </c>
      <c r="L48" s="140">
        <f t="shared" si="16"/>
        <v>0</v>
      </c>
      <c r="M48" s="140">
        <f t="shared" si="16"/>
        <v>0</v>
      </c>
      <c r="N48" s="140">
        <f t="shared" si="16"/>
        <v>0</v>
      </c>
      <c r="O48" s="140">
        <f t="shared" si="16"/>
        <v>0</v>
      </c>
      <c r="P48" s="140">
        <f t="shared" si="16"/>
        <v>0</v>
      </c>
      <c r="Q48" s="140">
        <f t="shared" si="16"/>
        <v>0</v>
      </c>
      <c r="R48" s="140">
        <f t="shared" si="16"/>
        <v>0</v>
      </c>
      <c r="S48" s="140">
        <f t="shared" si="16"/>
        <v>0</v>
      </c>
      <c r="T48" s="147">
        <f t="shared" si="16"/>
        <v>0</v>
      </c>
      <c r="U48" s="139">
        <f t="shared" si="16"/>
        <v>0</v>
      </c>
      <c r="V48" s="165">
        <f t="shared" si="16"/>
        <v>0</v>
      </c>
      <c r="W48" s="165">
        <f t="shared" si="16"/>
        <v>0</v>
      </c>
      <c r="X48" s="160" t="str">
        <f t="shared" ref="X48:X53" si="17">+BA48&amp;""&amp;BB48&amp;""&amp;BC48</f>
        <v/>
      </c>
      <c r="AT48" s="53"/>
      <c r="AU48" s="53"/>
      <c r="AZ48" s="88" t="s">
        <v>70</v>
      </c>
      <c r="BA48" s="88" t="str">
        <f t="shared" ref="BA48:BA53" si="18">IF($B48&lt;&gt;($U48+$V48)," El número consultas según sexo NO puede ser diferente al Total.","")</f>
        <v/>
      </c>
      <c r="BB48" s="60" t="str">
        <f t="shared" ref="BB48:BB53" si="19">IF($B48=0,"",IF($W48="",IF($B48="",""," No olvide escribir la columna Beneficiarios."),""))</f>
        <v/>
      </c>
      <c r="BC48" s="60" t="str">
        <f t="shared" ref="BC48:BC53" si="20">IF($B48&lt;$W48," El número de Beneficiarios NO puede ser mayor que el Total.","")</f>
        <v/>
      </c>
      <c r="BD48" s="151">
        <f t="shared" ref="BD48:BD53" si="21">IF($B48&lt;&gt;($U48+$V48),1,0)</f>
        <v>0</v>
      </c>
      <c r="BE48" s="151">
        <f t="shared" ref="BE48:BE53" si="22">IF($B48&lt;$W48,1,0)</f>
        <v>0</v>
      </c>
      <c r="BF48" s="151"/>
      <c r="BG48" s="158"/>
      <c r="BH48" s="158"/>
      <c r="BI48" s="158"/>
      <c r="BJ48" s="158"/>
    </row>
    <row r="49" spans="1:62" s="57" customFormat="1" ht="15.75" customHeight="1" x14ac:dyDescent="0.15">
      <c r="A49" s="70" t="s">
        <v>49</v>
      </c>
      <c r="B49" s="116">
        <f>SUM(C49:T49)</f>
        <v>0</v>
      </c>
      <c r="C49" s="106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106"/>
      <c r="V49" s="103"/>
      <c r="W49" s="101"/>
      <c r="X49" s="160" t="str">
        <f t="shared" si="17"/>
        <v/>
      </c>
      <c r="Y49" s="49"/>
      <c r="Z49" s="49"/>
      <c r="AA49" s="49"/>
      <c r="AG49" s="53"/>
      <c r="AH49" s="53"/>
      <c r="AZ49" s="53"/>
      <c r="BA49" s="88" t="str">
        <f t="shared" si="18"/>
        <v/>
      </c>
      <c r="BB49" s="60" t="str">
        <f t="shared" si="19"/>
        <v/>
      </c>
      <c r="BC49" s="60" t="str">
        <f t="shared" si="20"/>
        <v/>
      </c>
      <c r="BD49" s="151">
        <f t="shared" si="21"/>
        <v>0</v>
      </c>
      <c r="BE49" s="151">
        <f t="shared" si="22"/>
        <v>0</v>
      </c>
      <c r="BF49" s="151" t="str">
        <f>IF($B49=0,"",IF($W49="",IF($B49="","",1),0))</f>
        <v/>
      </c>
      <c r="BG49" s="161"/>
      <c r="BH49" s="162"/>
      <c r="BI49" s="162"/>
      <c r="BJ49" s="162"/>
    </row>
    <row r="50" spans="1:62" s="57" customFormat="1" ht="15.75" customHeight="1" x14ac:dyDescent="0.15">
      <c r="A50" s="71" t="s">
        <v>54</v>
      </c>
      <c r="B50" s="117">
        <f>SUM(C50:T50)</f>
        <v>0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2"/>
      <c r="U50" s="110"/>
      <c r="V50" s="113"/>
      <c r="W50" s="102"/>
      <c r="X50" s="160" t="str">
        <f t="shared" si="17"/>
        <v/>
      </c>
      <c r="Y50" s="49"/>
      <c r="Z50" s="49"/>
      <c r="AA50" s="49"/>
      <c r="AG50" s="53"/>
      <c r="AH50" s="53"/>
      <c r="AZ50" s="53"/>
      <c r="BA50" s="88" t="str">
        <f t="shared" si="18"/>
        <v/>
      </c>
      <c r="BB50" s="60" t="str">
        <f t="shared" si="19"/>
        <v/>
      </c>
      <c r="BC50" s="60" t="str">
        <f t="shared" si="20"/>
        <v/>
      </c>
      <c r="BD50" s="151">
        <f t="shared" si="21"/>
        <v>0</v>
      </c>
      <c r="BE50" s="151">
        <f t="shared" si="22"/>
        <v>0</v>
      </c>
      <c r="BF50" s="151" t="str">
        <f>IF($B50=0,"",IF($W50="",IF($B50="","",1),0))</f>
        <v/>
      </c>
      <c r="BG50" s="161"/>
      <c r="BH50" s="162"/>
      <c r="BI50" s="162"/>
      <c r="BJ50" s="162"/>
    </row>
    <row r="51" spans="1:62" s="57" customFormat="1" ht="15.75" customHeight="1" x14ac:dyDescent="0.15">
      <c r="A51" s="166" t="s">
        <v>55</v>
      </c>
      <c r="B51" s="167">
        <f t="shared" ref="B51:W51" si="23">SUM(B52:B53)</f>
        <v>0</v>
      </c>
      <c r="C51" s="168">
        <f t="shared" si="23"/>
        <v>0</v>
      </c>
      <c r="D51" s="169">
        <f t="shared" si="23"/>
        <v>0</v>
      </c>
      <c r="E51" s="169">
        <f t="shared" si="23"/>
        <v>0</v>
      </c>
      <c r="F51" s="169">
        <f t="shared" si="23"/>
        <v>0</v>
      </c>
      <c r="G51" s="169">
        <f t="shared" si="23"/>
        <v>0</v>
      </c>
      <c r="H51" s="169">
        <f t="shared" si="23"/>
        <v>0</v>
      </c>
      <c r="I51" s="169">
        <f t="shared" si="23"/>
        <v>0</v>
      </c>
      <c r="J51" s="169">
        <f t="shared" si="23"/>
        <v>0</v>
      </c>
      <c r="K51" s="169">
        <f t="shared" si="23"/>
        <v>0</v>
      </c>
      <c r="L51" s="169">
        <f t="shared" si="23"/>
        <v>0</v>
      </c>
      <c r="M51" s="169">
        <f t="shared" si="23"/>
        <v>0</v>
      </c>
      <c r="N51" s="169">
        <f t="shared" si="23"/>
        <v>0</v>
      </c>
      <c r="O51" s="169">
        <f t="shared" si="23"/>
        <v>0</v>
      </c>
      <c r="P51" s="169">
        <f t="shared" si="23"/>
        <v>0</v>
      </c>
      <c r="Q51" s="169">
        <f t="shared" si="23"/>
        <v>0</v>
      </c>
      <c r="R51" s="169">
        <f t="shared" si="23"/>
        <v>0</v>
      </c>
      <c r="S51" s="169">
        <f t="shared" si="23"/>
        <v>0</v>
      </c>
      <c r="T51" s="170">
        <f t="shared" si="23"/>
        <v>0</v>
      </c>
      <c r="U51" s="168">
        <f t="shared" si="23"/>
        <v>0</v>
      </c>
      <c r="V51" s="171">
        <f t="shared" si="23"/>
        <v>0</v>
      </c>
      <c r="W51" s="165">
        <f t="shared" si="23"/>
        <v>0</v>
      </c>
      <c r="X51" s="160" t="str">
        <f t="shared" si="17"/>
        <v/>
      </c>
      <c r="Y51" s="49"/>
      <c r="Z51" s="49"/>
      <c r="AA51" s="49"/>
      <c r="AG51" s="53"/>
      <c r="AH51" s="53"/>
      <c r="AZ51" s="53"/>
      <c r="BA51" s="88" t="str">
        <f t="shared" si="18"/>
        <v/>
      </c>
      <c r="BB51" s="60" t="str">
        <f t="shared" si="19"/>
        <v/>
      </c>
      <c r="BC51" s="60" t="str">
        <f t="shared" si="20"/>
        <v/>
      </c>
      <c r="BD51" s="151">
        <f t="shared" si="21"/>
        <v>0</v>
      </c>
      <c r="BE51" s="151">
        <f t="shared" si="22"/>
        <v>0</v>
      </c>
      <c r="BF51" s="151" t="str">
        <f>IF($B51=0,"",IF($W51="",IF($B51="","",1),0))</f>
        <v/>
      </c>
      <c r="BG51" s="161"/>
      <c r="BH51" s="162"/>
      <c r="BI51" s="162"/>
      <c r="BJ51" s="162"/>
    </row>
    <row r="52" spans="1:62" s="57" customFormat="1" ht="15.75" customHeight="1" x14ac:dyDescent="0.15">
      <c r="A52" s="70" t="s">
        <v>49</v>
      </c>
      <c r="B52" s="116">
        <f>SUM(C52:T52)</f>
        <v>0</v>
      </c>
      <c r="C52" s="106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6"/>
      <c r="V52" s="103"/>
      <c r="W52" s="101"/>
      <c r="X52" s="160" t="str">
        <f t="shared" si="17"/>
        <v/>
      </c>
      <c r="Y52" s="49"/>
      <c r="Z52" s="49"/>
      <c r="AA52" s="49"/>
      <c r="AG52" s="53"/>
      <c r="AH52" s="53"/>
      <c r="AZ52" s="53"/>
      <c r="BA52" s="88" t="str">
        <f t="shared" si="18"/>
        <v/>
      </c>
      <c r="BB52" s="60" t="str">
        <f t="shared" si="19"/>
        <v/>
      </c>
      <c r="BC52" s="60" t="str">
        <f t="shared" si="20"/>
        <v/>
      </c>
      <c r="BD52" s="151">
        <f t="shared" si="21"/>
        <v>0</v>
      </c>
      <c r="BE52" s="151">
        <f t="shared" si="22"/>
        <v>0</v>
      </c>
      <c r="BF52" s="151" t="str">
        <f>IF($B52=0,"",IF($W52="",IF($B52="","",1),0))</f>
        <v/>
      </c>
      <c r="BG52" s="161"/>
      <c r="BH52" s="162"/>
      <c r="BI52" s="162"/>
      <c r="BJ52" s="162"/>
    </row>
    <row r="53" spans="1:62" s="57" customFormat="1" ht="15.75" customHeight="1" x14ac:dyDescent="0.15">
      <c r="A53" s="71" t="s">
        <v>54</v>
      </c>
      <c r="B53" s="117">
        <f>SUM(C53:T53)</f>
        <v>0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10"/>
      <c r="V53" s="113"/>
      <c r="W53" s="102"/>
      <c r="X53" s="160" t="str">
        <f t="shared" si="17"/>
        <v/>
      </c>
      <c r="Y53" s="49"/>
      <c r="Z53" s="49"/>
      <c r="AA53" s="49"/>
      <c r="AG53" s="53"/>
      <c r="AH53" s="53"/>
      <c r="AZ53" s="53"/>
      <c r="BA53" s="88" t="str">
        <f t="shared" si="18"/>
        <v/>
      </c>
      <c r="BB53" s="60" t="str">
        <f t="shared" si="19"/>
        <v/>
      </c>
      <c r="BC53" s="60" t="str">
        <f t="shared" si="20"/>
        <v/>
      </c>
      <c r="BD53" s="151">
        <f t="shared" si="21"/>
        <v>0</v>
      </c>
      <c r="BE53" s="151">
        <f t="shared" si="22"/>
        <v>0</v>
      </c>
      <c r="BF53" s="151" t="str">
        <f>IF($B53=0,"",IF($W53="",IF($B53="","",1),0))</f>
        <v/>
      </c>
      <c r="BG53" s="161"/>
      <c r="BH53" s="162"/>
      <c r="BI53" s="162"/>
      <c r="BJ53" s="162"/>
    </row>
    <row r="54" spans="1:62" s="57" customFormat="1" ht="30" customHeight="1" x14ac:dyDescent="0.2">
      <c r="A54" s="96" t="s">
        <v>56</v>
      </c>
      <c r="B54" s="96"/>
      <c r="C54" s="96"/>
      <c r="D54" s="96"/>
      <c r="E54" s="96"/>
      <c r="F54" s="96"/>
      <c r="G54" s="96"/>
      <c r="H54" s="96"/>
      <c r="I54" s="96"/>
      <c r="J54" s="96"/>
      <c r="K54" s="93"/>
      <c r="L54" s="93"/>
      <c r="M54" s="93"/>
      <c r="N54" s="42"/>
      <c r="O54" s="48"/>
      <c r="P54" s="48"/>
      <c r="Q54" s="48"/>
      <c r="R54" s="48"/>
      <c r="S54" s="48"/>
      <c r="T54" s="48"/>
      <c r="U54" s="48"/>
      <c r="V54" s="48"/>
      <c r="W54" s="48"/>
      <c r="X54" s="164"/>
      <c r="AV54" s="53"/>
      <c r="AW54" s="53"/>
      <c r="BA54" s="48"/>
      <c r="BB54" s="48"/>
      <c r="BG54" s="158"/>
      <c r="BH54" s="158"/>
      <c r="BI54" s="158"/>
      <c r="BJ54" s="158"/>
    </row>
    <row r="55" spans="1:62" s="57" customFormat="1" ht="24" customHeight="1" x14ac:dyDescent="0.15">
      <c r="A55" s="188" t="s">
        <v>52</v>
      </c>
      <c r="B55" s="194" t="s">
        <v>57</v>
      </c>
      <c r="C55" s="195"/>
      <c r="D55" s="194" t="s">
        <v>58</v>
      </c>
      <c r="E55" s="195"/>
      <c r="F55" s="196" t="s">
        <v>91</v>
      </c>
      <c r="G55" s="197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X55" s="164"/>
      <c r="AU55" s="53"/>
      <c r="AV55" s="53"/>
      <c r="AX55" s="48"/>
      <c r="AY55" s="48"/>
      <c r="BA55" s="48"/>
      <c r="BB55" s="48"/>
      <c r="BG55" s="158"/>
      <c r="BH55" s="158"/>
      <c r="BI55" s="158"/>
      <c r="BJ55" s="158"/>
    </row>
    <row r="56" spans="1:62" s="57" customFormat="1" ht="31.5" x14ac:dyDescent="0.15">
      <c r="A56" s="189"/>
      <c r="B56" s="72" t="s">
        <v>59</v>
      </c>
      <c r="C56" s="73" t="s">
        <v>60</v>
      </c>
      <c r="D56" s="72" t="s">
        <v>59</v>
      </c>
      <c r="E56" s="73" t="s">
        <v>60</v>
      </c>
      <c r="F56" s="72" t="s">
        <v>59</v>
      </c>
      <c r="G56" s="73" t="s">
        <v>60</v>
      </c>
      <c r="H56" s="48"/>
      <c r="I56" s="48"/>
      <c r="J56" s="48"/>
      <c r="K56" s="48"/>
      <c r="L56" s="48"/>
      <c r="M56" s="48"/>
      <c r="N56" s="48"/>
      <c r="O56" s="48"/>
      <c r="P56" s="48"/>
      <c r="X56" s="164"/>
      <c r="AQ56" s="53"/>
      <c r="AR56" s="53"/>
      <c r="AT56" s="48"/>
      <c r="AU56" s="48"/>
      <c r="BA56" s="48"/>
      <c r="BB56" s="48"/>
      <c r="BG56" s="158"/>
      <c r="BH56" s="158"/>
      <c r="BI56" s="158"/>
      <c r="BJ56" s="158"/>
    </row>
    <row r="57" spans="1:62" s="57" customFormat="1" ht="21" customHeight="1" x14ac:dyDescent="0.15">
      <c r="A57" s="74" t="s">
        <v>92</v>
      </c>
      <c r="B57" s="120"/>
      <c r="C57" s="125"/>
      <c r="D57" s="120"/>
      <c r="E57" s="125"/>
      <c r="F57" s="120"/>
      <c r="G57" s="172"/>
      <c r="H57" s="149" t="str">
        <f>+BA57&amp;""&amp;BB57&amp;""&amp;BC57</f>
        <v/>
      </c>
      <c r="I57" s="49"/>
      <c r="J57" s="48"/>
      <c r="K57" s="48"/>
      <c r="L57" s="48"/>
      <c r="M57" s="48"/>
      <c r="N57" s="48"/>
      <c r="O57" s="48"/>
      <c r="P57" s="48"/>
      <c r="X57" s="164"/>
      <c r="AQ57" s="53"/>
      <c r="AR57" s="53"/>
      <c r="AT57" s="48"/>
      <c r="AU57" s="48"/>
      <c r="AW57" s="53">
        <v>0</v>
      </c>
      <c r="AX57" s="53">
        <v>0</v>
      </c>
      <c r="BA57" s="75" t="str">
        <f>IF($B57&lt;$C57,"El nº de rechazos menores 5 años NO puede ser mayor que el Total de atención solicitada.","")</f>
        <v/>
      </c>
      <c r="BB57" s="75" t="str">
        <f>IF($D57&lt;$E57,"El nº de rechazos 65 y más años NO puede ser mayor que el Total de atención solicitada.","")</f>
        <v/>
      </c>
      <c r="BC57" s="75" t="str">
        <f>IF($F57&lt;$G57,"El nº de rechazos EMBARAZADAS y más años NO puede ser mayor que el Total de atención solicitada.","")</f>
        <v/>
      </c>
      <c r="BD57" s="151">
        <f>IF($B57&lt;$C57,1,0)</f>
        <v>0</v>
      </c>
      <c r="BE57" s="151">
        <f>IF($D57&lt;$E57,1,0)</f>
        <v>0</v>
      </c>
      <c r="BF57" s="151">
        <f>IF($F57&lt;$G57,1,0)</f>
        <v>0</v>
      </c>
      <c r="BG57" s="158"/>
      <c r="BH57" s="158"/>
      <c r="BI57" s="158"/>
      <c r="BJ57" s="158"/>
    </row>
    <row r="58" spans="1:62" s="57" customFormat="1" ht="26.25" customHeight="1" x14ac:dyDescent="0.15">
      <c r="A58" s="173" t="s">
        <v>93</v>
      </c>
      <c r="B58" s="174"/>
      <c r="C58" s="175"/>
      <c r="D58" s="174"/>
      <c r="E58" s="175"/>
      <c r="F58" s="174"/>
      <c r="G58" s="176"/>
      <c r="H58" s="149" t="str">
        <f>+BA58&amp;""&amp;BB58&amp;""&amp;BC58</f>
        <v/>
      </c>
      <c r="I58" s="48"/>
      <c r="J58" s="48"/>
      <c r="K58" s="48"/>
      <c r="L58" s="48"/>
      <c r="M58" s="48"/>
      <c r="N58" s="48"/>
      <c r="O58" s="48"/>
      <c r="P58" s="48"/>
      <c r="X58" s="164"/>
      <c r="AQ58" s="53"/>
      <c r="AR58" s="53"/>
      <c r="AT58" s="48"/>
      <c r="AU58" s="48"/>
      <c r="AW58" s="53"/>
      <c r="AX58" s="53"/>
      <c r="BA58" s="75" t="str">
        <f>IF($B58&lt;$C58,"El nº de rechazos menores 5 años NO puede ser mayor que el Total de atención solicitada.","")</f>
        <v/>
      </c>
      <c r="BB58" s="75" t="str">
        <f>IF($D58&lt;$E58,"El nº de rechazos 65 y más años NO puede ser mayor que el Total de atención solicitada.","")</f>
        <v/>
      </c>
      <c r="BC58" s="75" t="str">
        <f>IF($F58&lt;$G58,"El nº de rechazos EMBARAZADAS y más años NO puede ser mayor que el Total de atención solicitada.","")</f>
        <v/>
      </c>
      <c r="BD58" s="151">
        <f>IF($B58&lt;$C58,1,0)</f>
        <v>0</v>
      </c>
      <c r="BE58" s="151">
        <f>IF($D58&lt;$E58,1,0)</f>
        <v>0</v>
      </c>
      <c r="BF58" s="151">
        <f>IF($F58&lt;$G58,1,0)</f>
        <v>0</v>
      </c>
      <c r="BG58" s="158"/>
      <c r="BH58" s="158"/>
      <c r="BI58" s="158"/>
      <c r="BJ58" s="158"/>
    </row>
    <row r="59" spans="1:62" s="57" customFormat="1" ht="30" customHeight="1" x14ac:dyDescent="0.2">
      <c r="A59" s="95" t="s">
        <v>94</v>
      </c>
      <c r="B59" s="97"/>
      <c r="C59" s="97"/>
      <c r="D59" s="97"/>
      <c r="E59" s="76"/>
      <c r="F59" s="76"/>
      <c r="G59" s="76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164"/>
      <c r="AV59" s="53"/>
      <c r="AW59" s="53"/>
      <c r="BA59" s="48"/>
      <c r="BB59" s="48"/>
      <c r="BG59" s="158"/>
      <c r="BH59" s="158"/>
      <c r="BI59" s="158"/>
      <c r="BJ59" s="158"/>
    </row>
    <row r="60" spans="1:62" s="57" customFormat="1" ht="21" customHeight="1" x14ac:dyDescent="0.15">
      <c r="A60" s="77" t="s">
        <v>31</v>
      </c>
      <c r="B60" s="77" t="s">
        <v>18</v>
      </c>
      <c r="C60" s="78"/>
      <c r="D60" s="79"/>
      <c r="E60" s="79"/>
      <c r="F60" s="79"/>
      <c r="G60" s="79"/>
      <c r="H60" s="48"/>
      <c r="I60" s="48"/>
      <c r="J60" s="48"/>
      <c r="K60" s="48"/>
      <c r="L60" s="80"/>
      <c r="M60" s="80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164"/>
      <c r="AV60" s="53"/>
      <c r="AW60" s="53"/>
      <c r="BA60" s="48"/>
      <c r="BB60" s="48"/>
      <c r="BG60" s="158"/>
      <c r="BH60" s="158"/>
      <c r="BI60" s="158"/>
      <c r="BJ60" s="158"/>
    </row>
    <row r="61" spans="1:62" s="57" customFormat="1" ht="21.95" customHeight="1" x14ac:dyDescent="0.15">
      <c r="A61" s="177" t="s">
        <v>49</v>
      </c>
      <c r="B61" s="135">
        <v>105</v>
      </c>
      <c r="C61" s="78"/>
      <c r="D61" s="79"/>
      <c r="E61" s="79"/>
      <c r="F61" s="79"/>
      <c r="G61" s="79"/>
      <c r="H61" s="48"/>
      <c r="J61" s="48"/>
      <c r="K61" s="48"/>
      <c r="L61" s="55"/>
      <c r="M61" s="55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164"/>
      <c r="BA61" s="48"/>
      <c r="BB61" s="48"/>
      <c r="BG61" s="158"/>
      <c r="BH61" s="158"/>
      <c r="BI61" s="158"/>
      <c r="BJ61" s="158"/>
    </row>
    <row r="62" spans="1:62" s="57" customFormat="1" ht="17.25" customHeight="1" x14ac:dyDescent="0.2">
      <c r="A62" s="66" t="s">
        <v>95</v>
      </c>
      <c r="B62" s="100"/>
      <c r="C62" s="98"/>
      <c r="D62" s="98"/>
      <c r="E62" s="98"/>
      <c r="F62" s="98"/>
      <c r="G62" s="9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164"/>
      <c r="BA62" s="48"/>
      <c r="BB62" s="48"/>
      <c r="BG62" s="158"/>
      <c r="BH62" s="158"/>
      <c r="BI62" s="158"/>
      <c r="BJ62" s="158"/>
    </row>
    <row r="63" spans="1:62" s="57" customFormat="1" ht="21" customHeight="1" x14ac:dyDescent="0.2">
      <c r="A63" s="98" t="s">
        <v>61</v>
      </c>
      <c r="B63" s="9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164"/>
      <c r="BA63" s="48"/>
      <c r="BB63" s="48"/>
      <c r="BC63" s="48"/>
      <c r="BD63" s="48"/>
      <c r="BE63" s="48"/>
      <c r="BF63" s="48"/>
      <c r="BG63" s="158"/>
      <c r="BH63" s="158"/>
      <c r="BI63" s="158"/>
      <c r="BJ63" s="158"/>
    </row>
    <row r="64" spans="1:62" s="57" customFormat="1" ht="31.5" x14ac:dyDescent="0.15">
      <c r="A64" s="186" t="s">
        <v>62</v>
      </c>
      <c r="B64" s="188" t="s">
        <v>18</v>
      </c>
      <c r="C64" s="178" t="s">
        <v>63</v>
      </c>
      <c r="D64" s="179" t="s">
        <v>64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164"/>
      <c r="BA64" s="48"/>
      <c r="BB64" s="48"/>
      <c r="BC64" s="48"/>
      <c r="BD64" s="48"/>
      <c r="BE64" s="48"/>
      <c r="BF64" s="48"/>
      <c r="BG64" s="158"/>
      <c r="BH64" s="158"/>
      <c r="BI64" s="158"/>
      <c r="BJ64" s="158"/>
    </row>
    <row r="65" spans="1:62" s="57" customFormat="1" ht="15.75" customHeight="1" x14ac:dyDescent="0.15">
      <c r="A65" s="187"/>
      <c r="B65" s="189"/>
      <c r="C65" s="180"/>
      <c r="D65" s="181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164"/>
      <c r="BA65" s="84"/>
      <c r="BB65" s="84"/>
      <c r="BC65" s="84"/>
      <c r="BD65" s="84"/>
      <c r="BE65" s="84"/>
      <c r="BF65" s="84"/>
      <c r="BG65" s="158"/>
      <c r="BH65" s="158"/>
      <c r="BI65" s="158"/>
      <c r="BJ65" s="158"/>
    </row>
    <row r="66" spans="1:62" s="48" customFormat="1" ht="21" customHeight="1" x14ac:dyDescent="0.15">
      <c r="A66" s="94" t="s">
        <v>65</v>
      </c>
      <c r="B66" s="117">
        <f>SUM(C66:D66)</f>
        <v>0</v>
      </c>
      <c r="C66" s="136"/>
      <c r="D66" s="137"/>
      <c r="X66" s="156"/>
      <c r="BA66" s="84"/>
      <c r="BB66" s="84"/>
      <c r="BC66" s="84"/>
      <c r="BD66" s="84"/>
      <c r="BE66" s="84"/>
      <c r="BF66" s="84"/>
      <c r="BG66" s="157"/>
      <c r="BH66" s="157"/>
      <c r="BI66" s="157"/>
      <c r="BJ66" s="157"/>
    </row>
    <row r="67" spans="1:62" s="48" customFormat="1" x14ac:dyDescent="0.15">
      <c r="A67" s="81"/>
      <c r="X67" s="156"/>
      <c r="BA67" s="84"/>
      <c r="BB67" s="84"/>
      <c r="BC67" s="84"/>
      <c r="BD67" s="84"/>
      <c r="BE67" s="84"/>
      <c r="BF67" s="84"/>
      <c r="BG67" s="157"/>
      <c r="BH67" s="157"/>
      <c r="BI67" s="157"/>
      <c r="BJ67" s="157"/>
    </row>
    <row r="68" spans="1:62" x14ac:dyDescent="0.15">
      <c r="A68" s="81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</row>
    <row r="69" spans="1:62" x14ac:dyDescent="0.15">
      <c r="A69" s="81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</row>
    <row r="70" spans="1:62" x14ac:dyDescent="0.15">
      <c r="A70" s="81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</row>
    <row r="71" spans="1:62" x14ac:dyDescent="0.15">
      <c r="A71" s="81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</row>
    <row r="72" spans="1:62" x14ac:dyDescent="0.15">
      <c r="A72" s="81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</row>
    <row r="73" spans="1:62" x14ac:dyDescent="0.15">
      <c r="A73" s="81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</row>
    <row r="74" spans="1:62" x14ac:dyDescent="0.15">
      <c r="A74" s="81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</row>
    <row r="75" spans="1:62" x14ac:dyDescent="0.15">
      <c r="A75" s="81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</row>
    <row r="76" spans="1:62" x14ac:dyDescent="0.15">
      <c r="A76" s="81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7" spans="1:62" x14ac:dyDescent="0.15">
      <c r="A77" s="81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</row>
    <row r="78" spans="1:62" x14ac:dyDescent="0.15">
      <c r="A78" s="81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</row>
    <row r="79" spans="1:62" x14ac:dyDescent="0.15">
      <c r="A79" s="81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</row>
    <row r="80" spans="1:62" x14ac:dyDescent="0.15">
      <c r="A80" s="81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</row>
    <row r="81" spans="1:13" x14ac:dyDescent="0.15">
      <c r="A81" s="81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</row>
    <row r="82" spans="1:13" x14ac:dyDescent="0.15">
      <c r="A82" s="81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</row>
    <row r="83" spans="1:13" x14ac:dyDescent="0.15">
      <c r="A83" s="81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</row>
    <row r="84" spans="1:13" x14ac:dyDescent="0.15">
      <c r="A84" s="81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</row>
    <row r="85" spans="1:13" x14ac:dyDescent="0.15">
      <c r="A85" s="81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</row>
    <row r="86" spans="1:13" x14ac:dyDescent="0.15">
      <c r="A86" s="81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</row>
    <row r="87" spans="1:13" x14ac:dyDescent="0.15">
      <c r="A87" s="81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</row>
    <row r="88" spans="1:13" x14ac:dyDescent="0.15">
      <c r="A88" s="81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</row>
    <row r="89" spans="1:13" x14ac:dyDescent="0.15">
      <c r="A89" s="81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</row>
    <row r="90" spans="1:13" x14ac:dyDescent="0.15">
      <c r="A90" s="81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</row>
    <row r="91" spans="1:13" x14ac:dyDescent="0.15">
      <c r="A91" s="81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</row>
    <row r="92" spans="1:13" x14ac:dyDescent="0.15">
      <c r="A92" s="81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</row>
    <row r="93" spans="1:13" x14ac:dyDescent="0.15">
      <c r="A93" s="81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</row>
    <row r="94" spans="1:13" x14ac:dyDescent="0.15">
      <c r="A94" s="81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</row>
    <row r="95" spans="1:13" ht="15" x14ac:dyDescent="0.25">
      <c r="A95" s="81"/>
      <c r="B95" s="48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</row>
    <row r="197" spans="1:62" x14ac:dyDescent="0.15">
      <c r="BA197" s="57"/>
      <c r="BB197" s="57"/>
      <c r="BC197" s="57"/>
      <c r="BD197" s="57"/>
      <c r="BE197" s="57"/>
      <c r="BF197" s="57"/>
    </row>
    <row r="198" spans="1:62" x14ac:dyDescent="0.15">
      <c r="BA198" s="57"/>
      <c r="BB198" s="57"/>
      <c r="BC198" s="57"/>
      <c r="BD198" s="57"/>
      <c r="BE198" s="57"/>
      <c r="BF198" s="57"/>
    </row>
    <row r="199" spans="1:62" ht="15.75" hidden="1" customHeight="1" x14ac:dyDescent="0.15"/>
    <row r="200" spans="1:62" s="57" customFormat="1" ht="15.75" hidden="1" customHeight="1" x14ac:dyDescent="0.15">
      <c r="A200" s="152">
        <f>SUM(A7:W66)</f>
        <v>2481</v>
      </c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156"/>
      <c r="Y200" s="48"/>
      <c r="BD200" s="153">
        <f>SUM(BD10:BJ197)</f>
        <v>0</v>
      </c>
      <c r="BG200" s="158"/>
      <c r="BH200" s="158"/>
      <c r="BI200" s="158"/>
      <c r="BJ200" s="158"/>
    </row>
    <row r="201" spans="1:62" s="57" customFormat="1" ht="15.75" hidden="1" customHeight="1" x14ac:dyDescent="0.15">
      <c r="A201" s="82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156"/>
      <c r="Y201" s="48"/>
      <c r="BG201" s="158"/>
      <c r="BH201" s="158"/>
      <c r="BI201" s="158"/>
      <c r="BJ201" s="158"/>
    </row>
    <row r="202" spans="1:62" ht="14.25" customHeight="1" x14ac:dyDescent="0.15">
      <c r="BA202" s="57"/>
      <c r="BB202" s="57"/>
      <c r="BC202" s="57"/>
      <c r="BD202" s="57"/>
      <c r="BE202" s="57"/>
      <c r="BF202" s="57"/>
    </row>
    <row r="203" spans="1:62" s="57" customFormat="1" ht="14.25" customHeight="1" x14ac:dyDescent="0.15">
      <c r="A203" s="82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156"/>
      <c r="Y203" s="48"/>
      <c r="BG203" s="158"/>
      <c r="BH203" s="158"/>
      <c r="BI203" s="158"/>
      <c r="BJ203" s="158"/>
    </row>
    <row r="204" spans="1:62" s="57" customFormat="1" ht="14.25" customHeight="1" x14ac:dyDescent="0.15">
      <c r="A204" s="82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156"/>
      <c r="Y204" s="48"/>
      <c r="BG204" s="158"/>
      <c r="BH204" s="158"/>
      <c r="BI204" s="158"/>
      <c r="BJ204" s="158"/>
    </row>
    <row r="205" spans="1:62" s="57" customFormat="1" x14ac:dyDescent="0.15">
      <c r="A205" s="82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156"/>
      <c r="Y205" s="48"/>
      <c r="BG205" s="158"/>
      <c r="BH205" s="158"/>
      <c r="BI205" s="158"/>
      <c r="BJ205" s="158"/>
    </row>
    <row r="206" spans="1:62" s="57" customFormat="1" x14ac:dyDescent="0.15">
      <c r="A206" s="82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156"/>
      <c r="Y206" s="48"/>
      <c r="BG206" s="158"/>
      <c r="BH206" s="158"/>
      <c r="BI206" s="158"/>
      <c r="BJ206" s="158"/>
    </row>
    <row r="207" spans="1:62" s="57" customFormat="1" x14ac:dyDescent="0.15">
      <c r="A207" s="82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156"/>
      <c r="Y207" s="48"/>
      <c r="BG207" s="158"/>
      <c r="BH207" s="158"/>
      <c r="BI207" s="158"/>
      <c r="BJ207" s="158"/>
    </row>
    <row r="208" spans="1:62" s="57" customFormat="1" x14ac:dyDescent="0.15">
      <c r="A208" s="82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156"/>
      <c r="Y208" s="48"/>
      <c r="BG208" s="158"/>
      <c r="BH208" s="158"/>
      <c r="BI208" s="158"/>
      <c r="BJ208" s="158"/>
    </row>
    <row r="209" spans="1:62" s="57" customFormat="1" x14ac:dyDescent="0.15">
      <c r="A209" s="82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156"/>
      <c r="Y209" s="48"/>
      <c r="BG209" s="158"/>
      <c r="BH209" s="158"/>
      <c r="BI209" s="158"/>
      <c r="BJ209" s="158"/>
    </row>
    <row r="210" spans="1:62" s="57" customFormat="1" x14ac:dyDescent="0.15">
      <c r="A210" s="82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156"/>
      <c r="Y210" s="48"/>
      <c r="BG210" s="158"/>
      <c r="BH210" s="158"/>
      <c r="BI210" s="158"/>
      <c r="BJ210" s="158"/>
    </row>
    <row r="211" spans="1:62" s="57" customFormat="1" x14ac:dyDescent="0.15">
      <c r="A211" s="82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156"/>
      <c r="Y211" s="48"/>
      <c r="AA211" s="151"/>
      <c r="BG211" s="158"/>
      <c r="BH211" s="158"/>
      <c r="BI211" s="158"/>
      <c r="BJ211" s="158"/>
    </row>
    <row r="212" spans="1:62" s="57" customFormat="1" x14ac:dyDescent="0.15">
      <c r="A212" s="82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156"/>
      <c r="Y212" s="48"/>
      <c r="BA212" s="84"/>
      <c r="BB212" s="84"/>
      <c r="BC212" s="84"/>
      <c r="BD212" s="84"/>
      <c r="BE212" s="84"/>
      <c r="BF212" s="84"/>
      <c r="BG212" s="158"/>
      <c r="BH212" s="158"/>
      <c r="BI212" s="158"/>
      <c r="BJ212" s="158"/>
    </row>
    <row r="213" spans="1:62" s="57" customFormat="1" x14ac:dyDescent="0.15">
      <c r="A213" s="82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156"/>
      <c r="Y213" s="48"/>
      <c r="BA213" s="84"/>
      <c r="BB213" s="84"/>
      <c r="BC213" s="84"/>
      <c r="BD213" s="84"/>
      <c r="BE213" s="84"/>
      <c r="BF213" s="84"/>
      <c r="BG213" s="158"/>
      <c r="BH213" s="158"/>
      <c r="BI213" s="158"/>
      <c r="BJ213" s="158"/>
    </row>
    <row r="214" spans="1:62" s="57" customFormat="1" x14ac:dyDescent="0.15">
      <c r="A214" s="82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156"/>
      <c r="Y214" s="48"/>
      <c r="BA214" s="84"/>
      <c r="BB214" s="84"/>
      <c r="BC214" s="84"/>
      <c r="BD214" s="84"/>
      <c r="BE214" s="84"/>
      <c r="BF214" s="84"/>
      <c r="BG214" s="158"/>
      <c r="BH214" s="158"/>
      <c r="BI214" s="158"/>
      <c r="BJ214" s="158"/>
    </row>
    <row r="215" spans="1:62" ht="15" x14ac:dyDescent="0.25">
      <c r="A215" s="184"/>
      <c r="B215" s="1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5"/>
      <c r="O215" s="85"/>
      <c r="P215" s="85"/>
      <c r="Q215" s="184"/>
      <c r="R215" s="184"/>
      <c r="S215" s="184"/>
      <c r="T215" s="184"/>
      <c r="U215" s="184"/>
      <c r="V215" s="184"/>
      <c r="W215" s="184"/>
      <c r="X215" s="185"/>
      <c r="Y215" s="184"/>
      <c r="Z215" s="184"/>
      <c r="AA215" s="184"/>
    </row>
    <row r="216" spans="1:62" ht="15" x14ac:dyDescent="0.25">
      <c r="A216" s="83"/>
      <c r="B216" s="84"/>
      <c r="C216" s="184"/>
      <c r="D216" s="184"/>
      <c r="E216" s="184"/>
      <c r="F216" s="184"/>
      <c r="G216" s="184"/>
      <c r="H216" s="184"/>
      <c r="I216" s="184"/>
      <c r="J216" s="184"/>
      <c r="K216" s="184"/>
      <c r="L216" s="184"/>
      <c r="M216" s="184"/>
      <c r="N216" s="184"/>
      <c r="O216" s="184"/>
      <c r="P216" s="184"/>
      <c r="Q216" s="184"/>
      <c r="R216" s="184"/>
      <c r="S216" s="184"/>
      <c r="T216" s="184"/>
      <c r="U216" s="184"/>
      <c r="V216" s="184"/>
      <c r="W216" s="184"/>
      <c r="X216" s="185"/>
      <c r="Y216" s="184"/>
      <c r="Z216" s="184"/>
      <c r="AA216" s="184"/>
    </row>
  </sheetData>
  <mergeCells count="27">
    <mergeCell ref="A6:W6"/>
    <mergeCell ref="C8:T8"/>
    <mergeCell ref="U8:V8"/>
    <mergeCell ref="W8:W9"/>
    <mergeCell ref="A24:A25"/>
    <mergeCell ref="B24:B25"/>
    <mergeCell ref="C24:T24"/>
    <mergeCell ref="U24:V24"/>
    <mergeCell ref="W24:W25"/>
    <mergeCell ref="A8:A9"/>
    <mergeCell ref="B8:B9"/>
    <mergeCell ref="A41:A42"/>
    <mergeCell ref="B41:B42"/>
    <mergeCell ref="C41:F41"/>
    <mergeCell ref="G41:J41"/>
    <mergeCell ref="L41:R41"/>
    <mergeCell ref="A64:A65"/>
    <mergeCell ref="B64:B65"/>
    <mergeCell ref="U46:V46"/>
    <mergeCell ref="W46:W47"/>
    <mergeCell ref="A55:A56"/>
    <mergeCell ref="B55:C55"/>
    <mergeCell ref="D55:E55"/>
    <mergeCell ref="F55:G55"/>
    <mergeCell ref="A46:A47"/>
    <mergeCell ref="B46:B47"/>
    <mergeCell ref="C46:T46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16"/>
  <sheetViews>
    <sheetView workbookViewId="0">
      <selection sqref="A1:XFD1048576"/>
    </sheetView>
  </sheetViews>
  <sheetFormatPr baseColWidth="10" defaultColWidth="10.28515625" defaultRowHeight="10.5" x14ac:dyDescent="0.15"/>
  <cols>
    <col min="1" max="1" width="48.42578125" style="82" customWidth="1"/>
    <col min="2" max="2" width="13.140625" style="57" customWidth="1"/>
    <col min="3" max="3" width="12.42578125" style="57" customWidth="1"/>
    <col min="4" max="4" width="12.28515625" style="57" customWidth="1"/>
    <col min="5" max="5" width="11.5703125" style="57" customWidth="1"/>
    <col min="6" max="6" width="12.5703125" style="57" customWidth="1"/>
    <col min="7" max="8" width="10.42578125" style="57" customWidth="1"/>
    <col min="9" max="9" width="10.28515625" style="57" customWidth="1"/>
    <col min="10" max="10" width="10.7109375" style="57" customWidth="1"/>
    <col min="11" max="11" width="9.85546875" style="57" customWidth="1"/>
    <col min="12" max="12" width="10.5703125" style="57" customWidth="1"/>
    <col min="13" max="13" width="10.140625" style="57" customWidth="1"/>
    <col min="14" max="14" width="10.28515625" style="48" customWidth="1"/>
    <col min="15" max="15" width="9.85546875" style="48" customWidth="1"/>
    <col min="16" max="16" width="9.7109375" style="48" customWidth="1"/>
    <col min="17" max="17" width="9.42578125" style="85" customWidth="1"/>
    <col min="18" max="18" width="9.85546875" style="85" customWidth="1"/>
    <col min="19" max="19" width="9.140625" style="85" customWidth="1"/>
    <col min="20" max="20" width="9.5703125" style="85" customWidth="1"/>
    <col min="21" max="21" width="9" style="85" customWidth="1"/>
    <col min="22" max="23" width="10.85546875" style="85" customWidth="1"/>
    <col min="24" max="24" width="96.5703125" style="182" customWidth="1"/>
    <col min="25" max="25" width="10.85546875" style="85" customWidth="1"/>
    <col min="26" max="32" width="10.85546875" style="84" customWidth="1"/>
    <col min="33" max="33" width="24.42578125" style="84" customWidth="1"/>
    <col min="34" max="45" width="10.85546875" style="84" customWidth="1"/>
    <col min="46" max="48" width="13.7109375" style="84" customWidth="1"/>
    <col min="49" max="58" width="13.7109375" style="84" hidden="1" customWidth="1"/>
    <col min="59" max="62" width="13.7109375" style="183" hidden="1" customWidth="1"/>
    <col min="63" max="82" width="13.7109375" style="84" hidden="1" customWidth="1"/>
    <col min="83" max="89" width="12.140625" style="84" hidden="1" customWidth="1"/>
    <col min="90" max="91" width="10.85546875" style="84" hidden="1" customWidth="1"/>
    <col min="92" max="102" width="0" style="84" hidden="1" customWidth="1"/>
    <col min="103" max="256" width="10.28515625" style="84"/>
    <col min="257" max="257" width="48.42578125" style="84" customWidth="1"/>
    <col min="258" max="258" width="13.140625" style="84" customWidth="1"/>
    <col min="259" max="259" width="12.42578125" style="84" customWidth="1"/>
    <col min="260" max="260" width="12.28515625" style="84" customWidth="1"/>
    <col min="261" max="261" width="11.5703125" style="84" customWidth="1"/>
    <col min="262" max="262" width="12.5703125" style="84" customWidth="1"/>
    <col min="263" max="264" width="10.42578125" style="84" customWidth="1"/>
    <col min="265" max="265" width="10.28515625" style="84" customWidth="1"/>
    <col min="266" max="266" width="10.7109375" style="84" customWidth="1"/>
    <col min="267" max="267" width="9.85546875" style="84" customWidth="1"/>
    <col min="268" max="268" width="10.5703125" style="84" customWidth="1"/>
    <col min="269" max="269" width="10.140625" style="84" customWidth="1"/>
    <col min="270" max="270" width="10.28515625" style="84" customWidth="1"/>
    <col min="271" max="271" width="9.85546875" style="84" customWidth="1"/>
    <col min="272" max="272" width="9.7109375" style="84" customWidth="1"/>
    <col min="273" max="273" width="9.42578125" style="84" customWidth="1"/>
    <col min="274" max="274" width="9.85546875" style="84" customWidth="1"/>
    <col min="275" max="275" width="9.140625" style="84" customWidth="1"/>
    <col min="276" max="276" width="9.5703125" style="84" customWidth="1"/>
    <col min="277" max="277" width="9" style="84" customWidth="1"/>
    <col min="278" max="279" width="10.85546875" style="84" customWidth="1"/>
    <col min="280" max="280" width="96.5703125" style="84" customWidth="1"/>
    <col min="281" max="288" width="10.85546875" style="84" customWidth="1"/>
    <col min="289" max="289" width="24.42578125" style="84" customWidth="1"/>
    <col min="290" max="301" width="10.85546875" style="84" customWidth="1"/>
    <col min="302" max="304" width="13.7109375" style="84" customWidth="1"/>
    <col min="305" max="358" width="0" style="84" hidden="1" customWidth="1"/>
    <col min="359" max="512" width="10.28515625" style="84"/>
    <col min="513" max="513" width="48.42578125" style="84" customWidth="1"/>
    <col min="514" max="514" width="13.140625" style="84" customWidth="1"/>
    <col min="515" max="515" width="12.42578125" style="84" customWidth="1"/>
    <col min="516" max="516" width="12.28515625" style="84" customWidth="1"/>
    <col min="517" max="517" width="11.5703125" style="84" customWidth="1"/>
    <col min="518" max="518" width="12.5703125" style="84" customWidth="1"/>
    <col min="519" max="520" width="10.42578125" style="84" customWidth="1"/>
    <col min="521" max="521" width="10.28515625" style="84" customWidth="1"/>
    <col min="522" max="522" width="10.7109375" style="84" customWidth="1"/>
    <col min="523" max="523" width="9.85546875" style="84" customWidth="1"/>
    <col min="524" max="524" width="10.5703125" style="84" customWidth="1"/>
    <col min="525" max="525" width="10.140625" style="84" customWidth="1"/>
    <col min="526" max="526" width="10.28515625" style="84" customWidth="1"/>
    <col min="527" max="527" width="9.85546875" style="84" customWidth="1"/>
    <col min="528" max="528" width="9.7109375" style="84" customWidth="1"/>
    <col min="529" max="529" width="9.42578125" style="84" customWidth="1"/>
    <col min="530" max="530" width="9.85546875" style="84" customWidth="1"/>
    <col min="531" max="531" width="9.140625" style="84" customWidth="1"/>
    <col min="532" max="532" width="9.5703125" style="84" customWidth="1"/>
    <col min="533" max="533" width="9" style="84" customWidth="1"/>
    <col min="534" max="535" width="10.85546875" style="84" customWidth="1"/>
    <col min="536" max="536" width="96.5703125" style="84" customWidth="1"/>
    <col min="537" max="544" width="10.85546875" style="84" customWidth="1"/>
    <col min="545" max="545" width="24.42578125" style="84" customWidth="1"/>
    <col min="546" max="557" width="10.85546875" style="84" customWidth="1"/>
    <col min="558" max="560" width="13.7109375" style="84" customWidth="1"/>
    <col min="561" max="614" width="0" style="84" hidden="1" customWidth="1"/>
    <col min="615" max="768" width="10.28515625" style="84"/>
    <col min="769" max="769" width="48.42578125" style="84" customWidth="1"/>
    <col min="770" max="770" width="13.140625" style="84" customWidth="1"/>
    <col min="771" max="771" width="12.42578125" style="84" customWidth="1"/>
    <col min="772" max="772" width="12.28515625" style="84" customWidth="1"/>
    <col min="773" max="773" width="11.5703125" style="84" customWidth="1"/>
    <col min="774" max="774" width="12.5703125" style="84" customWidth="1"/>
    <col min="775" max="776" width="10.42578125" style="84" customWidth="1"/>
    <col min="777" max="777" width="10.28515625" style="84" customWidth="1"/>
    <col min="778" max="778" width="10.7109375" style="84" customWidth="1"/>
    <col min="779" max="779" width="9.85546875" style="84" customWidth="1"/>
    <col min="780" max="780" width="10.5703125" style="84" customWidth="1"/>
    <col min="781" max="781" width="10.140625" style="84" customWidth="1"/>
    <col min="782" max="782" width="10.28515625" style="84" customWidth="1"/>
    <col min="783" max="783" width="9.85546875" style="84" customWidth="1"/>
    <col min="784" max="784" width="9.7109375" style="84" customWidth="1"/>
    <col min="785" max="785" width="9.42578125" style="84" customWidth="1"/>
    <col min="786" max="786" width="9.85546875" style="84" customWidth="1"/>
    <col min="787" max="787" width="9.140625" style="84" customWidth="1"/>
    <col min="788" max="788" width="9.5703125" style="84" customWidth="1"/>
    <col min="789" max="789" width="9" style="84" customWidth="1"/>
    <col min="790" max="791" width="10.85546875" style="84" customWidth="1"/>
    <col min="792" max="792" width="96.5703125" style="84" customWidth="1"/>
    <col min="793" max="800" width="10.85546875" style="84" customWidth="1"/>
    <col min="801" max="801" width="24.42578125" style="84" customWidth="1"/>
    <col min="802" max="813" width="10.85546875" style="84" customWidth="1"/>
    <col min="814" max="816" width="13.7109375" style="84" customWidth="1"/>
    <col min="817" max="870" width="0" style="84" hidden="1" customWidth="1"/>
    <col min="871" max="1024" width="10.28515625" style="84"/>
    <col min="1025" max="1025" width="48.42578125" style="84" customWidth="1"/>
    <col min="1026" max="1026" width="13.140625" style="84" customWidth="1"/>
    <col min="1027" max="1027" width="12.42578125" style="84" customWidth="1"/>
    <col min="1028" max="1028" width="12.28515625" style="84" customWidth="1"/>
    <col min="1029" max="1029" width="11.5703125" style="84" customWidth="1"/>
    <col min="1030" max="1030" width="12.5703125" style="84" customWidth="1"/>
    <col min="1031" max="1032" width="10.42578125" style="84" customWidth="1"/>
    <col min="1033" max="1033" width="10.28515625" style="84" customWidth="1"/>
    <col min="1034" max="1034" width="10.7109375" style="84" customWidth="1"/>
    <col min="1035" max="1035" width="9.85546875" style="84" customWidth="1"/>
    <col min="1036" max="1036" width="10.5703125" style="84" customWidth="1"/>
    <col min="1037" max="1037" width="10.140625" style="84" customWidth="1"/>
    <col min="1038" max="1038" width="10.28515625" style="84" customWidth="1"/>
    <col min="1039" max="1039" width="9.85546875" style="84" customWidth="1"/>
    <col min="1040" max="1040" width="9.7109375" style="84" customWidth="1"/>
    <col min="1041" max="1041" width="9.42578125" style="84" customWidth="1"/>
    <col min="1042" max="1042" width="9.85546875" style="84" customWidth="1"/>
    <col min="1043" max="1043" width="9.140625" style="84" customWidth="1"/>
    <col min="1044" max="1044" width="9.5703125" style="84" customWidth="1"/>
    <col min="1045" max="1045" width="9" style="84" customWidth="1"/>
    <col min="1046" max="1047" width="10.85546875" style="84" customWidth="1"/>
    <col min="1048" max="1048" width="96.5703125" style="84" customWidth="1"/>
    <col min="1049" max="1056" width="10.85546875" style="84" customWidth="1"/>
    <col min="1057" max="1057" width="24.42578125" style="84" customWidth="1"/>
    <col min="1058" max="1069" width="10.85546875" style="84" customWidth="1"/>
    <col min="1070" max="1072" width="13.7109375" style="84" customWidth="1"/>
    <col min="1073" max="1126" width="0" style="84" hidden="1" customWidth="1"/>
    <col min="1127" max="1280" width="10.28515625" style="84"/>
    <col min="1281" max="1281" width="48.42578125" style="84" customWidth="1"/>
    <col min="1282" max="1282" width="13.140625" style="84" customWidth="1"/>
    <col min="1283" max="1283" width="12.42578125" style="84" customWidth="1"/>
    <col min="1284" max="1284" width="12.28515625" style="84" customWidth="1"/>
    <col min="1285" max="1285" width="11.5703125" style="84" customWidth="1"/>
    <col min="1286" max="1286" width="12.5703125" style="84" customWidth="1"/>
    <col min="1287" max="1288" width="10.42578125" style="84" customWidth="1"/>
    <col min="1289" max="1289" width="10.28515625" style="84" customWidth="1"/>
    <col min="1290" max="1290" width="10.7109375" style="84" customWidth="1"/>
    <col min="1291" max="1291" width="9.85546875" style="84" customWidth="1"/>
    <col min="1292" max="1292" width="10.5703125" style="84" customWidth="1"/>
    <col min="1293" max="1293" width="10.140625" style="84" customWidth="1"/>
    <col min="1294" max="1294" width="10.28515625" style="84" customWidth="1"/>
    <col min="1295" max="1295" width="9.85546875" style="84" customWidth="1"/>
    <col min="1296" max="1296" width="9.7109375" style="84" customWidth="1"/>
    <col min="1297" max="1297" width="9.42578125" style="84" customWidth="1"/>
    <col min="1298" max="1298" width="9.85546875" style="84" customWidth="1"/>
    <col min="1299" max="1299" width="9.140625" style="84" customWidth="1"/>
    <col min="1300" max="1300" width="9.5703125" style="84" customWidth="1"/>
    <col min="1301" max="1301" width="9" style="84" customWidth="1"/>
    <col min="1302" max="1303" width="10.85546875" style="84" customWidth="1"/>
    <col min="1304" max="1304" width="96.5703125" style="84" customWidth="1"/>
    <col min="1305" max="1312" width="10.85546875" style="84" customWidth="1"/>
    <col min="1313" max="1313" width="24.42578125" style="84" customWidth="1"/>
    <col min="1314" max="1325" width="10.85546875" style="84" customWidth="1"/>
    <col min="1326" max="1328" width="13.7109375" style="84" customWidth="1"/>
    <col min="1329" max="1382" width="0" style="84" hidden="1" customWidth="1"/>
    <col min="1383" max="1536" width="10.28515625" style="84"/>
    <col min="1537" max="1537" width="48.42578125" style="84" customWidth="1"/>
    <col min="1538" max="1538" width="13.140625" style="84" customWidth="1"/>
    <col min="1539" max="1539" width="12.42578125" style="84" customWidth="1"/>
    <col min="1540" max="1540" width="12.28515625" style="84" customWidth="1"/>
    <col min="1541" max="1541" width="11.5703125" style="84" customWidth="1"/>
    <col min="1542" max="1542" width="12.5703125" style="84" customWidth="1"/>
    <col min="1543" max="1544" width="10.42578125" style="84" customWidth="1"/>
    <col min="1545" max="1545" width="10.28515625" style="84" customWidth="1"/>
    <col min="1546" max="1546" width="10.7109375" style="84" customWidth="1"/>
    <col min="1547" max="1547" width="9.85546875" style="84" customWidth="1"/>
    <col min="1548" max="1548" width="10.5703125" style="84" customWidth="1"/>
    <col min="1549" max="1549" width="10.140625" style="84" customWidth="1"/>
    <col min="1550" max="1550" width="10.28515625" style="84" customWidth="1"/>
    <col min="1551" max="1551" width="9.85546875" style="84" customWidth="1"/>
    <col min="1552" max="1552" width="9.7109375" style="84" customWidth="1"/>
    <col min="1553" max="1553" width="9.42578125" style="84" customWidth="1"/>
    <col min="1554" max="1554" width="9.85546875" style="84" customWidth="1"/>
    <col min="1555" max="1555" width="9.140625" style="84" customWidth="1"/>
    <col min="1556" max="1556" width="9.5703125" style="84" customWidth="1"/>
    <col min="1557" max="1557" width="9" style="84" customWidth="1"/>
    <col min="1558" max="1559" width="10.85546875" style="84" customWidth="1"/>
    <col min="1560" max="1560" width="96.5703125" style="84" customWidth="1"/>
    <col min="1561" max="1568" width="10.85546875" style="84" customWidth="1"/>
    <col min="1569" max="1569" width="24.42578125" style="84" customWidth="1"/>
    <col min="1570" max="1581" width="10.85546875" style="84" customWidth="1"/>
    <col min="1582" max="1584" width="13.7109375" style="84" customWidth="1"/>
    <col min="1585" max="1638" width="0" style="84" hidden="1" customWidth="1"/>
    <col min="1639" max="1792" width="10.28515625" style="84"/>
    <col min="1793" max="1793" width="48.42578125" style="84" customWidth="1"/>
    <col min="1794" max="1794" width="13.140625" style="84" customWidth="1"/>
    <col min="1795" max="1795" width="12.42578125" style="84" customWidth="1"/>
    <col min="1796" max="1796" width="12.28515625" style="84" customWidth="1"/>
    <col min="1797" max="1797" width="11.5703125" style="84" customWidth="1"/>
    <col min="1798" max="1798" width="12.5703125" style="84" customWidth="1"/>
    <col min="1799" max="1800" width="10.42578125" style="84" customWidth="1"/>
    <col min="1801" max="1801" width="10.28515625" style="84" customWidth="1"/>
    <col min="1802" max="1802" width="10.7109375" style="84" customWidth="1"/>
    <col min="1803" max="1803" width="9.85546875" style="84" customWidth="1"/>
    <col min="1804" max="1804" width="10.5703125" style="84" customWidth="1"/>
    <col min="1805" max="1805" width="10.140625" style="84" customWidth="1"/>
    <col min="1806" max="1806" width="10.28515625" style="84" customWidth="1"/>
    <col min="1807" max="1807" width="9.85546875" style="84" customWidth="1"/>
    <col min="1808" max="1808" width="9.7109375" style="84" customWidth="1"/>
    <col min="1809" max="1809" width="9.42578125" style="84" customWidth="1"/>
    <col min="1810" max="1810" width="9.85546875" style="84" customWidth="1"/>
    <col min="1811" max="1811" width="9.140625" style="84" customWidth="1"/>
    <col min="1812" max="1812" width="9.5703125" style="84" customWidth="1"/>
    <col min="1813" max="1813" width="9" style="84" customWidth="1"/>
    <col min="1814" max="1815" width="10.85546875" style="84" customWidth="1"/>
    <col min="1816" max="1816" width="96.5703125" style="84" customWidth="1"/>
    <col min="1817" max="1824" width="10.85546875" style="84" customWidth="1"/>
    <col min="1825" max="1825" width="24.42578125" style="84" customWidth="1"/>
    <col min="1826" max="1837" width="10.85546875" style="84" customWidth="1"/>
    <col min="1838" max="1840" width="13.7109375" style="84" customWidth="1"/>
    <col min="1841" max="1894" width="0" style="84" hidden="1" customWidth="1"/>
    <col min="1895" max="2048" width="10.28515625" style="84"/>
    <col min="2049" max="2049" width="48.42578125" style="84" customWidth="1"/>
    <col min="2050" max="2050" width="13.140625" style="84" customWidth="1"/>
    <col min="2051" max="2051" width="12.42578125" style="84" customWidth="1"/>
    <col min="2052" max="2052" width="12.28515625" style="84" customWidth="1"/>
    <col min="2053" max="2053" width="11.5703125" style="84" customWidth="1"/>
    <col min="2054" max="2054" width="12.5703125" style="84" customWidth="1"/>
    <col min="2055" max="2056" width="10.42578125" style="84" customWidth="1"/>
    <col min="2057" max="2057" width="10.28515625" style="84" customWidth="1"/>
    <col min="2058" max="2058" width="10.7109375" style="84" customWidth="1"/>
    <col min="2059" max="2059" width="9.85546875" style="84" customWidth="1"/>
    <col min="2060" max="2060" width="10.5703125" style="84" customWidth="1"/>
    <col min="2061" max="2061" width="10.140625" style="84" customWidth="1"/>
    <col min="2062" max="2062" width="10.28515625" style="84" customWidth="1"/>
    <col min="2063" max="2063" width="9.85546875" style="84" customWidth="1"/>
    <col min="2064" max="2064" width="9.7109375" style="84" customWidth="1"/>
    <col min="2065" max="2065" width="9.42578125" style="84" customWidth="1"/>
    <col min="2066" max="2066" width="9.85546875" style="84" customWidth="1"/>
    <col min="2067" max="2067" width="9.140625" style="84" customWidth="1"/>
    <col min="2068" max="2068" width="9.5703125" style="84" customWidth="1"/>
    <col min="2069" max="2069" width="9" style="84" customWidth="1"/>
    <col min="2070" max="2071" width="10.85546875" style="84" customWidth="1"/>
    <col min="2072" max="2072" width="96.5703125" style="84" customWidth="1"/>
    <col min="2073" max="2080" width="10.85546875" style="84" customWidth="1"/>
    <col min="2081" max="2081" width="24.42578125" style="84" customWidth="1"/>
    <col min="2082" max="2093" width="10.85546875" style="84" customWidth="1"/>
    <col min="2094" max="2096" width="13.7109375" style="84" customWidth="1"/>
    <col min="2097" max="2150" width="0" style="84" hidden="1" customWidth="1"/>
    <col min="2151" max="2304" width="10.28515625" style="84"/>
    <col min="2305" max="2305" width="48.42578125" style="84" customWidth="1"/>
    <col min="2306" max="2306" width="13.140625" style="84" customWidth="1"/>
    <col min="2307" max="2307" width="12.42578125" style="84" customWidth="1"/>
    <col min="2308" max="2308" width="12.28515625" style="84" customWidth="1"/>
    <col min="2309" max="2309" width="11.5703125" style="84" customWidth="1"/>
    <col min="2310" max="2310" width="12.5703125" style="84" customWidth="1"/>
    <col min="2311" max="2312" width="10.42578125" style="84" customWidth="1"/>
    <col min="2313" max="2313" width="10.28515625" style="84" customWidth="1"/>
    <col min="2314" max="2314" width="10.7109375" style="84" customWidth="1"/>
    <col min="2315" max="2315" width="9.85546875" style="84" customWidth="1"/>
    <col min="2316" max="2316" width="10.5703125" style="84" customWidth="1"/>
    <col min="2317" max="2317" width="10.140625" style="84" customWidth="1"/>
    <col min="2318" max="2318" width="10.28515625" style="84" customWidth="1"/>
    <col min="2319" max="2319" width="9.85546875" style="84" customWidth="1"/>
    <col min="2320" max="2320" width="9.7109375" style="84" customWidth="1"/>
    <col min="2321" max="2321" width="9.42578125" style="84" customWidth="1"/>
    <col min="2322" max="2322" width="9.85546875" style="84" customWidth="1"/>
    <col min="2323" max="2323" width="9.140625" style="84" customWidth="1"/>
    <col min="2324" max="2324" width="9.5703125" style="84" customWidth="1"/>
    <col min="2325" max="2325" width="9" style="84" customWidth="1"/>
    <col min="2326" max="2327" width="10.85546875" style="84" customWidth="1"/>
    <col min="2328" max="2328" width="96.5703125" style="84" customWidth="1"/>
    <col min="2329" max="2336" width="10.85546875" style="84" customWidth="1"/>
    <col min="2337" max="2337" width="24.42578125" style="84" customWidth="1"/>
    <col min="2338" max="2349" width="10.85546875" style="84" customWidth="1"/>
    <col min="2350" max="2352" width="13.7109375" style="84" customWidth="1"/>
    <col min="2353" max="2406" width="0" style="84" hidden="1" customWidth="1"/>
    <col min="2407" max="2560" width="10.28515625" style="84"/>
    <col min="2561" max="2561" width="48.42578125" style="84" customWidth="1"/>
    <col min="2562" max="2562" width="13.140625" style="84" customWidth="1"/>
    <col min="2563" max="2563" width="12.42578125" style="84" customWidth="1"/>
    <col min="2564" max="2564" width="12.28515625" style="84" customWidth="1"/>
    <col min="2565" max="2565" width="11.5703125" style="84" customWidth="1"/>
    <col min="2566" max="2566" width="12.5703125" style="84" customWidth="1"/>
    <col min="2567" max="2568" width="10.42578125" style="84" customWidth="1"/>
    <col min="2569" max="2569" width="10.28515625" style="84" customWidth="1"/>
    <col min="2570" max="2570" width="10.7109375" style="84" customWidth="1"/>
    <col min="2571" max="2571" width="9.85546875" style="84" customWidth="1"/>
    <col min="2572" max="2572" width="10.5703125" style="84" customWidth="1"/>
    <col min="2573" max="2573" width="10.140625" style="84" customWidth="1"/>
    <col min="2574" max="2574" width="10.28515625" style="84" customWidth="1"/>
    <col min="2575" max="2575" width="9.85546875" style="84" customWidth="1"/>
    <col min="2576" max="2576" width="9.7109375" style="84" customWidth="1"/>
    <col min="2577" max="2577" width="9.42578125" style="84" customWidth="1"/>
    <col min="2578" max="2578" width="9.85546875" style="84" customWidth="1"/>
    <col min="2579" max="2579" width="9.140625" style="84" customWidth="1"/>
    <col min="2580" max="2580" width="9.5703125" style="84" customWidth="1"/>
    <col min="2581" max="2581" width="9" style="84" customWidth="1"/>
    <col min="2582" max="2583" width="10.85546875" style="84" customWidth="1"/>
    <col min="2584" max="2584" width="96.5703125" style="84" customWidth="1"/>
    <col min="2585" max="2592" width="10.85546875" style="84" customWidth="1"/>
    <col min="2593" max="2593" width="24.42578125" style="84" customWidth="1"/>
    <col min="2594" max="2605" width="10.85546875" style="84" customWidth="1"/>
    <col min="2606" max="2608" width="13.7109375" style="84" customWidth="1"/>
    <col min="2609" max="2662" width="0" style="84" hidden="1" customWidth="1"/>
    <col min="2663" max="2816" width="10.28515625" style="84"/>
    <col min="2817" max="2817" width="48.42578125" style="84" customWidth="1"/>
    <col min="2818" max="2818" width="13.140625" style="84" customWidth="1"/>
    <col min="2819" max="2819" width="12.42578125" style="84" customWidth="1"/>
    <col min="2820" max="2820" width="12.28515625" style="84" customWidth="1"/>
    <col min="2821" max="2821" width="11.5703125" style="84" customWidth="1"/>
    <col min="2822" max="2822" width="12.5703125" style="84" customWidth="1"/>
    <col min="2823" max="2824" width="10.42578125" style="84" customWidth="1"/>
    <col min="2825" max="2825" width="10.28515625" style="84" customWidth="1"/>
    <col min="2826" max="2826" width="10.7109375" style="84" customWidth="1"/>
    <col min="2827" max="2827" width="9.85546875" style="84" customWidth="1"/>
    <col min="2828" max="2828" width="10.5703125" style="84" customWidth="1"/>
    <col min="2829" max="2829" width="10.140625" style="84" customWidth="1"/>
    <col min="2830" max="2830" width="10.28515625" style="84" customWidth="1"/>
    <col min="2831" max="2831" width="9.85546875" style="84" customWidth="1"/>
    <col min="2832" max="2832" width="9.7109375" style="84" customWidth="1"/>
    <col min="2833" max="2833" width="9.42578125" style="84" customWidth="1"/>
    <col min="2834" max="2834" width="9.85546875" style="84" customWidth="1"/>
    <col min="2835" max="2835" width="9.140625" style="84" customWidth="1"/>
    <col min="2836" max="2836" width="9.5703125" style="84" customWidth="1"/>
    <col min="2837" max="2837" width="9" style="84" customWidth="1"/>
    <col min="2838" max="2839" width="10.85546875" style="84" customWidth="1"/>
    <col min="2840" max="2840" width="96.5703125" style="84" customWidth="1"/>
    <col min="2841" max="2848" width="10.85546875" style="84" customWidth="1"/>
    <col min="2849" max="2849" width="24.42578125" style="84" customWidth="1"/>
    <col min="2850" max="2861" width="10.85546875" style="84" customWidth="1"/>
    <col min="2862" max="2864" width="13.7109375" style="84" customWidth="1"/>
    <col min="2865" max="2918" width="0" style="84" hidden="1" customWidth="1"/>
    <col min="2919" max="3072" width="10.28515625" style="84"/>
    <col min="3073" max="3073" width="48.42578125" style="84" customWidth="1"/>
    <col min="3074" max="3074" width="13.140625" style="84" customWidth="1"/>
    <col min="3075" max="3075" width="12.42578125" style="84" customWidth="1"/>
    <col min="3076" max="3076" width="12.28515625" style="84" customWidth="1"/>
    <col min="3077" max="3077" width="11.5703125" style="84" customWidth="1"/>
    <col min="3078" max="3078" width="12.5703125" style="84" customWidth="1"/>
    <col min="3079" max="3080" width="10.42578125" style="84" customWidth="1"/>
    <col min="3081" max="3081" width="10.28515625" style="84" customWidth="1"/>
    <col min="3082" max="3082" width="10.7109375" style="84" customWidth="1"/>
    <col min="3083" max="3083" width="9.85546875" style="84" customWidth="1"/>
    <col min="3084" max="3084" width="10.5703125" style="84" customWidth="1"/>
    <col min="3085" max="3085" width="10.140625" style="84" customWidth="1"/>
    <col min="3086" max="3086" width="10.28515625" style="84" customWidth="1"/>
    <col min="3087" max="3087" width="9.85546875" style="84" customWidth="1"/>
    <col min="3088" max="3088" width="9.7109375" style="84" customWidth="1"/>
    <col min="3089" max="3089" width="9.42578125" style="84" customWidth="1"/>
    <col min="3090" max="3090" width="9.85546875" style="84" customWidth="1"/>
    <col min="3091" max="3091" width="9.140625" style="84" customWidth="1"/>
    <col min="3092" max="3092" width="9.5703125" style="84" customWidth="1"/>
    <col min="3093" max="3093" width="9" style="84" customWidth="1"/>
    <col min="3094" max="3095" width="10.85546875" style="84" customWidth="1"/>
    <col min="3096" max="3096" width="96.5703125" style="84" customWidth="1"/>
    <col min="3097" max="3104" width="10.85546875" style="84" customWidth="1"/>
    <col min="3105" max="3105" width="24.42578125" style="84" customWidth="1"/>
    <col min="3106" max="3117" width="10.85546875" style="84" customWidth="1"/>
    <col min="3118" max="3120" width="13.7109375" style="84" customWidth="1"/>
    <col min="3121" max="3174" width="0" style="84" hidden="1" customWidth="1"/>
    <col min="3175" max="3328" width="10.28515625" style="84"/>
    <col min="3329" max="3329" width="48.42578125" style="84" customWidth="1"/>
    <col min="3330" max="3330" width="13.140625" style="84" customWidth="1"/>
    <col min="3331" max="3331" width="12.42578125" style="84" customWidth="1"/>
    <col min="3332" max="3332" width="12.28515625" style="84" customWidth="1"/>
    <col min="3333" max="3333" width="11.5703125" style="84" customWidth="1"/>
    <col min="3334" max="3334" width="12.5703125" style="84" customWidth="1"/>
    <col min="3335" max="3336" width="10.42578125" style="84" customWidth="1"/>
    <col min="3337" max="3337" width="10.28515625" style="84" customWidth="1"/>
    <col min="3338" max="3338" width="10.7109375" style="84" customWidth="1"/>
    <col min="3339" max="3339" width="9.85546875" style="84" customWidth="1"/>
    <col min="3340" max="3340" width="10.5703125" style="84" customWidth="1"/>
    <col min="3341" max="3341" width="10.140625" style="84" customWidth="1"/>
    <col min="3342" max="3342" width="10.28515625" style="84" customWidth="1"/>
    <col min="3343" max="3343" width="9.85546875" style="84" customWidth="1"/>
    <col min="3344" max="3344" width="9.7109375" style="84" customWidth="1"/>
    <col min="3345" max="3345" width="9.42578125" style="84" customWidth="1"/>
    <col min="3346" max="3346" width="9.85546875" style="84" customWidth="1"/>
    <col min="3347" max="3347" width="9.140625" style="84" customWidth="1"/>
    <col min="3348" max="3348" width="9.5703125" style="84" customWidth="1"/>
    <col min="3349" max="3349" width="9" style="84" customWidth="1"/>
    <col min="3350" max="3351" width="10.85546875" style="84" customWidth="1"/>
    <col min="3352" max="3352" width="96.5703125" style="84" customWidth="1"/>
    <col min="3353" max="3360" width="10.85546875" style="84" customWidth="1"/>
    <col min="3361" max="3361" width="24.42578125" style="84" customWidth="1"/>
    <col min="3362" max="3373" width="10.85546875" style="84" customWidth="1"/>
    <col min="3374" max="3376" width="13.7109375" style="84" customWidth="1"/>
    <col min="3377" max="3430" width="0" style="84" hidden="1" customWidth="1"/>
    <col min="3431" max="3584" width="10.28515625" style="84"/>
    <col min="3585" max="3585" width="48.42578125" style="84" customWidth="1"/>
    <col min="3586" max="3586" width="13.140625" style="84" customWidth="1"/>
    <col min="3587" max="3587" width="12.42578125" style="84" customWidth="1"/>
    <col min="3588" max="3588" width="12.28515625" style="84" customWidth="1"/>
    <col min="3589" max="3589" width="11.5703125" style="84" customWidth="1"/>
    <col min="3590" max="3590" width="12.5703125" style="84" customWidth="1"/>
    <col min="3591" max="3592" width="10.42578125" style="84" customWidth="1"/>
    <col min="3593" max="3593" width="10.28515625" style="84" customWidth="1"/>
    <col min="3594" max="3594" width="10.7109375" style="84" customWidth="1"/>
    <col min="3595" max="3595" width="9.85546875" style="84" customWidth="1"/>
    <col min="3596" max="3596" width="10.5703125" style="84" customWidth="1"/>
    <col min="3597" max="3597" width="10.140625" style="84" customWidth="1"/>
    <col min="3598" max="3598" width="10.28515625" style="84" customWidth="1"/>
    <col min="3599" max="3599" width="9.85546875" style="84" customWidth="1"/>
    <col min="3600" max="3600" width="9.7109375" style="84" customWidth="1"/>
    <col min="3601" max="3601" width="9.42578125" style="84" customWidth="1"/>
    <col min="3602" max="3602" width="9.85546875" style="84" customWidth="1"/>
    <col min="3603" max="3603" width="9.140625" style="84" customWidth="1"/>
    <col min="3604" max="3604" width="9.5703125" style="84" customWidth="1"/>
    <col min="3605" max="3605" width="9" style="84" customWidth="1"/>
    <col min="3606" max="3607" width="10.85546875" style="84" customWidth="1"/>
    <col min="3608" max="3608" width="96.5703125" style="84" customWidth="1"/>
    <col min="3609" max="3616" width="10.85546875" style="84" customWidth="1"/>
    <col min="3617" max="3617" width="24.42578125" style="84" customWidth="1"/>
    <col min="3618" max="3629" width="10.85546875" style="84" customWidth="1"/>
    <col min="3630" max="3632" width="13.7109375" style="84" customWidth="1"/>
    <col min="3633" max="3686" width="0" style="84" hidden="1" customWidth="1"/>
    <col min="3687" max="3840" width="10.28515625" style="84"/>
    <col min="3841" max="3841" width="48.42578125" style="84" customWidth="1"/>
    <col min="3842" max="3842" width="13.140625" style="84" customWidth="1"/>
    <col min="3843" max="3843" width="12.42578125" style="84" customWidth="1"/>
    <col min="3844" max="3844" width="12.28515625" style="84" customWidth="1"/>
    <col min="3845" max="3845" width="11.5703125" style="84" customWidth="1"/>
    <col min="3846" max="3846" width="12.5703125" style="84" customWidth="1"/>
    <col min="3847" max="3848" width="10.42578125" style="84" customWidth="1"/>
    <col min="3849" max="3849" width="10.28515625" style="84" customWidth="1"/>
    <col min="3850" max="3850" width="10.7109375" style="84" customWidth="1"/>
    <col min="3851" max="3851" width="9.85546875" style="84" customWidth="1"/>
    <col min="3852" max="3852" width="10.5703125" style="84" customWidth="1"/>
    <col min="3853" max="3853" width="10.140625" style="84" customWidth="1"/>
    <col min="3854" max="3854" width="10.28515625" style="84" customWidth="1"/>
    <col min="3855" max="3855" width="9.85546875" style="84" customWidth="1"/>
    <col min="3856" max="3856" width="9.7109375" style="84" customWidth="1"/>
    <col min="3857" max="3857" width="9.42578125" style="84" customWidth="1"/>
    <col min="3858" max="3858" width="9.85546875" style="84" customWidth="1"/>
    <col min="3859" max="3859" width="9.140625" style="84" customWidth="1"/>
    <col min="3860" max="3860" width="9.5703125" style="84" customWidth="1"/>
    <col min="3861" max="3861" width="9" style="84" customWidth="1"/>
    <col min="3862" max="3863" width="10.85546875" style="84" customWidth="1"/>
    <col min="3864" max="3864" width="96.5703125" style="84" customWidth="1"/>
    <col min="3865" max="3872" width="10.85546875" style="84" customWidth="1"/>
    <col min="3873" max="3873" width="24.42578125" style="84" customWidth="1"/>
    <col min="3874" max="3885" width="10.85546875" style="84" customWidth="1"/>
    <col min="3886" max="3888" width="13.7109375" style="84" customWidth="1"/>
    <col min="3889" max="3942" width="0" style="84" hidden="1" customWidth="1"/>
    <col min="3943" max="4096" width="10.28515625" style="84"/>
    <col min="4097" max="4097" width="48.42578125" style="84" customWidth="1"/>
    <col min="4098" max="4098" width="13.140625" style="84" customWidth="1"/>
    <col min="4099" max="4099" width="12.42578125" style="84" customWidth="1"/>
    <col min="4100" max="4100" width="12.28515625" style="84" customWidth="1"/>
    <col min="4101" max="4101" width="11.5703125" style="84" customWidth="1"/>
    <col min="4102" max="4102" width="12.5703125" style="84" customWidth="1"/>
    <col min="4103" max="4104" width="10.42578125" style="84" customWidth="1"/>
    <col min="4105" max="4105" width="10.28515625" style="84" customWidth="1"/>
    <col min="4106" max="4106" width="10.7109375" style="84" customWidth="1"/>
    <col min="4107" max="4107" width="9.85546875" style="84" customWidth="1"/>
    <col min="4108" max="4108" width="10.5703125" style="84" customWidth="1"/>
    <col min="4109" max="4109" width="10.140625" style="84" customWidth="1"/>
    <col min="4110" max="4110" width="10.28515625" style="84" customWidth="1"/>
    <col min="4111" max="4111" width="9.85546875" style="84" customWidth="1"/>
    <col min="4112" max="4112" width="9.7109375" style="84" customWidth="1"/>
    <col min="4113" max="4113" width="9.42578125" style="84" customWidth="1"/>
    <col min="4114" max="4114" width="9.85546875" style="84" customWidth="1"/>
    <col min="4115" max="4115" width="9.140625" style="84" customWidth="1"/>
    <col min="4116" max="4116" width="9.5703125" style="84" customWidth="1"/>
    <col min="4117" max="4117" width="9" style="84" customWidth="1"/>
    <col min="4118" max="4119" width="10.85546875" style="84" customWidth="1"/>
    <col min="4120" max="4120" width="96.5703125" style="84" customWidth="1"/>
    <col min="4121" max="4128" width="10.85546875" style="84" customWidth="1"/>
    <col min="4129" max="4129" width="24.42578125" style="84" customWidth="1"/>
    <col min="4130" max="4141" width="10.85546875" style="84" customWidth="1"/>
    <col min="4142" max="4144" width="13.7109375" style="84" customWidth="1"/>
    <col min="4145" max="4198" width="0" style="84" hidden="1" customWidth="1"/>
    <col min="4199" max="4352" width="10.28515625" style="84"/>
    <col min="4353" max="4353" width="48.42578125" style="84" customWidth="1"/>
    <col min="4354" max="4354" width="13.140625" style="84" customWidth="1"/>
    <col min="4355" max="4355" width="12.42578125" style="84" customWidth="1"/>
    <col min="4356" max="4356" width="12.28515625" style="84" customWidth="1"/>
    <col min="4357" max="4357" width="11.5703125" style="84" customWidth="1"/>
    <col min="4358" max="4358" width="12.5703125" style="84" customWidth="1"/>
    <col min="4359" max="4360" width="10.42578125" style="84" customWidth="1"/>
    <col min="4361" max="4361" width="10.28515625" style="84" customWidth="1"/>
    <col min="4362" max="4362" width="10.7109375" style="84" customWidth="1"/>
    <col min="4363" max="4363" width="9.85546875" style="84" customWidth="1"/>
    <col min="4364" max="4364" width="10.5703125" style="84" customWidth="1"/>
    <col min="4365" max="4365" width="10.140625" style="84" customWidth="1"/>
    <col min="4366" max="4366" width="10.28515625" style="84" customWidth="1"/>
    <col min="4367" max="4367" width="9.85546875" style="84" customWidth="1"/>
    <col min="4368" max="4368" width="9.7109375" style="84" customWidth="1"/>
    <col min="4369" max="4369" width="9.42578125" style="84" customWidth="1"/>
    <col min="4370" max="4370" width="9.85546875" style="84" customWidth="1"/>
    <col min="4371" max="4371" width="9.140625" style="84" customWidth="1"/>
    <col min="4372" max="4372" width="9.5703125" style="84" customWidth="1"/>
    <col min="4373" max="4373" width="9" style="84" customWidth="1"/>
    <col min="4374" max="4375" width="10.85546875" style="84" customWidth="1"/>
    <col min="4376" max="4376" width="96.5703125" style="84" customWidth="1"/>
    <col min="4377" max="4384" width="10.85546875" style="84" customWidth="1"/>
    <col min="4385" max="4385" width="24.42578125" style="84" customWidth="1"/>
    <col min="4386" max="4397" width="10.85546875" style="84" customWidth="1"/>
    <col min="4398" max="4400" width="13.7109375" style="84" customWidth="1"/>
    <col min="4401" max="4454" width="0" style="84" hidden="1" customWidth="1"/>
    <col min="4455" max="4608" width="10.28515625" style="84"/>
    <col min="4609" max="4609" width="48.42578125" style="84" customWidth="1"/>
    <col min="4610" max="4610" width="13.140625" style="84" customWidth="1"/>
    <col min="4611" max="4611" width="12.42578125" style="84" customWidth="1"/>
    <col min="4612" max="4612" width="12.28515625" style="84" customWidth="1"/>
    <col min="4613" max="4613" width="11.5703125" style="84" customWidth="1"/>
    <col min="4614" max="4614" width="12.5703125" style="84" customWidth="1"/>
    <col min="4615" max="4616" width="10.42578125" style="84" customWidth="1"/>
    <col min="4617" max="4617" width="10.28515625" style="84" customWidth="1"/>
    <col min="4618" max="4618" width="10.7109375" style="84" customWidth="1"/>
    <col min="4619" max="4619" width="9.85546875" style="84" customWidth="1"/>
    <col min="4620" max="4620" width="10.5703125" style="84" customWidth="1"/>
    <col min="4621" max="4621" width="10.140625" style="84" customWidth="1"/>
    <col min="4622" max="4622" width="10.28515625" style="84" customWidth="1"/>
    <col min="4623" max="4623" width="9.85546875" style="84" customWidth="1"/>
    <col min="4624" max="4624" width="9.7109375" style="84" customWidth="1"/>
    <col min="4625" max="4625" width="9.42578125" style="84" customWidth="1"/>
    <col min="4626" max="4626" width="9.85546875" style="84" customWidth="1"/>
    <col min="4627" max="4627" width="9.140625" style="84" customWidth="1"/>
    <col min="4628" max="4628" width="9.5703125" style="84" customWidth="1"/>
    <col min="4629" max="4629" width="9" style="84" customWidth="1"/>
    <col min="4630" max="4631" width="10.85546875" style="84" customWidth="1"/>
    <col min="4632" max="4632" width="96.5703125" style="84" customWidth="1"/>
    <col min="4633" max="4640" width="10.85546875" style="84" customWidth="1"/>
    <col min="4641" max="4641" width="24.42578125" style="84" customWidth="1"/>
    <col min="4642" max="4653" width="10.85546875" style="84" customWidth="1"/>
    <col min="4654" max="4656" width="13.7109375" style="84" customWidth="1"/>
    <col min="4657" max="4710" width="0" style="84" hidden="1" customWidth="1"/>
    <col min="4711" max="4864" width="10.28515625" style="84"/>
    <col min="4865" max="4865" width="48.42578125" style="84" customWidth="1"/>
    <col min="4866" max="4866" width="13.140625" style="84" customWidth="1"/>
    <col min="4867" max="4867" width="12.42578125" style="84" customWidth="1"/>
    <col min="4868" max="4868" width="12.28515625" style="84" customWidth="1"/>
    <col min="4869" max="4869" width="11.5703125" style="84" customWidth="1"/>
    <col min="4870" max="4870" width="12.5703125" style="84" customWidth="1"/>
    <col min="4871" max="4872" width="10.42578125" style="84" customWidth="1"/>
    <col min="4873" max="4873" width="10.28515625" style="84" customWidth="1"/>
    <col min="4874" max="4874" width="10.7109375" style="84" customWidth="1"/>
    <col min="4875" max="4875" width="9.85546875" style="84" customWidth="1"/>
    <col min="4876" max="4876" width="10.5703125" style="84" customWidth="1"/>
    <col min="4877" max="4877" width="10.140625" style="84" customWidth="1"/>
    <col min="4878" max="4878" width="10.28515625" style="84" customWidth="1"/>
    <col min="4879" max="4879" width="9.85546875" style="84" customWidth="1"/>
    <col min="4880" max="4880" width="9.7109375" style="84" customWidth="1"/>
    <col min="4881" max="4881" width="9.42578125" style="84" customWidth="1"/>
    <col min="4882" max="4882" width="9.85546875" style="84" customWidth="1"/>
    <col min="4883" max="4883" width="9.140625" style="84" customWidth="1"/>
    <col min="4884" max="4884" width="9.5703125" style="84" customWidth="1"/>
    <col min="4885" max="4885" width="9" style="84" customWidth="1"/>
    <col min="4886" max="4887" width="10.85546875" style="84" customWidth="1"/>
    <col min="4888" max="4888" width="96.5703125" style="84" customWidth="1"/>
    <col min="4889" max="4896" width="10.85546875" style="84" customWidth="1"/>
    <col min="4897" max="4897" width="24.42578125" style="84" customWidth="1"/>
    <col min="4898" max="4909" width="10.85546875" style="84" customWidth="1"/>
    <col min="4910" max="4912" width="13.7109375" style="84" customWidth="1"/>
    <col min="4913" max="4966" width="0" style="84" hidden="1" customWidth="1"/>
    <col min="4967" max="5120" width="10.28515625" style="84"/>
    <col min="5121" max="5121" width="48.42578125" style="84" customWidth="1"/>
    <col min="5122" max="5122" width="13.140625" style="84" customWidth="1"/>
    <col min="5123" max="5123" width="12.42578125" style="84" customWidth="1"/>
    <col min="5124" max="5124" width="12.28515625" style="84" customWidth="1"/>
    <col min="5125" max="5125" width="11.5703125" style="84" customWidth="1"/>
    <col min="5126" max="5126" width="12.5703125" style="84" customWidth="1"/>
    <col min="5127" max="5128" width="10.42578125" style="84" customWidth="1"/>
    <col min="5129" max="5129" width="10.28515625" style="84" customWidth="1"/>
    <col min="5130" max="5130" width="10.7109375" style="84" customWidth="1"/>
    <col min="5131" max="5131" width="9.85546875" style="84" customWidth="1"/>
    <col min="5132" max="5132" width="10.5703125" style="84" customWidth="1"/>
    <col min="5133" max="5133" width="10.140625" style="84" customWidth="1"/>
    <col min="5134" max="5134" width="10.28515625" style="84" customWidth="1"/>
    <col min="5135" max="5135" width="9.85546875" style="84" customWidth="1"/>
    <col min="5136" max="5136" width="9.7109375" style="84" customWidth="1"/>
    <col min="5137" max="5137" width="9.42578125" style="84" customWidth="1"/>
    <col min="5138" max="5138" width="9.85546875" style="84" customWidth="1"/>
    <col min="5139" max="5139" width="9.140625" style="84" customWidth="1"/>
    <col min="5140" max="5140" width="9.5703125" style="84" customWidth="1"/>
    <col min="5141" max="5141" width="9" style="84" customWidth="1"/>
    <col min="5142" max="5143" width="10.85546875" style="84" customWidth="1"/>
    <col min="5144" max="5144" width="96.5703125" style="84" customWidth="1"/>
    <col min="5145" max="5152" width="10.85546875" style="84" customWidth="1"/>
    <col min="5153" max="5153" width="24.42578125" style="84" customWidth="1"/>
    <col min="5154" max="5165" width="10.85546875" style="84" customWidth="1"/>
    <col min="5166" max="5168" width="13.7109375" style="84" customWidth="1"/>
    <col min="5169" max="5222" width="0" style="84" hidden="1" customWidth="1"/>
    <col min="5223" max="5376" width="10.28515625" style="84"/>
    <col min="5377" max="5377" width="48.42578125" style="84" customWidth="1"/>
    <col min="5378" max="5378" width="13.140625" style="84" customWidth="1"/>
    <col min="5379" max="5379" width="12.42578125" style="84" customWidth="1"/>
    <col min="5380" max="5380" width="12.28515625" style="84" customWidth="1"/>
    <col min="5381" max="5381" width="11.5703125" style="84" customWidth="1"/>
    <col min="5382" max="5382" width="12.5703125" style="84" customWidth="1"/>
    <col min="5383" max="5384" width="10.42578125" style="84" customWidth="1"/>
    <col min="5385" max="5385" width="10.28515625" style="84" customWidth="1"/>
    <col min="5386" max="5386" width="10.7109375" style="84" customWidth="1"/>
    <col min="5387" max="5387" width="9.85546875" style="84" customWidth="1"/>
    <col min="5388" max="5388" width="10.5703125" style="84" customWidth="1"/>
    <col min="5389" max="5389" width="10.140625" style="84" customWidth="1"/>
    <col min="5390" max="5390" width="10.28515625" style="84" customWidth="1"/>
    <col min="5391" max="5391" width="9.85546875" style="84" customWidth="1"/>
    <col min="5392" max="5392" width="9.7109375" style="84" customWidth="1"/>
    <col min="5393" max="5393" width="9.42578125" style="84" customWidth="1"/>
    <col min="5394" max="5394" width="9.85546875" style="84" customWidth="1"/>
    <col min="5395" max="5395" width="9.140625" style="84" customWidth="1"/>
    <col min="5396" max="5396" width="9.5703125" style="84" customWidth="1"/>
    <col min="5397" max="5397" width="9" style="84" customWidth="1"/>
    <col min="5398" max="5399" width="10.85546875" style="84" customWidth="1"/>
    <col min="5400" max="5400" width="96.5703125" style="84" customWidth="1"/>
    <col min="5401" max="5408" width="10.85546875" style="84" customWidth="1"/>
    <col min="5409" max="5409" width="24.42578125" style="84" customWidth="1"/>
    <col min="5410" max="5421" width="10.85546875" style="84" customWidth="1"/>
    <col min="5422" max="5424" width="13.7109375" style="84" customWidth="1"/>
    <col min="5425" max="5478" width="0" style="84" hidden="1" customWidth="1"/>
    <col min="5479" max="5632" width="10.28515625" style="84"/>
    <col min="5633" max="5633" width="48.42578125" style="84" customWidth="1"/>
    <col min="5634" max="5634" width="13.140625" style="84" customWidth="1"/>
    <col min="5635" max="5635" width="12.42578125" style="84" customWidth="1"/>
    <col min="5636" max="5636" width="12.28515625" style="84" customWidth="1"/>
    <col min="5637" max="5637" width="11.5703125" style="84" customWidth="1"/>
    <col min="5638" max="5638" width="12.5703125" style="84" customWidth="1"/>
    <col min="5639" max="5640" width="10.42578125" style="84" customWidth="1"/>
    <col min="5641" max="5641" width="10.28515625" style="84" customWidth="1"/>
    <col min="5642" max="5642" width="10.7109375" style="84" customWidth="1"/>
    <col min="5643" max="5643" width="9.85546875" style="84" customWidth="1"/>
    <col min="5644" max="5644" width="10.5703125" style="84" customWidth="1"/>
    <col min="5645" max="5645" width="10.140625" style="84" customWidth="1"/>
    <col min="5646" max="5646" width="10.28515625" style="84" customWidth="1"/>
    <col min="5647" max="5647" width="9.85546875" style="84" customWidth="1"/>
    <col min="5648" max="5648" width="9.7109375" style="84" customWidth="1"/>
    <col min="5649" max="5649" width="9.42578125" style="84" customWidth="1"/>
    <col min="5650" max="5650" width="9.85546875" style="84" customWidth="1"/>
    <col min="5651" max="5651" width="9.140625" style="84" customWidth="1"/>
    <col min="5652" max="5652" width="9.5703125" style="84" customWidth="1"/>
    <col min="5653" max="5653" width="9" style="84" customWidth="1"/>
    <col min="5654" max="5655" width="10.85546875" style="84" customWidth="1"/>
    <col min="5656" max="5656" width="96.5703125" style="84" customWidth="1"/>
    <col min="5657" max="5664" width="10.85546875" style="84" customWidth="1"/>
    <col min="5665" max="5665" width="24.42578125" style="84" customWidth="1"/>
    <col min="5666" max="5677" width="10.85546875" style="84" customWidth="1"/>
    <col min="5678" max="5680" width="13.7109375" style="84" customWidth="1"/>
    <col min="5681" max="5734" width="0" style="84" hidden="1" customWidth="1"/>
    <col min="5735" max="5888" width="10.28515625" style="84"/>
    <col min="5889" max="5889" width="48.42578125" style="84" customWidth="1"/>
    <col min="5890" max="5890" width="13.140625" style="84" customWidth="1"/>
    <col min="5891" max="5891" width="12.42578125" style="84" customWidth="1"/>
    <col min="5892" max="5892" width="12.28515625" style="84" customWidth="1"/>
    <col min="5893" max="5893" width="11.5703125" style="84" customWidth="1"/>
    <col min="5894" max="5894" width="12.5703125" style="84" customWidth="1"/>
    <col min="5895" max="5896" width="10.42578125" style="84" customWidth="1"/>
    <col min="5897" max="5897" width="10.28515625" style="84" customWidth="1"/>
    <col min="5898" max="5898" width="10.7109375" style="84" customWidth="1"/>
    <col min="5899" max="5899" width="9.85546875" style="84" customWidth="1"/>
    <col min="5900" max="5900" width="10.5703125" style="84" customWidth="1"/>
    <col min="5901" max="5901" width="10.140625" style="84" customWidth="1"/>
    <col min="5902" max="5902" width="10.28515625" style="84" customWidth="1"/>
    <col min="5903" max="5903" width="9.85546875" style="84" customWidth="1"/>
    <col min="5904" max="5904" width="9.7109375" style="84" customWidth="1"/>
    <col min="5905" max="5905" width="9.42578125" style="84" customWidth="1"/>
    <col min="5906" max="5906" width="9.85546875" style="84" customWidth="1"/>
    <col min="5907" max="5907" width="9.140625" style="84" customWidth="1"/>
    <col min="5908" max="5908" width="9.5703125" style="84" customWidth="1"/>
    <col min="5909" max="5909" width="9" style="84" customWidth="1"/>
    <col min="5910" max="5911" width="10.85546875" style="84" customWidth="1"/>
    <col min="5912" max="5912" width="96.5703125" style="84" customWidth="1"/>
    <col min="5913" max="5920" width="10.85546875" style="84" customWidth="1"/>
    <col min="5921" max="5921" width="24.42578125" style="84" customWidth="1"/>
    <col min="5922" max="5933" width="10.85546875" style="84" customWidth="1"/>
    <col min="5934" max="5936" width="13.7109375" style="84" customWidth="1"/>
    <col min="5937" max="5990" width="0" style="84" hidden="1" customWidth="1"/>
    <col min="5991" max="6144" width="10.28515625" style="84"/>
    <col min="6145" max="6145" width="48.42578125" style="84" customWidth="1"/>
    <col min="6146" max="6146" width="13.140625" style="84" customWidth="1"/>
    <col min="6147" max="6147" width="12.42578125" style="84" customWidth="1"/>
    <col min="6148" max="6148" width="12.28515625" style="84" customWidth="1"/>
    <col min="6149" max="6149" width="11.5703125" style="84" customWidth="1"/>
    <col min="6150" max="6150" width="12.5703125" style="84" customWidth="1"/>
    <col min="6151" max="6152" width="10.42578125" style="84" customWidth="1"/>
    <col min="6153" max="6153" width="10.28515625" style="84" customWidth="1"/>
    <col min="6154" max="6154" width="10.7109375" style="84" customWidth="1"/>
    <col min="6155" max="6155" width="9.85546875" style="84" customWidth="1"/>
    <col min="6156" max="6156" width="10.5703125" style="84" customWidth="1"/>
    <col min="6157" max="6157" width="10.140625" style="84" customWidth="1"/>
    <col min="6158" max="6158" width="10.28515625" style="84" customWidth="1"/>
    <col min="6159" max="6159" width="9.85546875" style="84" customWidth="1"/>
    <col min="6160" max="6160" width="9.7109375" style="84" customWidth="1"/>
    <col min="6161" max="6161" width="9.42578125" style="84" customWidth="1"/>
    <col min="6162" max="6162" width="9.85546875" style="84" customWidth="1"/>
    <col min="6163" max="6163" width="9.140625" style="84" customWidth="1"/>
    <col min="6164" max="6164" width="9.5703125" style="84" customWidth="1"/>
    <col min="6165" max="6165" width="9" style="84" customWidth="1"/>
    <col min="6166" max="6167" width="10.85546875" style="84" customWidth="1"/>
    <col min="6168" max="6168" width="96.5703125" style="84" customWidth="1"/>
    <col min="6169" max="6176" width="10.85546875" style="84" customWidth="1"/>
    <col min="6177" max="6177" width="24.42578125" style="84" customWidth="1"/>
    <col min="6178" max="6189" width="10.85546875" style="84" customWidth="1"/>
    <col min="6190" max="6192" width="13.7109375" style="84" customWidth="1"/>
    <col min="6193" max="6246" width="0" style="84" hidden="1" customWidth="1"/>
    <col min="6247" max="6400" width="10.28515625" style="84"/>
    <col min="6401" max="6401" width="48.42578125" style="84" customWidth="1"/>
    <col min="6402" max="6402" width="13.140625" style="84" customWidth="1"/>
    <col min="6403" max="6403" width="12.42578125" style="84" customWidth="1"/>
    <col min="6404" max="6404" width="12.28515625" style="84" customWidth="1"/>
    <col min="6405" max="6405" width="11.5703125" style="84" customWidth="1"/>
    <col min="6406" max="6406" width="12.5703125" style="84" customWidth="1"/>
    <col min="6407" max="6408" width="10.42578125" style="84" customWidth="1"/>
    <col min="6409" max="6409" width="10.28515625" style="84" customWidth="1"/>
    <col min="6410" max="6410" width="10.7109375" style="84" customWidth="1"/>
    <col min="6411" max="6411" width="9.85546875" style="84" customWidth="1"/>
    <col min="6412" max="6412" width="10.5703125" style="84" customWidth="1"/>
    <col min="6413" max="6413" width="10.140625" style="84" customWidth="1"/>
    <col min="6414" max="6414" width="10.28515625" style="84" customWidth="1"/>
    <col min="6415" max="6415" width="9.85546875" style="84" customWidth="1"/>
    <col min="6416" max="6416" width="9.7109375" style="84" customWidth="1"/>
    <col min="6417" max="6417" width="9.42578125" style="84" customWidth="1"/>
    <col min="6418" max="6418" width="9.85546875" style="84" customWidth="1"/>
    <col min="6419" max="6419" width="9.140625" style="84" customWidth="1"/>
    <col min="6420" max="6420" width="9.5703125" style="84" customWidth="1"/>
    <col min="6421" max="6421" width="9" style="84" customWidth="1"/>
    <col min="6422" max="6423" width="10.85546875" style="84" customWidth="1"/>
    <col min="6424" max="6424" width="96.5703125" style="84" customWidth="1"/>
    <col min="6425" max="6432" width="10.85546875" style="84" customWidth="1"/>
    <col min="6433" max="6433" width="24.42578125" style="84" customWidth="1"/>
    <col min="6434" max="6445" width="10.85546875" style="84" customWidth="1"/>
    <col min="6446" max="6448" width="13.7109375" style="84" customWidth="1"/>
    <col min="6449" max="6502" width="0" style="84" hidden="1" customWidth="1"/>
    <col min="6503" max="6656" width="10.28515625" style="84"/>
    <col min="6657" max="6657" width="48.42578125" style="84" customWidth="1"/>
    <col min="6658" max="6658" width="13.140625" style="84" customWidth="1"/>
    <col min="6659" max="6659" width="12.42578125" style="84" customWidth="1"/>
    <col min="6660" max="6660" width="12.28515625" style="84" customWidth="1"/>
    <col min="6661" max="6661" width="11.5703125" style="84" customWidth="1"/>
    <col min="6662" max="6662" width="12.5703125" style="84" customWidth="1"/>
    <col min="6663" max="6664" width="10.42578125" style="84" customWidth="1"/>
    <col min="6665" max="6665" width="10.28515625" style="84" customWidth="1"/>
    <col min="6666" max="6666" width="10.7109375" style="84" customWidth="1"/>
    <col min="6667" max="6667" width="9.85546875" style="84" customWidth="1"/>
    <col min="6668" max="6668" width="10.5703125" style="84" customWidth="1"/>
    <col min="6669" max="6669" width="10.140625" style="84" customWidth="1"/>
    <col min="6670" max="6670" width="10.28515625" style="84" customWidth="1"/>
    <col min="6671" max="6671" width="9.85546875" style="84" customWidth="1"/>
    <col min="6672" max="6672" width="9.7109375" style="84" customWidth="1"/>
    <col min="6673" max="6673" width="9.42578125" style="84" customWidth="1"/>
    <col min="6674" max="6674" width="9.85546875" style="84" customWidth="1"/>
    <col min="6675" max="6675" width="9.140625" style="84" customWidth="1"/>
    <col min="6676" max="6676" width="9.5703125" style="84" customWidth="1"/>
    <col min="6677" max="6677" width="9" style="84" customWidth="1"/>
    <col min="6678" max="6679" width="10.85546875" style="84" customWidth="1"/>
    <col min="6680" max="6680" width="96.5703125" style="84" customWidth="1"/>
    <col min="6681" max="6688" width="10.85546875" style="84" customWidth="1"/>
    <col min="6689" max="6689" width="24.42578125" style="84" customWidth="1"/>
    <col min="6690" max="6701" width="10.85546875" style="84" customWidth="1"/>
    <col min="6702" max="6704" width="13.7109375" style="84" customWidth="1"/>
    <col min="6705" max="6758" width="0" style="84" hidden="1" customWidth="1"/>
    <col min="6759" max="6912" width="10.28515625" style="84"/>
    <col min="6913" max="6913" width="48.42578125" style="84" customWidth="1"/>
    <col min="6914" max="6914" width="13.140625" style="84" customWidth="1"/>
    <col min="6915" max="6915" width="12.42578125" style="84" customWidth="1"/>
    <col min="6916" max="6916" width="12.28515625" style="84" customWidth="1"/>
    <col min="6917" max="6917" width="11.5703125" style="84" customWidth="1"/>
    <col min="6918" max="6918" width="12.5703125" style="84" customWidth="1"/>
    <col min="6919" max="6920" width="10.42578125" style="84" customWidth="1"/>
    <col min="6921" max="6921" width="10.28515625" style="84" customWidth="1"/>
    <col min="6922" max="6922" width="10.7109375" style="84" customWidth="1"/>
    <col min="6923" max="6923" width="9.85546875" style="84" customWidth="1"/>
    <col min="6924" max="6924" width="10.5703125" style="84" customWidth="1"/>
    <col min="6925" max="6925" width="10.140625" style="84" customWidth="1"/>
    <col min="6926" max="6926" width="10.28515625" style="84" customWidth="1"/>
    <col min="6927" max="6927" width="9.85546875" style="84" customWidth="1"/>
    <col min="6928" max="6928" width="9.7109375" style="84" customWidth="1"/>
    <col min="6929" max="6929" width="9.42578125" style="84" customWidth="1"/>
    <col min="6930" max="6930" width="9.85546875" style="84" customWidth="1"/>
    <col min="6931" max="6931" width="9.140625" style="84" customWidth="1"/>
    <col min="6932" max="6932" width="9.5703125" style="84" customWidth="1"/>
    <col min="6933" max="6933" width="9" style="84" customWidth="1"/>
    <col min="6934" max="6935" width="10.85546875" style="84" customWidth="1"/>
    <col min="6936" max="6936" width="96.5703125" style="84" customWidth="1"/>
    <col min="6937" max="6944" width="10.85546875" style="84" customWidth="1"/>
    <col min="6945" max="6945" width="24.42578125" style="84" customWidth="1"/>
    <col min="6946" max="6957" width="10.85546875" style="84" customWidth="1"/>
    <col min="6958" max="6960" width="13.7109375" style="84" customWidth="1"/>
    <col min="6961" max="7014" width="0" style="84" hidden="1" customWidth="1"/>
    <col min="7015" max="7168" width="10.28515625" style="84"/>
    <col min="7169" max="7169" width="48.42578125" style="84" customWidth="1"/>
    <col min="7170" max="7170" width="13.140625" style="84" customWidth="1"/>
    <col min="7171" max="7171" width="12.42578125" style="84" customWidth="1"/>
    <col min="7172" max="7172" width="12.28515625" style="84" customWidth="1"/>
    <col min="7173" max="7173" width="11.5703125" style="84" customWidth="1"/>
    <col min="7174" max="7174" width="12.5703125" style="84" customWidth="1"/>
    <col min="7175" max="7176" width="10.42578125" style="84" customWidth="1"/>
    <col min="7177" max="7177" width="10.28515625" style="84" customWidth="1"/>
    <col min="7178" max="7178" width="10.7109375" style="84" customWidth="1"/>
    <col min="7179" max="7179" width="9.85546875" style="84" customWidth="1"/>
    <col min="7180" max="7180" width="10.5703125" style="84" customWidth="1"/>
    <col min="7181" max="7181" width="10.140625" style="84" customWidth="1"/>
    <col min="7182" max="7182" width="10.28515625" style="84" customWidth="1"/>
    <col min="7183" max="7183" width="9.85546875" style="84" customWidth="1"/>
    <col min="7184" max="7184" width="9.7109375" style="84" customWidth="1"/>
    <col min="7185" max="7185" width="9.42578125" style="84" customWidth="1"/>
    <col min="7186" max="7186" width="9.85546875" style="84" customWidth="1"/>
    <col min="7187" max="7187" width="9.140625" style="84" customWidth="1"/>
    <col min="7188" max="7188" width="9.5703125" style="84" customWidth="1"/>
    <col min="7189" max="7189" width="9" style="84" customWidth="1"/>
    <col min="7190" max="7191" width="10.85546875" style="84" customWidth="1"/>
    <col min="7192" max="7192" width="96.5703125" style="84" customWidth="1"/>
    <col min="7193" max="7200" width="10.85546875" style="84" customWidth="1"/>
    <col min="7201" max="7201" width="24.42578125" style="84" customWidth="1"/>
    <col min="7202" max="7213" width="10.85546875" style="84" customWidth="1"/>
    <col min="7214" max="7216" width="13.7109375" style="84" customWidth="1"/>
    <col min="7217" max="7270" width="0" style="84" hidden="1" customWidth="1"/>
    <col min="7271" max="7424" width="10.28515625" style="84"/>
    <col min="7425" max="7425" width="48.42578125" style="84" customWidth="1"/>
    <col min="7426" max="7426" width="13.140625" style="84" customWidth="1"/>
    <col min="7427" max="7427" width="12.42578125" style="84" customWidth="1"/>
    <col min="7428" max="7428" width="12.28515625" style="84" customWidth="1"/>
    <col min="7429" max="7429" width="11.5703125" style="84" customWidth="1"/>
    <col min="7430" max="7430" width="12.5703125" style="84" customWidth="1"/>
    <col min="7431" max="7432" width="10.42578125" style="84" customWidth="1"/>
    <col min="7433" max="7433" width="10.28515625" style="84" customWidth="1"/>
    <col min="7434" max="7434" width="10.7109375" style="84" customWidth="1"/>
    <col min="7435" max="7435" width="9.85546875" style="84" customWidth="1"/>
    <col min="7436" max="7436" width="10.5703125" style="84" customWidth="1"/>
    <col min="7437" max="7437" width="10.140625" style="84" customWidth="1"/>
    <col min="7438" max="7438" width="10.28515625" style="84" customWidth="1"/>
    <col min="7439" max="7439" width="9.85546875" style="84" customWidth="1"/>
    <col min="7440" max="7440" width="9.7109375" style="84" customWidth="1"/>
    <col min="7441" max="7441" width="9.42578125" style="84" customWidth="1"/>
    <col min="7442" max="7442" width="9.85546875" style="84" customWidth="1"/>
    <col min="7443" max="7443" width="9.140625" style="84" customWidth="1"/>
    <col min="7444" max="7444" width="9.5703125" style="84" customWidth="1"/>
    <col min="7445" max="7445" width="9" style="84" customWidth="1"/>
    <col min="7446" max="7447" width="10.85546875" style="84" customWidth="1"/>
    <col min="7448" max="7448" width="96.5703125" style="84" customWidth="1"/>
    <col min="7449" max="7456" width="10.85546875" style="84" customWidth="1"/>
    <col min="7457" max="7457" width="24.42578125" style="84" customWidth="1"/>
    <col min="7458" max="7469" width="10.85546875" style="84" customWidth="1"/>
    <col min="7470" max="7472" width="13.7109375" style="84" customWidth="1"/>
    <col min="7473" max="7526" width="0" style="84" hidden="1" customWidth="1"/>
    <col min="7527" max="7680" width="10.28515625" style="84"/>
    <col min="7681" max="7681" width="48.42578125" style="84" customWidth="1"/>
    <col min="7682" max="7682" width="13.140625" style="84" customWidth="1"/>
    <col min="7683" max="7683" width="12.42578125" style="84" customWidth="1"/>
    <col min="7684" max="7684" width="12.28515625" style="84" customWidth="1"/>
    <col min="7685" max="7685" width="11.5703125" style="84" customWidth="1"/>
    <col min="7686" max="7686" width="12.5703125" style="84" customWidth="1"/>
    <col min="7687" max="7688" width="10.42578125" style="84" customWidth="1"/>
    <col min="7689" max="7689" width="10.28515625" style="84" customWidth="1"/>
    <col min="7690" max="7690" width="10.7109375" style="84" customWidth="1"/>
    <col min="7691" max="7691" width="9.85546875" style="84" customWidth="1"/>
    <col min="7692" max="7692" width="10.5703125" style="84" customWidth="1"/>
    <col min="7693" max="7693" width="10.140625" style="84" customWidth="1"/>
    <col min="7694" max="7694" width="10.28515625" style="84" customWidth="1"/>
    <col min="7695" max="7695" width="9.85546875" style="84" customWidth="1"/>
    <col min="7696" max="7696" width="9.7109375" style="84" customWidth="1"/>
    <col min="7697" max="7697" width="9.42578125" style="84" customWidth="1"/>
    <col min="7698" max="7698" width="9.85546875" style="84" customWidth="1"/>
    <col min="7699" max="7699" width="9.140625" style="84" customWidth="1"/>
    <col min="7700" max="7700" width="9.5703125" style="84" customWidth="1"/>
    <col min="7701" max="7701" width="9" style="84" customWidth="1"/>
    <col min="7702" max="7703" width="10.85546875" style="84" customWidth="1"/>
    <col min="7704" max="7704" width="96.5703125" style="84" customWidth="1"/>
    <col min="7705" max="7712" width="10.85546875" style="84" customWidth="1"/>
    <col min="7713" max="7713" width="24.42578125" style="84" customWidth="1"/>
    <col min="7714" max="7725" width="10.85546875" style="84" customWidth="1"/>
    <col min="7726" max="7728" width="13.7109375" style="84" customWidth="1"/>
    <col min="7729" max="7782" width="0" style="84" hidden="1" customWidth="1"/>
    <col min="7783" max="7936" width="10.28515625" style="84"/>
    <col min="7937" max="7937" width="48.42578125" style="84" customWidth="1"/>
    <col min="7938" max="7938" width="13.140625" style="84" customWidth="1"/>
    <col min="7939" max="7939" width="12.42578125" style="84" customWidth="1"/>
    <col min="7940" max="7940" width="12.28515625" style="84" customWidth="1"/>
    <col min="7941" max="7941" width="11.5703125" style="84" customWidth="1"/>
    <col min="7942" max="7942" width="12.5703125" style="84" customWidth="1"/>
    <col min="7943" max="7944" width="10.42578125" style="84" customWidth="1"/>
    <col min="7945" max="7945" width="10.28515625" style="84" customWidth="1"/>
    <col min="7946" max="7946" width="10.7109375" style="84" customWidth="1"/>
    <col min="7947" max="7947" width="9.85546875" style="84" customWidth="1"/>
    <col min="7948" max="7948" width="10.5703125" style="84" customWidth="1"/>
    <col min="7949" max="7949" width="10.140625" style="84" customWidth="1"/>
    <col min="7950" max="7950" width="10.28515625" style="84" customWidth="1"/>
    <col min="7951" max="7951" width="9.85546875" style="84" customWidth="1"/>
    <col min="7952" max="7952" width="9.7109375" style="84" customWidth="1"/>
    <col min="7953" max="7953" width="9.42578125" style="84" customWidth="1"/>
    <col min="7954" max="7954" width="9.85546875" style="84" customWidth="1"/>
    <col min="7955" max="7955" width="9.140625" style="84" customWidth="1"/>
    <col min="7956" max="7956" width="9.5703125" style="84" customWidth="1"/>
    <col min="7957" max="7957" width="9" style="84" customWidth="1"/>
    <col min="7958" max="7959" width="10.85546875" style="84" customWidth="1"/>
    <col min="7960" max="7960" width="96.5703125" style="84" customWidth="1"/>
    <col min="7961" max="7968" width="10.85546875" style="84" customWidth="1"/>
    <col min="7969" max="7969" width="24.42578125" style="84" customWidth="1"/>
    <col min="7970" max="7981" width="10.85546875" style="84" customWidth="1"/>
    <col min="7982" max="7984" width="13.7109375" style="84" customWidth="1"/>
    <col min="7985" max="8038" width="0" style="84" hidden="1" customWidth="1"/>
    <col min="8039" max="8192" width="10.28515625" style="84"/>
    <col min="8193" max="8193" width="48.42578125" style="84" customWidth="1"/>
    <col min="8194" max="8194" width="13.140625" style="84" customWidth="1"/>
    <col min="8195" max="8195" width="12.42578125" style="84" customWidth="1"/>
    <col min="8196" max="8196" width="12.28515625" style="84" customWidth="1"/>
    <col min="8197" max="8197" width="11.5703125" style="84" customWidth="1"/>
    <col min="8198" max="8198" width="12.5703125" style="84" customWidth="1"/>
    <col min="8199" max="8200" width="10.42578125" style="84" customWidth="1"/>
    <col min="8201" max="8201" width="10.28515625" style="84" customWidth="1"/>
    <col min="8202" max="8202" width="10.7109375" style="84" customWidth="1"/>
    <col min="8203" max="8203" width="9.85546875" style="84" customWidth="1"/>
    <col min="8204" max="8204" width="10.5703125" style="84" customWidth="1"/>
    <col min="8205" max="8205" width="10.140625" style="84" customWidth="1"/>
    <col min="8206" max="8206" width="10.28515625" style="84" customWidth="1"/>
    <col min="8207" max="8207" width="9.85546875" style="84" customWidth="1"/>
    <col min="8208" max="8208" width="9.7109375" style="84" customWidth="1"/>
    <col min="8209" max="8209" width="9.42578125" style="84" customWidth="1"/>
    <col min="8210" max="8210" width="9.85546875" style="84" customWidth="1"/>
    <col min="8211" max="8211" width="9.140625" style="84" customWidth="1"/>
    <col min="8212" max="8212" width="9.5703125" style="84" customWidth="1"/>
    <col min="8213" max="8213" width="9" style="84" customWidth="1"/>
    <col min="8214" max="8215" width="10.85546875" style="84" customWidth="1"/>
    <col min="8216" max="8216" width="96.5703125" style="84" customWidth="1"/>
    <col min="8217" max="8224" width="10.85546875" style="84" customWidth="1"/>
    <col min="8225" max="8225" width="24.42578125" style="84" customWidth="1"/>
    <col min="8226" max="8237" width="10.85546875" style="84" customWidth="1"/>
    <col min="8238" max="8240" width="13.7109375" style="84" customWidth="1"/>
    <col min="8241" max="8294" width="0" style="84" hidden="1" customWidth="1"/>
    <col min="8295" max="8448" width="10.28515625" style="84"/>
    <col min="8449" max="8449" width="48.42578125" style="84" customWidth="1"/>
    <col min="8450" max="8450" width="13.140625" style="84" customWidth="1"/>
    <col min="8451" max="8451" width="12.42578125" style="84" customWidth="1"/>
    <col min="8452" max="8452" width="12.28515625" style="84" customWidth="1"/>
    <col min="8453" max="8453" width="11.5703125" style="84" customWidth="1"/>
    <col min="8454" max="8454" width="12.5703125" style="84" customWidth="1"/>
    <col min="8455" max="8456" width="10.42578125" style="84" customWidth="1"/>
    <col min="8457" max="8457" width="10.28515625" style="84" customWidth="1"/>
    <col min="8458" max="8458" width="10.7109375" style="84" customWidth="1"/>
    <col min="8459" max="8459" width="9.85546875" style="84" customWidth="1"/>
    <col min="8460" max="8460" width="10.5703125" style="84" customWidth="1"/>
    <col min="8461" max="8461" width="10.140625" style="84" customWidth="1"/>
    <col min="8462" max="8462" width="10.28515625" style="84" customWidth="1"/>
    <col min="8463" max="8463" width="9.85546875" style="84" customWidth="1"/>
    <col min="8464" max="8464" width="9.7109375" style="84" customWidth="1"/>
    <col min="8465" max="8465" width="9.42578125" style="84" customWidth="1"/>
    <col min="8466" max="8466" width="9.85546875" style="84" customWidth="1"/>
    <col min="8467" max="8467" width="9.140625" style="84" customWidth="1"/>
    <col min="8468" max="8468" width="9.5703125" style="84" customWidth="1"/>
    <col min="8469" max="8469" width="9" style="84" customWidth="1"/>
    <col min="8470" max="8471" width="10.85546875" style="84" customWidth="1"/>
    <col min="8472" max="8472" width="96.5703125" style="84" customWidth="1"/>
    <col min="8473" max="8480" width="10.85546875" style="84" customWidth="1"/>
    <col min="8481" max="8481" width="24.42578125" style="84" customWidth="1"/>
    <col min="8482" max="8493" width="10.85546875" style="84" customWidth="1"/>
    <col min="8494" max="8496" width="13.7109375" style="84" customWidth="1"/>
    <col min="8497" max="8550" width="0" style="84" hidden="1" customWidth="1"/>
    <col min="8551" max="8704" width="10.28515625" style="84"/>
    <col min="8705" max="8705" width="48.42578125" style="84" customWidth="1"/>
    <col min="8706" max="8706" width="13.140625" style="84" customWidth="1"/>
    <col min="8707" max="8707" width="12.42578125" style="84" customWidth="1"/>
    <col min="8708" max="8708" width="12.28515625" style="84" customWidth="1"/>
    <col min="8709" max="8709" width="11.5703125" style="84" customWidth="1"/>
    <col min="8710" max="8710" width="12.5703125" style="84" customWidth="1"/>
    <col min="8711" max="8712" width="10.42578125" style="84" customWidth="1"/>
    <col min="8713" max="8713" width="10.28515625" style="84" customWidth="1"/>
    <col min="8714" max="8714" width="10.7109375" style="84" customWidth="1"/>
    <col min="8715" max="8715" width="9.85546875" style="84" customWidth="1"/>
    <col min="8716" max="8716" width="10.5703125" style="84" customWidth="1"/>
    <col min="8717" max="8717" width="10.140625" style="84" customWidth="1"/>
    <col min="8718" max="8718" width="10.28515625" style="84" customWidth="1"/>
    <col min="8719" max="8719" width="9.85546875" style="84" customWidth="1"/>
    <col min="8720" max="8720" width="9.7109375" style="84" customWidth="1"/>
    <col min="8721" max="8721" width="9.42578125" style="84" customWidth="1"/>
    <col min="8722" max="8722" width="9.85546875" style="84" customWidth="1"/>
    <col min="8723" max="8723" width="9.140625" style="84" customWidth="1"/>
    <col min="8724" max="8724" width="9.5703125" style="84" customWidth="1"/>
    <col min="8725" max="8725" width="9" style="84" customWidth="1"/>
    <col min="8726" max="8727" width="10.85546875" style="84" customWidth="1"/>
    <col min="8728" max="8728" width="96.5703125" style="84" customWidth="1"/>
    <col min="8729" max="8736" width="10.85546875" style="84" customWidth="1"/>
    <col min="8737" max="8737" width="24.42578125" style="84" customWidth="1"/>
    <col min="8738" max="8749" width="10.85546875" style="84" customWidth="1"/>
    <col min="8750" max="8752" width="13.7109375" style="84" customWidth="1"/>
    <col min="8753" max="8806" width="0" style="84" hidden="1" customWidth="1"/>
    <col min="8807" max="8960" width="10.28515625" style="84"/>
    <col min="8961" max="8961" width="48.42578125" style="84" customWidth="1"/>
    <col min="8962" max="8962" width="13.140625" style="84" customWidth="1"/>
    <col min="8963" max="8963" width="12.42578125" style="84" customWidth="1"/>
    <col min="8964" max="8964" width="12.28515625" style="84" customWidth="1"/>
    <col min="8965" max="8965" width="11.5703125" style="84" customWidth="1"/>
    <col min="8966" max="8966" width="12.5703125" style="84" customWidth="1"/>
    <col min="8967" max="8968" width="10.42578125" style="84" customWidth="1"/>
    <col min="8969" max="8969" width="10.28515625" style="84" customWidth="1"/>
    <col min="8970" max="8970" width="10.7109375" style="84" customWidth="1"/>
    <col min="8971" max="8971" width="9.85546875" style="84" customWidth="1"/>
    <col min="8972" max="8972" width="10.5703125" style="84" customWidth="1"/>
    <col min="8973" max="8973" width="10.140625" style="84" customWidth="1"/>
    <col min="8974" max="8974" width="10.28515625" style="84" customWidth="1"/>
    <col min="8975" max="8975" width="9.85546875" style="84" customWidth="1"/>
    <col min="8976" max="8976" width="9.7109375" style="84" customWidth="1"/>
    <col min="8977" max="8977" width="9.42578125" style="84" customWidth="1"/>
    <col min="8978" max="8978" width="9.85546875" style="84" customWidth="1"/>
    <col min="8979" max="8979" width="9.140625" style="84" customWidth="1"/>
    <col min="8980" max="8980" width="9.5703125" style="84" customWidth="1"/>
    <col min="8981" max="8981" width="9" style="84" customWidth="1"/>
    <col min="8982" max="8983" width="10.85546875" style="84" customWidth="1"/>
    <col min="8984" max="8984" width="96.5703125" style="84" customWidth="1"/>
    <col min="8985" max="8992" width="10.85546875" style="84" customWidth="1"/>
    <col min="8993" max="8993" width="24.42578125" style="84" customWidth="1"/>
    <col min="8994" max="9005" width="10.85546875" style="84" customWidth="1"/>
    <col min="9006" max="9008" width="13.7109375" style="84" customWidth="1"/>
    <col min="9009" max="9062" width="0" style="84" hidden="1" customWidth="1"/>
    <col min="9063" max="9216" width="10.28515625" style="84"/>
    <col min="9217" max="9217" width="48.42578125" style="84" customWidth="1"/>
    <col min="9218" max="9218" width="13.140625" style="84" customWidth="1"/>
    <col min="9219" max="9219" width="12.42578125" style="84" customWidth="1"/>
    <col min="9220" max="9220" width="12.28515625" style="84" customWidth="1"/>
    <col min="9221" max="9221" width="11.5703125" style="84" customWidth="1"/>
    <col min="9222" max="9222" width="12.5703125" style="84" customWidth="1"/>
    <col min="9223" max="9224" width="10.42578125" style="84" customWidth="1"/>
    <col min="9225" max="9225" width="10.28515625" style="84" customWidth="1"/>
    <col min="9226" max="9226" width="10.7109375" style="84" customWidth="1"/>
    <col min="9227" max="9227" width="9.85546875" style="84" customWidth="1"/>
    <col min="9228" max="9228" width="10.5703125" style="84" customWidth="1"/>
    <col min="9229" max="9229" width="10.140625" style="84" customWidth="1"/>
    <col min="9230" max="9230" width="10.28515625" style="84" customWidth="1"/>
    <col min="9231" max="9231" width="9.85546875" style="84" customWidth="1"/>
    <col min="9232" max="9232" width="9.7109375" style="84" customWidth="1"/>
    <col min="9233" max="9233" width="9.42578125" style="84" customWidth="1"/>
    <col min="9234" max="9234" width="9.85546875" style="84" customWidth="1"/>
    <col min="9235" max="9235" width="9.140625" style="84" customWidth="1"/>
    <col min="9236" max="9236" width="9.5703125" style="84" customWidth="1"/>
    <col min="9237" max="9237" width="9" style="84" customWidth="1"/>
    <col min="9238" max="9239" width="10.85546875" style="84" customWidth="1"/>
    <col min="9240" max="9240" width="96.5703125" style="84" customWidth="1"/>
    <col min="9241" max="9248" width="10.85546875" style="84" customWidth="1"/>
    <col min="9249" max="9249" width="24.42578125" style="84" customWidth="1"/>
    <col min="9250" max="9261" width="10.85546875" style="84" customWidth="1"/>
    <col min="9262" max="9264" width="13.7109375" style="84" customWidth="1"/>
    <col min="9265" max="9318" width="0" style="84" hidden="1" customWidth="1"/>
    <col min="9319" max="9472" width="10.28515625" style="84"/>
    <col min="9473" max="9473" width="48.42578125" style="84" customWidth="1"/>
    <col min="9474" max="9474" width="13.140625" style="84" customWidth="1"/>
    <col min="9475" max="9475" width="12.42578125" style="84" customWidth="1"/>
    <col min="9476" max="9476" width="12.28515625" style="84" customWidth="1"/>
    <col min="9477" max="9477" width="11.5703125" style="84" customWidth="1"/>
    <col min="9478" max="9478" width="12.5703125" style="84" customWidth="1"/>
    <col min="9479" max="9480" width="10.42578125" style="84" customWidth="1"/>
    <col min="9481" max="9481" width="10.28515625" style="84" customWidth="1"/>
    <col min="9482" max="9482" width="10.7109375" style="84" customWidth="1"/>
    <col min="9483" max="9483" width="9.85546875" style="84" customWidth="1"/>
    <col min="9484" max="9484" width="10.5703125" style="84" customWidth="1"/>
    <col min="9485" max="9485" width="10.140625" style="84" customWidth="1"/>
    <col min="9486" max="9486" width="10.28515625" style="84" customWidth="1"/>
    <col min="9487" max="9487" width="9.85546875" style="84" customWidth="1"/>
    <col min="9488" max="9488" width="9.7109375" style="84" customWidth="1"/>
    <col min="9489" max="9489" width="9.42578125" style="84" customWidth="1"/>
    <col min="9490" max="9490" width="9.85546875" style="84" customWidth="1"/>
    <col min="9491" max="9491" width="9.140625" style="84" customWidth="1"/>
    <col min="9492" max="9492" width="9.5703125" style="84" customWidth="1"/>
    <col min="9493" max="9493" width="9" style="84" customWidth="1"/>
    <col min="9494" max="9495" width="10.85546875" style="84" customWidth="1"/>
    <col min="9496" max="9496" width="96.5703125" style="84" customWidth="1"/>
    <col min="9497" max="9504" width="10.85546875" style="84" customWidth="1"/>
    <col min="9505" max="9505" width="24.42578125" style="84" customWidth="1"/>
    <col min="9506" max="9517" width="10.85546875" style="84" customWidth="1"/>
    <col min="9518" max="9520" width="13.7109375" style="84" customWidth="1"/>
    <col min="9521" max="9574" width="0" style="84" hidden="1" customWidth="1"/>
    <col min="9575" max="9728" width="10.28515625" style="84"/>
    <col min="9729" max="9729" width="48.42578125" style="84" customWidth="1"/>
    <col min="9730" max="9730" width="13.140625" style="84" customWidth="1"/>
    <col min="9731" max="9731" width="12.42578125" style="84" customWidth="1"/>
    <col min="9732" max="9732" width="12.28515625" style="84" customWidth="1"/>
    <col min="9733" max="9733" width="11.5703125" style="84" customWidth="1"/>
    <col min="9734" max="9734" width="12.5703125" style="84" customWidth="1"/>
    <col min="9735" max="9736" width="10.42578125" style="84" customWidth="1"/>
    <col min="9737" max="9737" width="10.28515625" style="84" customWidth="1"/>
    <col min="9738" max="9738" width="10.7109375" style="84" customWidth="1"/>
    <col min="9739" max="9739" width="9.85546875" style="84" customWidth="1"/>
    <col min="9740" max="9740" width="10.5703125" style="84" customWidth="1"/>
    <col min="9741" max="9741" width="10.140625" style="84" customWidth="1"/>
    <col min="9742" max="9742" width="10.28515625" style="84" customWidth="1"/>
    <col min="9743" max="9743" width="9.85546875" style="84" customWidth="1"/>
    <col min="9744" max="9744" width="9.7109375" style="84" customWidth="1"/>
    <col min="9745" max="9745" width="9.42578125" style="84" customWidth="1"/>
    <col min="9746" max="9746" width="9.85546875" style="84" customWidth="1"/>
    <col min="9747" max="9747" width="9.140625" style="84" customWidth="1"/>
    <col min="9748" max="9748" width="9.5703125" style="84" customWidth="1"/>
    <col min="9749" max="9749" width="9" style="84" customWidth="1"/>
    <col min="9750" max="9751" width="10.85546875" style="84" customWidth="1"/>
    <col min="9752" max="9752" width="96.5703125" style="84" customWidth="1"/>
    <col min="9753" max="9760" width="10.85546875" style="84" customWidth="1"/>
    <col min="9761" max="9761" width="24.42578125" style="84" customWidth="1"/>
    <col min="9762" max="9773" width="10.85546875" style="84" customWidth="1"/>
    <col min="9774" max="9776" width="13.7109375" style="84" customWidth="1"/>
    <col min="9777" max="9830" width="0" style="84" hidden="1" customWidth="1"/>
    <col min="9831" max="9984" width="10.28515625" style="84"/>
    <col min="9985" max="9985" width="48.42578125" style="84" customWidth="1"/>
    <col min="9986" max="9986" width="13.140625" style="84" customWidth="1"/>
    <col min="9987" max="9987" width="12.42578125" style="84" customWidth="1"/>
    <col min="9988" max="9988" width="12.28515625" style="84" customWidth="1"/>
    <col min="9989" max="9989" width="11.5703125" style="84" customWidth="1"/>
    <col min="9990" max="9990" width="12.5703125" style="84" customWidth="1"/>
    <col min="9991" max="9992" width="10.42578125" style="84" customWidth="1"/>
    <col min="9993" max="9993" width="10.28515625" style="84" customWidth="1"/>
    <col min="9994" max="9994" width="10.7109375" style="84" customWidth="1"/>
    <col min="9995" max="9995" width="9.85546875" style="84" customWidth="1"/>
    <col min="9996" max="9996" width="10.5703125" style="84" customWidth="1"/>
    <col min="9997" max="9997" width="10.140625" style="84" customWidth="1"/>
    <col min="9998" max="9998" width="10.28515625" style="84" customWidth="1"/>
    <col min="9999" max="9999" width="9.85546875" style="84" customWidth="1"/>
    <col min="10000" max="10000" width="9.7109375" style="84" customWidth="1"/>
    <col min="10001" max="10001" width="9.42578125" style="84" customWidth="1"/>
    <col min="10002" max="10002" width="9.85546875" style="84" customWidth="1"/>
    <col min="10003" max="10003" width="9.140625" style="84" customWidth="1"/>
    <col min="10004" max="10004" width="9.5703125" style="84" customWidth="1"/>
    <col min="10005" max="10005" width="9" style="84" customWidth="1"/>
    <col min="10006" max="10007" width="10.85546875" style="84" customWidth="1"/>
    <col min="10008" max="10008" width="96.5703125" style="84" customWidth="1"/>
    <col min="10009" max="10016" width="10.85546875" style="84" customWidth="1"/>
    <col min="10017" max="10017" width="24.42578125" style="84" customWidth="1"/>
    <col min="10018" max="10029" width="10.85546875" style="84" customWidth="1"/>
    <col min="10030" max="10032" width="13.7109375" style="84" customWidth="1"/>
    <col min="10033" max="10086" width="0" style="84" hidden="1" customWidth="1"/>
    <col min="10087" max="10240" width="10.28515625" style="84"/>
    <col min="10241" max="10241" width="48.42578125" style="84" customWidth="1"/>
    <col min="10242" max="10242" width="13.140625" style="84" customWidth="1"/>
    <col min="10243" max="10243" width="12.42578125" style="84" customWidth="1"/>
    <col min="10244" max="10244" width="12.28515625" style="84" customWidth="1"/>
    <col min="10245" max="10245" width="11.5703125" style="84" customWidth="1"/>
    <col min="10246" max="10246" width="12.5703125" style="84" customWidth="1"/>
    <col min="10247" max="10248" width="10.42578125" style="84" customWidth="1"/>
    <col min="10249" max="10249" width="10.28515625" style="84" customWidth="1"/>
    <col min="10250" max="10250" width="10.7109375" style="84" customWidth="1"/>
    <col min="10251" max="10251" width="9.85546875" style="84" customWidth="1"/>
    <col min="10252" max="10252" width="10.5703125" style="84" customWidth="1"/>
    <col min="10253" max="10253" width="10.140625" style="84" customWidth="1"/>
    <col min="10254" max="10254" width="10.28515625" style="84" customWidth="1"/>
    <col min="10255" max="10255" width="9.85546875" style="84" customWidth="1"/>
    <col min="10256" max="10256" width="9.7109375" style="84" customWidth="1"/>
    <col min="10257" max="10257" width="9.42578125" style="84" customWidth="1"/>
    <col min="10258" max="10258" width="9.85546875" style="84" customWidth="1"/>
    <col min="10259" max="10259" width="9.140625" style="84" customWidth="1"/>
    <col min="10260" max="10260" width="9.5703125" style="84" customWidth="1"/>
    <col min="10261" max="10261" width="9" style="84" customWidth="1"/>
    <col min="10262" max="10263" width="10.85546875" style="84" customWidth="1"/>
    <col min="10264" max="10264" width="96.5703125" style="84" customWidth="1"/>
    <col min="10265" max="10272" width="10.85546875" style="84" customWidth="1"/>
    <col min="10273" max="10273" width="24.42578125" style="84" customWidth="1"/>
    <col min="10274" max="10285" width="10.85546875" style="84" customWidth="1"/>
    <col min="10286" max="10288" width="13.7109375" style="84" customWidth="1"/>
    <col min="10289" max="10342" width="0" style="84" hidden="1" customWidth="1"/>
    <col min="10343" max="10496" width="10.28515625" style="84"/>
    <col min="10497" max="10497" width="48.42578125" style="84" customWidth="1"/>
    <col min="10498" max="10498" width="13.140625" style="84" customWidth="1"/>
    <col min="10499" max="10499" width="12.42578125" style="84" customWidth="1"/>
    <col min="10500" max="10500" width="12.28515625" style="84" customWidth="1"/>
    <col min="10501" max="10501" width="11.5703125" style="84" customWidth="1"/>
    <col min="10502" max="10502" width="12.5703125" style="84" customWidth="1"/>
    <col min="10503" max="10504" width="10.42578125" style="84" customWidth="1"/>
    <col min="10505" max="10505" width="10.28515625" style="84" customWidth="1"/>
    <col min="10506" max="10506" width="10.7109375" style="84" customWidth="1"/>
    <col min="10507" max="10507" width="9.85546875" style="84" customWidth="1"/>
    <col min="10508" max="10508" width="10.5703125" style="84" customWidth="1"/>
    <col min="10509" max="10509" width="10.140625" style="84" customWidth="1"/>
    <col min="10510" max="10510" width="10.28515625" style="84" customWidth="1"/>
    <col min="10511" max="10511" width="9.85546875" style="84" customWidth="1"/>
    <col min="10512" max="10512" width="9.7109375" style="84" customWidth="1"/>
    <col min="10513" max="10513" width="9.42578125" style="84" customWidth="1"/>
    <col min="10514" max="10514" width="9.85546875" style="84" customWidth="1"/>
    <col min="10515" max="10515" width="9.140625" style="84" customWidth="1"/>
    <col min="10516" max="10516" width="9.5703125" style="84" customWidth="1"/>
    <col min="10517" max="10517" width="9" style="84" customWidth="1"/>
    <col min="10518" max="10519" width="10.85546875" style="84" customWidth="1"/>
    <col min="10520" max="10520" width="96.5703125" style="84" customWidth="1"/>
    <col min="10521" max="10528" width="10.85546875" style="84" customWidth="1"/>
    <col min="10529" max="10529" width="24.42578125" style="84" customWidth="1"/>
    <col min="10530" max="10541" width="10.85546875" style="84" customWidth="1"/>
    <col min="10542" max="10544" width="13.7109375" style="84" customWidth="1"/>
    <col min="10545" max="10598" width="0" style="84" hidden="1" customWidth="1"/>
    <col min="10599" max="10752" width="10.28515625" style="84"/>
    <col min="10753" max="10753" width="48.42578125" style="84" customWidth="1"/>
    <col min="10754" max="10754" width="13.140625" style="84" customWidth="1"/>
    <col min="10755" max="10755" width="12.42578125" style="84" customWidth="1"/>
    <col min="10756" max="10756" width="12.28515625" style="84" customWidth="1"/>
    <col min="10757" max="10757" width="11.5703125" style="84" customWidth="1"/>
    <col min="10758" max="10758" width="12.5703125" style="84" customWidth="1"/>
    <col min="10759" max="10760" width="10.42578125" style="84" customWidth="1"/>
    <col min="10761" max="10761" width="10.28515625" style="84" customWidth="1"/>
    <col min="10762" max="10762" width="10.7109375" style="84" customWidth="1"/>
    <col min="10763" max="10763" width="9.85546875" style="84" customWidth="1"/>
    <col min="10764" max="10764" width="10.5703125" style="84" customWidth="1"/>
    <col min="10765" max="10765" width="10.140625" style="84" customWidth="1"/>
    <col min="10766" max="10766" width="10.28515625" style="84" customWidth="1"/>
    <col min="10767" max="10767" width="9.85546875" style="84" customWidth="1"/>
    <col min="10768" max="10768" width="9.7109375" style="84" customWidth="1"/>
    <col min="10769" max="10769" width="9.42578125" style="84" customWidth="1"/>
    <col min="10770" max="10770" width="9.85546875" style="84" customWidth="1"/>
    <col min="10771" max="10771" width="9.140625" style="84" customWidth="1"/>
    <col min="10772" max="10772" width="9.5703125" style="84" customWidth="1"/>
    <col min="10773" max="10773" width="9" style="84" customWidth="1"/>
    <col min="10774" max="10775" width="10.85546875" style="84" customWidth="1"/>
    <col min="10776" max="10776" width="96.5703125" style="84" customWidth="1"/>
    <col min="10777" max="10784" width="10.85546875" style="84" customWidth="1"/>
    <col min="10785" max="10785" width="24.42578125" style="84" customWidth="1"/>
    <col min="10786" max="10797" width="10.85546875" style="84" customWidth="1"/>
    <col min="10798" max="10800" width="13.7109375" style="84" customWidth="1"/>
    <col min="10801" max="10854" width="0" style="84" hidden="1" customWidth="1"/>
    <col min="10855" max="11008" width="10.28515625" style="84"/>
    <col min="11009" max="11009" width="48.42578125" style="84" customWidth="1"/>
    <col min="11010" max="11010" width="13.140625" style="84" customWidth="1"/>
    <col min="11011" max="11011" width="12.42578125" style="84" customWidth="1"/>
    <col min="11012" max="11012" width="12.28515625" style="84" customWidth="1"/>
    <col min="11013" max="11013" width="11.5703125" style="84" customWidth="1"/>
    <col min="11014" max="11014" width="12.5703125" style="84" customWidth="1"/>
    <col min="11015" max="11016" width="10.42578125" style="84" customWidth="1"/>
    <col min="11017" max="11017" width="10.28515625" style="84" customWidth="1"/>
    <col min="11018" max="11018" width="10.7109375" style="84" customWidth="1"/>
    <col min="11019" max="11019" width="9.85546875" style="84" customWidth="1"/>
    <col min="11020" max="11020" width="10.5703125" style="84" customWidth="1"/>
    <col min="11021" max="11021" width="10.140625" style="84" customWidth="1"/>
    <col min="11022" max="11022" width="10.28515625" style="84" customWidth="1"/>
    <col min="11023" max="11023" width="9.85546875" style="84" customWidth="1"/>
    <col min="11024" max="11024" width="9.7109375" style="84" customWidth="1"/>
    <col min="11025" max="11025" width="9.42578125" style="84" customWidth="1"/>
    <col min="11026" max="11026" width="9.85546875" style="84" customWidth="1"/>
    <col min="11027" max="11027" width="9.140625" style="84" customWidth="1"/>
    <col min="11028" max="11028" width="9.5703125" style="84" customWidth="1"/>
    <col min="11029" max="11029" width="9" style="84" customWidth="1"/>
    <col min="11030" max="11031" width="10.85546875" style="84" customWidth="1"/>
    <col min="11032" max="11032" width="96.5703125" style="84" customWidth="1"/>
    <col min="11033" max="11040" width="10.85546875" style="84" customWidth="1"/>
    <col min="11041" max="11041" width="24.42578125" style="84" customWidth="1"/>
    <col min="11042" max="11053" width="10.85546875" style="84" customWidth="1"/>
    <col min="11054" max="11056" width="13.7109375" style="84" customWidth="1"/>
    <col min="11057" max="11110" width="0" style="84" hidden="1" customWidth="1"/>
    <col min="11111" max="11264" width="10.28515625" style="84"/>
    <col min="11265" max="11265" width="48.42578125" style="84" customWidth="1"/>
    <col min="11266" max="11266" width="13.140625" style="84" customWidth="1"/>
    <col min="11267" max="11267" width="12.42578125" style="84" customWidth="1"/>
    <col min="11268" max="11268" width="12.28515625" style="84" customWidth="1"/>
    <col min="11269" max="11269" width="11.5703125" style="84" customWidth="1"/>
    <col min="11270" max="11270" width="12.5703125" style="84" customWidth="1"/>
    <col min="11271" max="11272" width="10.42578125" style="84" customWidth="1"/>
    <col min="11273" max="11273" width="10.28515625" style="84" customWidth="1"/>
    <col min="11274" max="11274" width="10.7109375" style="84" customWidth="1"/>
    <col min="11275" max="11275" width="9.85546875" style="84" customWidth="1"/>
    <col min="11276" max="11276" width="10.5703125" style="84" customWidth="1"/>
    <col min="11277" max="11277" width="10.140625" style="84" customWidth="1"/>
    <col min="11278" max="11278" width="10.28515625" style="84" customWidth="1"/>
    <col min="11279" max="11279" width="9.85546875" style="84" customWidth="1"/>
    <col min="11280" max="11280" width="9.7109375" style="84" customWidth="1"/>
    <col min="11281" max="11281" width="9.42578125" style="84" customWidth="1"/>
    <col min="11282" max="11282" width="9.85546875" style="84" customWidth="1"/>
    <col min="11283" max="11283" width="9.140625" style="84" customWidth="1"/>
    <col min="11284" max="11284" width="9.5703125" style="84" customWidth="1"/>
    <col min="11285" max="11285" width="9" style="84" customWidth="1"/>
    <col min="11286" max="11287" width="10.85546875" style="84" customWidth="1"/>
    <col min="11288" max="11288" width="96.5703125" style="84" customWidth="1"/>
    <col min="11289" max="11296" width="10.85546875" style="84" customWidth="1"/>
    <col min="11297" max="11297" width="24.42578125" style="84" customWidth="1"/>
    <col min="11298" max="11309" width="10.85546875" style="84" customWidth="1"/>
    <col min="11310" max="11312" width="13.7109375" style="84" customWidth="1"/>
    <col min="11313" max="11366" width="0" style="84" hidden="1" customWidth="1"/>
    <col min="11367" max="11520" width="10.28515625" style="84"/>
    <col min="11521" max="11521" width="48.42578125" style="84" customWidth="1"/>
    <col min="11522" max="11522" width="13.140625" style="84" customWidth="1"/>
    <col min="11523" max="11523" width="12.42578125" style="84" customWidth="1"/>
    <col min="11524" max="11524" width="12.28515625" style="84" customWidth="1"/>
    <col min="11525" max="11525" width="11.5703125" style="84" customWidth="1"/>
    <col min="11526" max="11526" width="12.5703125" style="84" customWidth="1"/>
    <col min="11527" max="11528" width="10.42578125" style="84" customWidth="1"/>
    <col min="11529" max="11529" width="10.28515625" style="84" customWidth="1"/>
    <col min="11530" max="11530" width="10.7109375" style="84" customWidth="1"/>
    <col min="11531" max="11531" width="9.85546875" style="84" customWidth="1"/>
    <col min="11532" max="11532" width="10.5703125" style="84" customWidth="1"/>
    <col min="11533" max="11533" width="10.140625" style="84" customWidth="1"/>
    <col min="11534" max="11534" width="10.28515625" style="84" customWidth="1"/>
    <col min="11535" max="11535" width="9.85546875" style="84" customWidth="1"/>
    <col min="11536" max="11536" width="9.7109375" style="84" customWidth="1"/>
    <col min="11537" max="11537" width="9.42578125" style="84" customWidth="1"/>
    <col min="11538" max="11538" width="9.85546875" style="84" customWidth="1"/>
    <col min="11539" max="11539" width="9.140625" style="84" customWidth="1"/>
    <col min="11540" max="11540" width="9.5703125" style="84" customWidth="1"/>
    <col min="11541" max="11541" width="9" style="84" customWidth="1"/>
    <col min="11542" max="11543" width="10.85546875" style="84" customWidth="1"/>
    <col min="11544" max="11544" width="96.5703125" style="84" customWidth="1"/>
    <col min="11545" max="11552" width="10.85546875" style="84" customWidth="1"/>
    <col min="11553" max="11553" width="24.42578125" style="84" customWidth="1"/>
    <col min="11554" max="11565" width="10.85546875" style="84" customWidth="1"/>
    <col min="11566" max="11568" width="13.7109375" style="84" customWidth="1"/>
    <col min="11569" max="11622" width="0" style="84" hidden="1" customWidth="1"/>
    <col min="11623" max="11776" width="10.28515625" style="84"/>
    <col min="11777" max="11777" width="48.42578125" style="84" customWidth="1"/>
    <col min="11778" max="11778" width="13.140625" style="84" customWidth="1"/>
    <col min="11779" max="11779" width="12.42578125" style="84" customWidth="1"/>
    <col min="11780" max="11780" width="12.28515625" style="84" customWidth="1"/>
    <col min="11781" max="11781" width="11.5703125" style="84" customWidth="1"/>
    <col min="11782" max="11782" width="12.5703125" style="84" customWidth="1"/>
    <col min="11783" max="11784" width="10.42578125" style="84" customWidth="1"/>
    <col min="11785" max="11785" width="10.28515625" style="84" customWidth="1"/>
    <col min="11786" max="11786" width="10.7109375" style="84" customWidth="1"/>
    <col min="11787" max="11787" width="9.85546875" style="84" customWidth="1"/>
    <col min="11788" max="11788" width="10.5703125" style="84" customWidth="1"/>
    <col min="11789" max="11789" width="10.140625" style="84" customWidth="1"/>
    <col min="11790" max="11790" width="10.28515625" style="84" customWidth="1"/>
    <col min="11791" max="11791" width="9.85546875" style="84" customWidth="1"/>
    <col min="11792" max="11792" width="9.7109375" style="84" customWidth="1"/>
    <col min="11793" max="11793" width="9.42578125" style="84" customWidth="1"/>
    <col min="11794" max="11794" width="9.85546875" style="84" customWidth="1"/>
    <col min="11795" max="11795" width="9.140625" style="84" customWidth="1"/>
    <col min="11796" max="11796" width="9.5703125" style="84" customWidth="1"/>
    <col min="11797" max="11797" width="9" style="84" customWidth="1"/>
    <col min="11798" max="11799" width="10.85546875" style="84" customWidth="1"/>
    <col min="11800" max="11800" width="96.5703125" style="84" customWidth="1"/>
    <col min="11801" max="11808" width="10.85546875" style="84" customWidth="1"/>
    <col min="11809" max="11809" width="24.42578125" style="84" customWidth="1"/>
    <col min="11810" max="11821" width="10.85546875" style="84" customWidth="1"/>
    <col min="11822" max="11824" width="13.7109375" style="84" customWidth="1"/>
    <col min="11825" max="11878" width="0" style="84" hidden="1" customWidth="1"/>
    <col min="11879" max="12032" width="10.28515625" style="84"/>
    <col min="12033" max="12033" width="48.42578125" style="84" customWidth="1"/>
    <col min="12034" max="12034" width="13.140625" style="84" customWidth="1"/>
    <col min="12035" max="12035" width="12.42578125" style="84" customWidth="1"/>
    <col min="12036" max="12036" width="12.28515625" style="84" customWidth="1"/>
    <col min="12037" max="12037" width="11.5703125" style="84" customWidth="1"/>
    <col min="12038" max="12038" width="12.5703125" style="84" customWidth="1"/>
    <col min="12039" max="12040" width="10.42578125" style="84" customWidth="1"/>
    <col min="12041" max="12041" width="10.28515625" style="84" customWidth="1"/>
    <col min="12042" max="12042" width="10.7109375" style="84" customWidth="1"/>
    <col min="12043" max="12043" width="9.85546875" style="84" customWidth="1"/>
    <col min="12044" max="12044" width="10.5703125" style="84" customWidth="1"/>
    <col min="12045" max="12045" width="10.140625" style="84" customWidth="1"/>
    <col min="12046" max="12046" width="10.28515625" style="84" customWidth="1"/>
    <col min="12047" max="12047" width="9.85546875" style="84" customWidth="1"/>
    <col min="12048" max="12048" width="9.7109375" style="84" customWidth="1"/>
    <col min="12049" max="12049" width="9.42578125" style="84" customWidth="1"/>
    <col min="12050" max="12050" width="9.85546875" style="84" customWidth="1"/>
    <col min="12051" max="12051" width="9.140625" style="84" customWidth="1"/>
    <col min="12052" max="12052" width="9.5703125" style="84" customWidth="1"/>
    <col min="12053" max="12053" width="9" style="84" customWidth="1"/>
    <col min="12054" max="12055" width="10.85546875" style="84" customWidth="1"/>
    <col min="12056" max="12056" width="96.5703125" style="84" customWidth="1"/>
    <col min="12057" max="12064" width="10.85546875" style="84" customWidth="1"/>
    <col min="12065" max="12065" width="24.42578125" style="84" customWidth="1"/>
    <col min="12066" max="12077" width="10.85546875" style="84" customWidth="1"/>
    <col min="12078" max="12080" width="13.7109375" style="84" customWidth="1"/>
    <col min="12081" max="12134" width="0" style="84" hidden="1" customWidth="1"/>
    <col min="12135" max="12288" width="10.28515625" style="84"/>
    <col min="12289" max="12289" width="48.42578125" style="84" customWidth="1"/>
    <col min="12290" max="12290" width="13.140625" style="84" customWidth="1"/>
    <col min="12291" max="12291" width="12.42578125" style="84" customWidth="1"/>
    <col min="12292" max="12292" width="12.28515625" style="84" customWidth="1"/>
    <col min="12293" max="12293" width="11.5703125" style="84" customWidth="1"/>
    <col min="12294" max="12294" width="12.5703125" style="84" customWidth="1"/>
    <col min="12295" max="12296" width="10.42578125" style="84" customWidth="1"/>
    <col min="12297" max="12297" width="10.28515625" style="84" customWidth="1"/>
    <col min="12298" max="12298" width="10.7109375" style="84" customWidth="1"/>
    <col min="12299" max="12299" width="9.85546875" style="84" customWidth="1"/>
    <col min="12300" max="12300" width="10.5703125" style="84" customWidth="1"/>
    <col min="12301" max="12301" width="10.140625" style="84" customWidth="1"/>
    <col min="12302" max="12302" width="10.28515625" style="84" customWidth="1"/>
    <col min="12303" max="12303" width="9.85546875" style="84" customWidth="1"/>
    <col min="12304" max="12304" width="9.7109375" style="84" customWidth="1"/>
    <col min="12305" max="12305" width="9.42578125" style="84" customWidth="1"/>
    <col min="12306" max="12306" width="9.85546875" style="84" customWidth="1"/>
    <col min="12307" max="12307" width="9.140625" style="84" customWidth="1"/>
    <col min="12308" max="12308" width="9.5703125" style="84" customWidth="1"/>
    <col min="12309" max="12309" width="9" style="84" customWidth="1"/>
    <col min="12310" max="12311" width="10.85546875" style="84" customWidth="1"/>
    <col min="12312" max="12312" width="96.5703125" style="84" customWidth="1"/>
    <col min="12313" max="12320" width="10.85546875" style="84" customWidth="1"/>
    <col min="12321" max="12321" width="24.42578125" style="84" customWidth="1"/>
    <col min="12322" max="12333" width="10.85546875" style="84" customWidth="1"/>
    <col min="12334" max="12336" width="13.7109375" style="84" customWidth="1"/>
    <col min="12337" max="12390" width="0" style="84" hidden="1" customWidth="1"/>
    <col min="12391" max="12544" width="10.28515625" style="84"/>
    <col min="12545" max="12545" width="48.42578125" style="84" customWidth="1"/>
    <col min="12546" max="12546" width="13.140625" style="84" customWidth="1"/>
    <col min="12547" max="12547" width="12.42578125" style="84" customWidth="1"/>
    <col min="12548" max="12548" width="12.28515625" style="84" customWidth="1"/>
    <col min="12549" max="12549" width="11.5703125" style="84" customWidth="1"/>
    <col min="12550" max="12550" width="12.5703125" style="84" customWidth="1"/>
    <col min="12551" max="12552" width="10.42578125" style="84" customWidth="1"/>
    <col min="12553" max="12553" width="10.28515625" style="84" customWidth="1"/>
    <col min="12554" max="12554" width="10.7109375" style="84" customWidth="1"/>
    <col min="12555" max="12555" width="9.85546875" style="84" customWidth="1"/>
    <col min="12556" max="12556" width="10.5703125" style="84" customWidth="1"/>
    <col min="12557" max="12557" width="10.140625" style="84" customWidth="1"/>
    <col min="12558" max="12558" width="10.28515625" style="84" customWidth="1"/>
    <col min="12559" max="12559" width="9.85546875" style="84" customWidth="1"/>
    <col min="12560" max="12560" width="9.7109375" style="84" customWidth="1"/>
    <col min="12561" max="12561" width="9.42578125" style="84" customWidth="1"/>
    <col min="12562" max="12562" width="9.85546875" style="84" customWidth="1"/>
    <col min="12563" max="12563" width="9.140625" style="84" customWidth="1"/>
    <col min="12564" max="12564" width="9.5703125" style="84" customWidth="1"/>
    <col min="12565" max="12565" width="9" style="84" customWidth="1"/>
    <col min="12566" max="12567" width="10.85546875" style="84" customWidth="1"/>
    <col min="12568" max="12568" width="96.5703125" style="84" customWidth="1"/>
    <col min="12569" max="12576" width="10.85546875" style="84" customWidth="1"/>
    <col min="12577" max="12577" width="24.42578125" style="84" customWidth="1"/>
    <col min="12578" max="12589" width="10.85546875" style="84" customWidth="1"/>
    <col min="12590" max="12592" width="13.7109375" style="84" customWidth="1"/>
    <col min="12593" max="12646" width="0" style="84" hidden="1" customWidth="1"/>
    <col min="12647" max="12800" width="10.28515625" style="84"/>
    <col min="12801" max="12801" width="48.42578125" style="84" customWidth="1"/>
    <col min="12802" max="12802" width="13.140625" style="84" customWidth="1"/>
    <col min="12803" max="12803" width="12.42578125" style="84" customWidth="1"/>
    <col min="12804" max="12804" width="12.28515625" style="84" customWidth="1"/>
    <col min="12805" max="12805" width="11.5703125" style="84" customWidth="1"/>
    <col min="12806" max="12806" width="12.5703125" style="84" customWidth="1"/>
    <col min="12807" max="12808" width="10.42578125" style="84" customWidth="1"/>
    <col min="12809" max="12809" width="10.28515625" style="84" customWidth="1"/>
    <col min="12810" max="12810" width="10.7109375" style="84" customWidth="1"/>
    <col min="12811" max="12811" width="9.85546875" style="84" customWidth="1"/>
    <col min="12812" max="12812" width="10.5703125" style="84" customWidth="1"/>
    <col min="12813" max="12813" width="10.140625" style="84" customWidth="1"/>
    <col min="12814" max="12814" width="10.28515625" style="84" customWidth="1"/>
    <col min="12815" max="12815" width="9.85546875" style="84" customWidth="1"/>
    <col min="12816" max="12816" width="9.7109375" style="84" customWidth="1"/>
    <col min="12817" max="12817" width="9.42578125" style="84" customWidth="1"/>
    <col min="12818" max="12818" width="9.85546875" style="84" customWidth="1"/>
    <col min="12819" max="12819" width="9.140625" style="84" customWidth="1"/>
    <col min="12820" max="12820" width="9.5703125" style="84" customWidth="1"/>
    <col min="12821" max="12821" width="9" style="84" customWidth="1"/>
    <col min="12822" max="12823" width="10.85546875" style="84" customWidth="1"/>
    <col min="12824" max="12824" width="96.5703125" style="84" customWidth="1"/>
    <col min="12825" max="12832" width="10.85546875" style="84" customWidth="1"/>
    <col min="12833" max="12833" width="24.42578125" style="84" customWidth="1"/>
    <col min="12834" max="12845" width="10.85546875" style="84" customWidth="1"/>
    <col min="12846" max="12848" width="13.7109375" style="84" customWidth="1"/>
    <col min="12849" max="12902" width="0" style="84" hidden="1" customWidth="1"/>
    <col min="12903" max="13056" width="10.28515625" style="84"/>
    <col min="13057" max="13057" width="48.42578125" style="84" customWidth="1"/>
    <col min="13058" max="13058" width="13.140625" style="84" customWidth="1"/>
    <col min="13059" max="13059" width="12.42578125" style="84" customWidth="1"/>
    <col min="13060" max="13060" width="12.28515625" style="84" customWidth="1"/>
    <col min="13061" max="13061" width="11.5703125" style="84" customWidth="1"/>
    <col min="13062" max="13062" width="12.5703125" style="84" customWidth="1"/>
    <col min="13063" max="13064" width="10.42578125" style="84" customWidth="1"/>
    <col min="13065" max="13065" width="10.28515625" style="84" customWidth="1"/>
    <col min="13066" max="13066" width="10.7109375" style="84" customWidth="1"/>
    <col min="13067" max="13067" width="9.85546875" style="84" customWidth="1"/>
    <col min="13068" max="13068" width="10.5703125" style="84" customWidth="1"/>
    <col min="13069" max="13069" width="10.140625" style="84" customWidth="1"/>
    <col min="13070" max="13070" width="10.28515625" style="84" customWidth="1"/>
    <col min="13071" max="13071" width="9.85546875" style="84" customWidth="1"/>
    <col min="13072" max="13072" width="9.7109375" style="84" customWidth="1"/>
    <col min="13073" max="13073" width="9.42578125" style="84" customWidth="1"/>
    <col min="13074" max="13074" width="9.85546875" style="84" customWidth="1"/>
    <col min="13075" max="13075" width="9.140625" style="84" customWidth="1"/>
    <col min="13076" max="13076" width="9.5703125" style="84" customWidth="1"/>
    <col min="13077" max="13077" width="9" style="84" customWidth="1"/>
    <col min="13078" max="13079" width="10.85546875" style="84" customWidth="1"/>
    <col min="13080" max="13080" width="96.5703125" style="84" customWidth="1"/>
    <col min="13081" max="13088" width="10.85546875" style="84" customWidth="1"/>
    <col min="13089" max="13089" width="24.42578125" style="84" customWidth="1"/>
    <col min="13090" max="13101" width="10.85546875" style="84" customWidth="1"/>
    <col min="13102" max="13104" width="13.7109375" style="84" customWidth="1"/>
    <col min="13105" max="13158" width="0" style="84" hidden="1" customWidth="1"/>
    <col min="13159" max="13312" width="10.28515625" style="84"/>
    <col min="13313" max="13313" width="48.42578125" style="84" customWidth="1"/>
    <col min="13314" max="13314" width="13.140625" style="84" customWidth="1"/>
    <col min="13315" max="13315" width="12.42578125" style="84" customWidth="1"/>
    <col min="13316" max="13316" width="12.28515625" style="84" customWidth="1"/>
    <col min="13317" max="13317" width="11.5703125" style="84" customWidth="1"/>
    <col min="13318" max="13318" width="12.5703125" style="84" customWidth="1"/>
    <col min="13319" max="13320" width="10.42578125" style="84" customWidth="1"/>
    <col min="13321" max="13321" width="10.28515625" style="84" customWidth="1"/>
    <col min="13322" max="13322" width="10.7109375" style="84" customWidth="1"/>
    <col min="13323" max="13323" width="9.85546875" style="84" customWidth="1"/>
    <col min="13324" max="13324" width="10.5703125" style="84" customWidth="1"/>
    <col min="13325" max="13325" width="10.140625" style="84" customWidth="1"/>
    <col min="13326" max="13326" width="10.28515625" style="84" customWidth="1"/>
    <col min="13327" max="13327" width="9.85546875" style="84" customWidth="1"/>
    <col min="13328" max="13328" width="9.7109375" style="84" customWidth="1"/>
    <col min="13329" max="13329" width="9.42578125" style="84" customWidth="1"/>
    <col min="13330" max="13330" width="9.85546875" style="84" customWidth="1"/>
    <col min="13331" max="13331" width="9.140625" style="84" customWidth="1"/>
    <col min="13332" max="13332" width="9.5703125" style="84" customWidth="1"/>
    <col min="13333" max="13333" width="9" style="84" customWidth="1"/>
    <col min="13334" max="13335" width="10.85546875" style="84" customWidth="1"/>
    <col min="13336" max="13336" width="96.5703125" style="84" customWidth="1"/>
    <col min="13337" max="13344" width="10.85546875" style="84" customWidth="1"/>
    <col min="13345" max="13345" width="24.42578125" style="84" customWidth="1"/>
    <col min="13346" max="13357" width="10.85546875" style="84" customWidth="1"/>
    <col min="13358" max="13360" width="13.7109375" style="84" customWidth="1"/>
    <col min="13361" max="13414" width="0" style="84" hidden="1" customWidth="1"/>
    <col min="13415" max="13568" width="10.28515625" style="84"/>
    <col min="13569" max="13569" width="48.42578125" style="84" customWidth="1"/>
    <col min="13570" max="13570" width="13.140625" style="84" customWidth="1"/>
    <col min="13571" max="13571" width="12.42578125" style="84" customWidth="1"/>
    <col min="13572" max="13572" width="12.28515625" style="84" customWidth="1"/>
    <col min="13573" max="13573" width="11.5703125" style="84" customWidth="1"/>
    <col min="13574" max="13574" width="12.5703125" style="84" customWidth="1"/>
    <col min="13575" max="13576" width="10.42578125" style="84" customWidth="1"/>
    <col min="13577" max="13577" width="10.28515625" style="84" customWidth="1"/>
    <col min="13578" max="13578" width="10.7109375" style="84" customWidth="1"/>
    <col min="13579" max="13579" width="9.85546875" style="84" customWidth="1"/>
    <col min="13580" max="13580" width="10.5703125" style="84" customWidth="1"/>
    <col min="13581" max="13581" width="10.140625" style="84" customWidth="1"/>
    <col min="13582" max="13582" width="10.28515625" style="84" customWidth="1"/>
    <col min="13583" max="13583" width="9.85546875" style="84" customWidth="1"/>
    <col min="13584" max="13584" width="9.7109375" style="84" customWidth="1"/>
    <col min="13585" max="13585" width="9.42578125" style="84" customWidth="1"/>
    <col min="13586" max="13586" width="9.85546875" style="84" customWidth="1"/>
    <col min="13587" max="13587" width="9.140625" style="84" customWidth="1"/>
    <col min="13588" max="13588" width="9.5703125" style="84" customWidth="1"/>
    <col min="13589" max="13589" width="9" style="84" customWidth="1"/>
    <col min="13590" max="13591" width="10.85546875" style="84" customWidth="1"/>
    <col min="13592" max="13592" width="96.5703125" style="84" customWidth="1"/>
    <col min="13593" max="13600" width="10.85546875" style="84" customWidth="1"/>
    <col min="13601" max="13601" width="24.42578125" style="84" customWidth="1"/>
    <col min="13602" max="13613" width="10.85546875" style="84" customWidth="1"/>
    <col min="13614" max="13616" width="13.7109375" style="84" customWidth="1"/>
    <col min="13617" max="13670" width="0" style="84" hidden="1" customWidth="1"/>
    <col min="13671" max="13824" width="10.28515625" style="84"/>
    <col min="13825" max="13825" width="48.42578125" style="84" customWidth="1"/>
    <col min="13826" max="13826" width="13.140625" style="84" customWidth="1"/>
    <col min="13827" max="13827" width="12.42578125" style="84" customWidth="1"/>
    <col min="13828" max="13828" width="12.28515625" style="84" customWidth="1"/>
    <col min="13829" max="13829" width="11.5703125" style="84" customWidth="1"/>
    <col min="13830" max="13830" width="12.5703125" style="84" customWidth="1"/>
    <col min="13831" max="13832" width="10.42578125" style="84" customWidth="1"/>
    <col min="13833" max="13833" width="10.28515625" style="84" customWidth="1"/>
    <col min="13834" max="13834" width="10.7109375" style="84" customWidth="1"/>
    <col min="13835" max="13835" width="9.85546875" style="84" customWidth="1"/>
    <col min="13836" max="13836" width="10.5703125" style="84" customWidth="1"/>
    <col min="13837" max="13837" width="10.140625" style="84" customWidth="1"/>
    <col min="13838" max="13838" width="10.28515625" style="84" customWidth="1"/>
    <col min="13839" max="13839" width="9.85546875" style="84" customWidth="1"/>
    <col min="13840" max="13840" width="9.7109375" style="84" customWidth="1"/>
    <col min="13841" max="13841" width="9.42578125" style="84" customWidth="1"/>
    <col min="13842" max="13842" width="9.85546875" style="84" customWidth="1"/>
    <col min="13843" max="13843" width="9.140625" style="84" customWidth="1"/>
    <col min="13844" max="13844" width="9.5703125" style="84" customWidth="1"/>
    <col min="13845" max="13845" width="9" style="84" customWidth="1"/>
    <col min="13846" max="13847" width="10.85546875" style="84" customWidth="1"/>
    <col min="13848" max="13848" width="96.5703125" style="84" customWidth="1"/>
    <col min="13849" max="13856" width="10.85546875" style="84" customWidth="1"/>
    <col min="13857" max="13857" width="24.42578125" style="84" customWidth="1"/>
    <col min="13858" max="13869" width="10.85546875" style="84" customWidth="1"/>
    <col min="13870" max="13872" width="13.7109375" style="84" customWidth="1"/>
    <col min="13873" max="13926" width="0" style="84" hidden="1" customWidth="1"/>
    <col min="13927" max="14080" width="10.28515625" style="84"/>
    <col min="14081" max="14081" width="48.42578125" style="84" customWidth="1"/>
    <col min="14082" max="14082" width="13.140625" style="84" customWidth="1"/>
    <col min="14083" max="14083" width="12.42578125" style="84" customWidth="1"/>
    <col min="14084" max="14084" width="12.28515625" style="84" customWidth="1"/>
    <col min="14085" max="14085" width="11.5703125" style="84" customWidth="1"/>
    <col min="14086" max="14086" width="12.5703125" style="84" customWidth="1"/>
    <col min="14087" max="14088" width="10.42578125" style="84" customWidth="1"/>
    <col min="14089" max="14089" width="10.28515625" style="84" customWidth="1"/>
    <col min="14090" max="14090" width="10.7109375" style="84" customWidth="1"/>
    <col min="14091" max="14091" width="9.85546875" style="84" customWidth="1"/>
    <col min="14092" max="14092" width="10.5703125" style="84" customWidth="1"/>
    <col min="14093" max="14093" width="10.140625" style="84" customWidth="1"/>
    <col min="14094" max="14094" width="10.28515625" style="84" customWidth="1"/>
    <col min="14095" max="14095" width="9.85546875" style="84" customWidth="1"/>
    <col min="14096" max="14096" width="9.7109375" style="84" customWidth="1"/>
    <col min="14097" max="14097" width="9.42578125" style="84" customWidth="1"/>
    <col min="14098" max="14098" width="9.85546875" style="84" customWidth="1"/>
    <col min="14099" max="14099" width="9.140625" style="84" customWidth="1"/>
    <col min="14100" max="14100" width="9.5703125" style="84" customWidth="1"/>
    <col min="14101" max="14101" width="9" style="84" customWidth="1"/>
    <col min="14102" max="14103" width="10.85546875" style="84" customWidth="1"/>
    <col min="14104" max="14104" width="96.5703125" style="84" customWidth="1"/>
    <col min="14105" max="14112" width="10.85546875" style="84" customWidth="1"/>
    <col min="14113" max="14113" width="24.42578125" style="84" customWidth="1"/>
    <col min="14114" max="14125" width="10.85546875" style="84" customWidth="1"/>
    <col min="14126" max="14128" width="13.7109375" style="84" customWidth="1"/>
    <col min="14129" max="14182" width="0" style="84" hidden="1" customWidth="1"/>
    <col min="14183" max="14336" width="10.28515625" style="84"/>
    <col min="14337" max="14337" width="48.42578125" style="84" customWidth="1"/>
    <col min="14338" max="14338" width="13.140625" style="84" customWidth="1"/>
    <col min="14339" max="14339" width="12.42578125" style="84" customWidth="1"/>
    <col min="14340" max="14340" width="12.28515625" style="84" customWidth="1"/>
    <col min="14341" max="14341" width="11.5703125" style="84" customWidth="1"/>
    <col min="14342" max="14342" width="12.5703125" style="84" customWidth="1"/>
    <col min="14343" max="14344" width="10.42578125" style="84" customWidth="1"/>
    <col min="14345" max="14345" width="10.28515625" style="84" customWidth="1"/>
    <col min="14346" max="14346" width="10.7109375" style="84" customWidth="1"/>
    <col min="14347" max="14347" width="9.85546875" style="84" customWidth="1"/>
    <col min="14348" max="14348" width="10.5703125" style="84" customWidth="1"/>
    <col min="14349" max="14349" width="10.140625" style="84" customWidth="1"/>
    <col min="14350" max="14350" width="10.28515625" style="84" customWidth="1"/>
    <col min="14351" max="14351" width="9.85546875" style="84" customWidth="1"/>
    <col min="14352" max="14352" width="9.7109375" style="84" customWidth="1"/>
    <col min="14353" max="14353" width="9.42578125" style="84" customWidth="1"/>
    <col min="14354" max="14354" width="9.85546875" style="84" customWidth="1"/>
    <col min="14355" max="14355" width="9.140625" style="84" customWidth="1"/>
    <col min="14356" max="14356" width="9.5703125" style="84" customWidth="1"/>
    <col min="14357" max="14357" width="9" style="84" customWidth="1"/>
    <col min="14358" max="14359" width="10.85546875" style="84" customWidth="1"/>
    <col min="14360" max="14360" width="96.5703125" style="84" customWidth="1"/>
    <col min="14361" max="14368" width="10.85546875" style="84" customWidth="1"/>
    <col min="14369" max="14369" width="24.42578125" style="84" customWidth="1"/>
    <col min="14370" max="14381" width="10.85546875" style="84" customWidth="1"/>
    <col min="14382" max="14384" width="13.7109375" style="84" customWidth="1"/>
    <col min="14385" max="14438" width="0" style="84" hidden="1" customWidth="1"/>
    <col min="14439" max="14592" width="10.28515625" style="84"/>
    <col min="14593" max="14593" width="48.42578125" style="84" customWidth="1"/>
    <col min="14594" max="14594" width="13.140625" style="84" customWidth="1"/>
    <col min="14595" max="14595" width="12.42578125" style="84" customWidth="1"/>
    <col min="14596" max="14596" width="12.28515625" style="84" customWidth="1"/>
    <col min="14597" max="14597" width="11.5703125" style="84" customWidth="1"/>
    <col min="14598" max="14598" width="12.5703125" style="84" customWidth="1"/>
    <col min="14599" max="14600" width="10.42578125" style="84" customWidth="1"/>
    <col min="14601" max="14601" width="10.28515625" style="84" customWidth="1"/>
    <col min="14602" max="14602" width="10.7109375" style="84" customWidth="1"/>
    <col min="14603" max="14603" width="9.85546875" style="84" customWidth="1"/>
    <col min="14604" max="14604" width="10.5703125" style="84" customWidth="1"/>
    <col min="14605" max="14605" width="10.140625" style="84" customWidth="1"/>
    <col min="14606" max="14606" width="10.28515625" style="84" customWidth="1"/>
    <col min="14607" max="14607" width="9.85546875" style="84" customWidth="1"/>
    <col min="14608" max="14608" width="9.7109375" style="84" customWidth="1"/>
    <col min="14609" max="14609" width="9.42578125" style="84" customWidth="1"/>
    <col min="14610" max="14610" width="9.85546875" style="84" customWidth="1"/>
    <col min="14611" max="14611" width="9.140625" style="84" customWidth="1"/>
    <col min="14612" max="14612" width="9.5703125" style="84" customWidth="1"/>
    <col min="14613" max="14613" width="9" style="84" customWidth="1"/>
    <col min="14614" max="14615" width="10.85546875" style="84" customWidth="1"/>
    <col min="14616" max="14616" width="96.5703125" style="84" customWidth="1"/>
    <col min="14617" max="14624" width="10.85546875" style="84" customWidth="1"/>
    <col min="14625" max="14625" width="24.42578125" style="84" customWidth="1"/>
    <col min="14626" max="14637" width="10.85546875" style="84" customWidth="1"/>
    <col min="14638" max="14640" width="13.7109375" style="84" customWidth="1"/>
    <col min="14641" max="14694" width="0" style="84" hidden="1" customWidth="1"/>
    <col min="14695" max="14848" width="10.28515625" style="84"/>
    <col min="14849" max="14849" width="48.42578125" style="84" customWidth="1"/>
    <col min="14850" max="14850" width="13.140625" style="84" customWidth="1"/>
    <col min="14851" max="14851" width="12.42578125" style="84" customWidth="1"/>
    <col min="14852" max="14852" width="12.28515625" style="84" customWidth="1"/>
    <col min="14853" max="14853" width="11.5703125" style="84" customWidth="1"/>
    <col min="14854" max="14854" width="12.5703125" style="84" customWidth="1"/>
    <col min="14855" max="14856" width="10.42578125" style="84" customWidth="1"/>
    <col min="14857" max="14857" width="10.28515625" style="84" customWidth="1"/>
    <col min="14858" max="14858" width="10.7109375" style="84" customWidth="1"/>
    <col min="14859" max="14859" width="9.85546875" style="84" customWidth="1"/>
    <col min="14860" max="14860" width="10.5703125" style="84" customWidth="1"/>
    <col min="14861" max="14861" width="10.140625" style="84" customWidth="1"/>
    <col min="14862" max="14862" width="10.28515625" style="84" customWidth="1"/>
    <col min="14863" max="14863" width="9.85546875" style="84" customWidth="1"/>
    <col min="14864" max="14864" width="9.7109375" style="84" customWidth="1"/>
    <col min="14865" max="14865" width="9.42578125" style="84" customWidth="1"/>
    <col min="14866" max="14866" width="9.85546875" style="84" customWidth="1"/>
    <col min="14867" max="14867" width="9.140625" style="84" customWidth="1"/>
    <col min="14868" max="14868" width="9.5703125" style="84" customWidth="1"/>
    <col min="14869" max="14869" width="9" style="84" customWidth="1"/>
    <col min="14870" max="14871" width="10.85546875" style="84" customWidth="1"/>
    <col min="14872" max="14872" width="96.5703125" style="84" customWidth="1"/>
    <col min="14873" max="14880" width="10.85546875" style="84" customWidth="1"/>
    <col min="14881" max="14881" width="24.42578125" style="84" customWidth="1"/>
    <col min="14882" max="14893" width="10.85546875" style="84" customWidth="1"/>
    <col min="14894" max="14896" width="13.7109375" style="84" customWidth="1"/>
    <col min="14897" max="14950" width="0" style="84" hidden="1" customWidth="1"/>
    <col min="14951" max="15104" width="10.28515625" style="84"/>
    <col min="15105" max="15105" width="48.42578125" style="84" customWidth="1"/>
    <col min="15106" max="15106" width="13.140625" style="84" customWidth="1"/>
    <col min="15107" max="15107" width="12.42578125" style="84" customWidth="1"/>
    <col min="15108" max="15108" width="12.28515625" style="84" customWidth="1"/>
    <col min="15109" max="15109" width="11.5703125" style="84" customWidth="1"/>
    <col min="15110" max="15110" width="12.5703125" style="84" customWidth="1"/>
    <col min="15111" max="15112" width="10.42578125" style="84" customWidth="1"/>
    <col min="15113" max="15113" width="10.28515625" style="84" customWidth="1"/>
    <col min="15114" max="15114" width="10.7109375" style="84" customWidth="1"/>
    <col min="15115" max="15115" width="9.85546875" style="84" customWidth="1"/>
    <col min="15116" max="15116" width="10.5703125" style="84" customWidth="1"/>
    <col min="15117" max="15117" width="10.140625" style="84" customWidth="1"/>
    <col min="15118" max="15118" width="10.28515625" style="84" customWidth="1"/>
    <col min="15119" max="15119" width="9.85546875" style="84" customWidth="1"/>
    <col min="15120" max="15120" width="9.7109375" style="84" customWidth="1"/>
    <col min="15121" max="15121" width="9.42578125" style="84" customWidth="1"/>
    <col min="15122" max="15122" width="9.85546875" style="84" customWidth="1"/>
    <col min="15123" max="15123" width="9.140625" style="84" customWidth="1"/>
    <col min="15124" max="15124" width="9.5703125" style="84" customWidth="1"/>
    <col min="15125" max="15125" width="9" style="84" customWidth="1"/>
    <col min="15126" max="15127" width="10.85546875" style="84" customWidth="1"/>
    <col min="15128" max="15128" width="96.5703125" style="84" customWidth="1"/>
    <col min="15129" max="15136" width="10.85546875" style="84" customWidth="1"/>
    <col min="15137" max="15137" width="24.42578125" style="84" customWidth="1"/>
    <col min="15138" max="15149" width="10.85546875" style="84" customWidth="1"/>
    <col min="15150" max="15152" width="13.7109375" style="84" customWidth="1"/>
    <col min="15153" max="15206" width="0" style="84" hidden="1" customWidth="1"/>
    <col min="15207" max="15360" width="10.28515625" style="84"/>
    <col min="15361" max="15361" width="48.42578125" style="84" customWidth="1"/>
    <col min="15362" max="15362" width="13.140625" style="84" customWidth="1"/>
    <col min="15363" max="15363" width="12.42578125" style="84" customWidth="1"/>
    <col min="15364" max="15364" width="12.28515625" style="84" customWidth="1"/>
    <col min="15365" max="15365" width="11.5703125" style="84" customWidth="1"/>
    <col min="15366" max="15366" width="12.5703125" style="84" customWidth="1"/>
    <col min="15367" max="15368" width="10.42578125" style="84" customWidth="1"/>
    <col min="15369" max="15369" width="10.28515625" style="84" customWidth="1"/>
    <col min="15370" max="15370" width="10.7109375" style="84" customWidth="1"/>
    <col min="15371" max="15371" width="9.85546875" style="84" customWidth="1"/>
    <col min="15372" max="15372" width="10.5703125" style="84" customWidth="1"/>
    <col min="15373" max="15373" width="10.140625" style="84" customWidth="1"/>
    <col min="15374" max="15374" width="10.28515625" style="84" customWidth="1"/>
    <col min="15375" max="15375" width="9.85546875" style="84" customWidth="1"/>
    <col min="15376" max="15376" width="9.7109375" style="84" customWidth="1"/>
    <col min="15377" max="15377" width="9.42578125" style="84" customWidth="1"/>
    <col min="15378" max="15378" width="9.85546875" style="84" customWidth="1"/>
    <col min="15379" max="15379" width="9.140625" style="84" customWidth="1"/>
    <col min="15380" max="15380" width="9.5703125" style="84" customWidth="1"/>
    <col min="15381" max="15381" width="9" style="84" customWidth="1"/>
    <col min="15382" max="15383" width="10.85546875" style="84" customWidth="1"/>
    <col min="15384" max="15384" width="96.5703125" style="84" customWidth="1"/>
    <col min="15385" max="15392" width="10.85546875" style="84" customWidth="1"/>
    <col min="15393" max="15393" width="24.42578125" style="84" customWidth="1"/>
    <col min="15394" max="15405" width="10.85546875" style="84" customWidth="1"/>
    <col min="15406" max="15408" width="13.7109375" style="84" customWidth="1"/>
    <col min="15409" max="15462" width="0" style="84" hidden="1" customWidth="1"/>
    <col min="15463" max="15616" width="10.28515625" style="84"/>
    <col min="15617" max="15617" width="48.42578125" style="84" customWidth="1"/>
    <col min="15618" max="15618" width="13.140625" style="84" customWidth="1"/>
    <col min="15619" max="15619" width="12.42578125" style="84" customWidth="1"/>
    <col min="15620" max="15620" width="12.28515625" style="84" customWidth="1"/>
    <col min="15621" max="15621" width="11.5703125" style="84" customWidth="1"/>
    <col min="15622" max="15622" width="12.5703125" style="84" customWidth="1"/>
    <col min="15623" max="15624" width="10.42578125" style="84" customWidth="1"/>
    <col min="15625" max="15625" width="10.28515625" style="84" customWidth="1"/>
    <col min="15626" max="15626" width="10.7109375" style="84" customWidth="1"/>
    <col min="15627" max="15627" width="9.85546875" style="84" customWidth="1"/>
    <col min="15628" max="15628" width="10.5703125" style="84" customWidth="1"/>
    <col min="15629" max="15629" width="10.140625" style="84" customWidth="1"/>
    <col min="15630" max="15630" width="10.28515625" style="84" customWidth="1"/>
    <col min="15631" max="15631" width="9.85546875" style="84" customWidth="1"/>
    <col min="15632" max="15632" width="9.7109375" style="84" customWidth="1"/>
    <col min="15633" max="15633" width="9.42578125" style="84" customWidth="1"/>
    <col min="15634" max="15634" width="9.85546875" style="84" customWidth="1"/>
    <col min="15635" max="15635" width="9.140625" style="84" customWidth="1"/>
    <col min="15636" max="15636" width="9.5703125" style="84" customWidth="1"/>
    <col min="15637" max="15637" width="9" style="84" customWidth="1"/>
    <col min="15638" max="15639" width="10.85546875" style="84" customWidth="1"/>
    <col min="15640" max="15640" width="96.5703125" style="84" customWidth="1"/>
    <col min="15641" max="15648" width="10.85546875" style="84" customWidth="1"/>
    <col min="15649" max="15649" width="24.42578125" style="84" customWidth="1"/>
    <col min="15650" max="15661" width="10.85546875" style="84" customWidth="1"/>
    <col min="15662" max="15664" width="13.7109375" style="84" customWidth="1"/>
    <col min="15665" max="15718" width="0" style="84" hidden="1" customWidth="1"/>
    <col min="15719" max="15872" width="10.28515625" style="84"/>
    <col min="15873" max="15873" width="48.42578125" style="84" customWidth="1"/>
    <col min="15874" max="15874" width="13.140625" style="84" customWidth="1"/>
    <col min="15875" max="15875" width="12.42578125" style="84" customWidth="1"/>
    <col min="15876" max="15876" width="12.28515625" style="84" customWidth="1"/>
    <col min="15877" max="15877" width="11.5703125" style="84" customWidth="1"/>
    <col min="15878" max="15878" width="12.5703125" style="84" customWidth="1"/>
    <col min="15879" max="15880" width="10.42578125" style="84" customWidth="1"/>
    <col min="15881" max="15881" width="10.28515625" style="84" customWidth="1"/>
    <col min="15882" max="15882" width="10.7109375" style="84" customWidth="1"/>
    <col min="15883" max="15883" width="9.85546875" style="84" customWidth="1"/>
    <col min="15884" max="15884" width="10.5703125" style="84" customWidth="1"/>
    <col min="15885" max="15885" width="10.140625" style="84" customWidth="1"/>
    <col min="15886" max="15886" width="10.28515625" style="84" customWidth="1"/>
    <col min="15887" max="15887" width="9.85546875" style="84" customWidth="1"/>
    <col min="15888" max="15888" width="9.7109375" style="84" customWidth="1"/>
    <col min="15889" max="15889" width="9.42578125" style="84" customWidth="1"/>
    <col min="15890" max="15890" width="9.85546875" style="84" customWidth="1"/>
    <col min="15891" max="15891" width="9.140625" style="84" customWidth="1"/>
    <col min="15892" max="15892" width="9.5703125" style="84" customWidth="1"/>
    <col min="15893" max="15893" width="9" style="84" customWidth="1"/>
    <col min="15894" max="15895" width="10.85546875" style="84" customWidth="1"/>
    <col min="15896" max="15896" width="96.5703125" style="84" customWidth="1"/>
    <col min="15897" max="15904" width="10.85546875" style="84" customWidth="1"/>
    <col min="15905" max="15905" width="24.42578125" style="84" customWidth="1"/>
    <col min="15906" max="15917" width="10.85546875" style="84" customWidth="1"/>
    <col min="15918" max="15920" width="13.7109375" style="84" customWidth="1"/>
    <col min="15921" max="15974" width="0" style="84" hidden="1" customWidth="1"/>
    <col min="15975" max="16128" width="10.28515625" style="84"/>
    <col min="16129" max="16129" width="48.42578125" style="84" customWidth="1"/>
    <col min="16130" max="16130" width="13.140625" style="84" customWidth="1"/>
    <col min="16131" max="16131" width="12.42578125" style="84" customWidth="1"/>
    <col min="16132" max="16132" width="12.28515625" style="84" customWidth="1"/>
    <col min="16133" max="16133" width="11.5703125" style="84" customWidth="1"/>
    <col min="16134" max="16134" width="12.5703125" style="84" customWidth="1"/>
    <col min="16135" max="16136" width="10.42578125" style="84" customWidth="1"/>
    <col min="16137" max="16137" width="10.28515625" style="84" customWidth="1"/>
    <col min="16138" max="16138" width="10.7109375" style="84" customWidth="1"/>
    <col min="16139" max="16139" width="9.85546875" style="84" customWidth="1"/>
    <col min="16140" max="16140" width="10.5703125" style="84" customWidth="1"/>
    <col min="16141" max="16141" width="10.140625" style="84" customWidth="1"/>
    <col min="16142" max="16142" width="10.28515625" style="84" customWidth="1"/>
    <col min="16143" max="16143" width="9.85546875" style="84" customWidth="1"/>
    <col min="16144" max="16144" width="9.7109375" style="84" customWidth="1"/>
    <col min="16145" max="16145" width="9.42578125" style="84" customWidth="1"/>
    <col min="16146" max="16146" width="9.85546875" style="84" customWidth="1"/>
    <col min="16147" max="16147" width="9.140625" style="84" customWidth="1"/>
    <col min="16148" max="16148" width="9.5703125" style="84" customWidth="1"/>
    <col min="16149" max="16149" width="9" style="84" customWidth="1"/>
    <col min="16150" max="16151" width="10.85546875" style="84" customWidth="1"/>
    <col min="16152" max="16152" width="96.5703125" style="84" customWidth="1"/>
    <col min="16153" max="16160" width="10.85546875" style="84" customWidth="1"/>
    <col min="16161" max="16161" width="24.42578125" style="84" customWidth="1"/>
    <col min="16162" max="16173" width="10.85546875" style="84" customWidth="1"/>
    <col min="16174" max="16176" width="13.7109375" style="84" customWidth="1"/>
    <col min="16177" max="16230" width="0" style="84" hidden="1" customWidth="1"/>
    <col min="16231" max="16384" width="10.28515625" style="84"/>
  </cols>
  <sheetData>
    <row r="1" spans="1:62" s="42" customFormat="1" ht="12.75" customHeight="1" x14ac:dyDescent="0.15">
      <c r="A1" s="148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X1" s="154"/>
      <c r="BG1" s="155"/>
      <c r="BH1" s="155"/>
      <c r="BI1" s="155"/>
      <c r="BJ1" s="155"/>
    </row>
    <row r="2" spans="1:62" s="42" customFormat="1" ht="12.75" customHeight="1" x14ac:dyDescent="0.15">
      <c r="A2" s="148" t="str">
        <f>CONCATENATE("COMUNA: ",[1]NOMBRE!B2," - ","( ",[1]NOMBRE!C2,[1]NOMBRE!D2,[1]NOMBRE!E2,[1]NOMBRE!F2,[1]NOMBRE!G2," )")</f>
        <v>COMUNA: LINARES  - ( 16401 )</v>
      </c>
      <c r="B2" s="41"/>
      <c r="C2" s="41"/>
      <c r="D2" s="41"/>
      <c r="E2" s="41"/>
      <c r="F2" s="41"/>
      <c r="G2" s="41"/>
      <c r="H2" s="41"/>
      <c r="I2" s="41"/>
      <c r="J2" s="41"/>
      <c r="K2" s="41"/>
      <c r="X2" s="154"/>
      <c r="BG2" s="155"/>
      <c r="BH2" s="155"/>
      <c r="BI2" s="155"/>
      <c r="BJ2" s="155"/>
    </row>
    <row r="3" spans="1:62" s="42" customFormat="1" ht="12.75" customHeight="1" x14ac:dyDescent="0.2">
      <c r="A3" s="148" t="str">
        <f>CONCATENATE("ESTABLECIMIENTO/ESTRATEGIA: ",[1]NOMBRE!B3," - ","( ",[1]NOMBRE!C3,[1]NOMBRE!D3,[1]NOMBRE!E3,[1]NOMBRE!F3,[1]NOMBRE!G3,[1]NOMBRE!H3," )")</f>
        <v>ESTABLECIMIENTO/ESTRATEGIA: HOSPITAL DE LINARES  - ( 160108 )</v>
      </c>
      <c r="B3" s="41"/>
      <c r="C3" s="41"/>
      <c r="D3" s="43"/>
      <c r="E3" s="41"/>
      <c r="F3" s="41"/>
      <c r="G3" s="41"/>
      <c r="H3" s="41"/>
      <c r="I3" s="41"/>
      <c r="J3" s="41"/>
      <c r="K3" s="41"/>
      <c r="X3" s="154"/>
      <c r="BG3" s="155"/>
      <c r="BH3" s="155"/>
      <c r="BI3" s="155"/>
      <c r="BJ3" s="155"/>
    </row>
    <row r="4" spans="1:62" s="42" customFormat="1" ht="12.75" customHeight="1" x14ac:dyDescent="0.15">
      <c r="A4" s="148" t="str">
        <f>CONCATENATE("MES: ",[1]NOMBRE!B6," - ","( ",[1]NOMBRE!C6,[1]NOMBRE!D6," )")</f>
        <v>MES: ENERO - ( 01 )</v>
      </c>
      <c r="B4" s="41"/>
      <c r="C4" s="41"/>
      <c r="D4" s="41"/>
      <c r="E4" s="41"/>
      <c r="F4" s="41"/>
      <c r="G4" s="41"/>
      <c r="H4" s="41"/>
      <c r="I4" s="41"/>
      <c r="J4" s="41"/>
      <c r="K4" s="41"/>
      <c r="X4" s="154"/>
      <c r="BG4" s="155"/>
      <c r="BH4" s="155"/>
      <c r="BI4" s="155"/>
      <c r="BJ4" s="155"/>
    </row>
    <row r="5" spans="1:62" s="42" customFormat="1" ht="12.75" customHeight="1" x14ac:dyDescent="0.15">
      <c r="A5" s="40" t="str">
        <f>CONCATENATE("AÑO: ",[1]NOMBRE!B7)</f>
        <v>AÑO: 2014</v>
      </c>
      <c r="B5" s="41"/>
      <c r="C5" s="41"/>
      <c r="D5" s="41"/>
      <c r="E5" s="41"/>
      <c r="F5" s="41"/>
      <c r="G5" s="41"/>
      <c r="H5" s="41"/>
      <c r="I5" s="41"/>
      <c r="J5" s="41"/>
      <c r="K5" s="41"/>
      <c r="X5" s="154"/>
      <c r="BG5" s="155"/>
      <c r="BH5" s="155"/>
      <c r="BI5" s="155"/>
      <c r="BJ5" s="155"/>
    </row>
    <row r="6" spans="1:62" s="48" customFormat="1" ht="39.950000000000003" customHeight="1" x14ac:dyDescent="0.15">
      <c r="A6" s="209" t="s">
        <v>1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156"/>
      <c r="AV6" s="42"/>
      <c r="AW6" s="42"/>
      <c r="BG6" s="157"/>
      <c r="BH6" s="157"/>
      <c r="BI6" s="157"/>
      <c r="BJ6" s="157"/>
    </row>
    <row r="7" spans="1:62" s="48" customFormat="1" ht="30" customHeight="1" x14ac:dyDescent="0.2">
      <c r="A7" s="44" t="s">
        <v>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87"/>
      <c r="X7" s="156"/>
      <c r="AV7" s="42"/>
      <c r="AW7" s="42"/>
      <c r="BG7" s="157"/>
      <c r="BH7" s="157"/>
      <c r="BI7" s="157"/>
      <c r="BJ7" s="157"/>
    </row>
    <row r="8" spans="1:62" s="57" customFormat="1" ht="12.75" customHeight="1" x14ac:dyDescent="0.15">
      <c r="A8" s="201" t="s">
        <v>3</v>
      </c>
      <c r="B8" s="203" t="s">
        <v>4</v>
      </c>
      <c r="C8" s="190" t="s">
        <v>5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200"/>
      <c r="U8" s="190" t="s">
        <v>6</v>
      </c>
      <c r="V8" s="200"/>
      <c r="W8" s="188" t="s">
        <v>7</v>
      </c>
      <c r="X8" s="156"/>
      <c r="Y8" s="48"/>
      <c r="Z8" s="48"/>
      <c r="AA8" s="48"/>
      <c r="AB8" s="48"/>
      <c r="AC8" s="48"/>
      <c r="AX8" s="53"/>
      <c r="AY8" s="53"/>
      <c r="BG8" s="158"/>
      <c r="BH8" s="158"/>
      <c r="BI8" s="158"/>
      <c r="BJ8" s="158"/>
    </row>
    <row r="9" spans="1:62" s="57" customFormat="1" ht="21" x14ac:dyDescent="0.15">
      <c r="A9" s="202"/>
      <c r="B9" s="204"/>
      <c r="C9" s="58" t="s">
        <v>71</v>
      </c>
      <c r="D9" s="45" t="s">
        <v>72</v>
      </c>
      <c r="E9" s="45" t="s">
        <v>73</v>
      </c>
      <c r="F9" s="45" t="s">
        <v>74</v>
      </c>
      <c r="G9" s="45" t="s">
        <v>75</v>
      </c>
      <c r="H9" s="45" t="s">
        <v>76</v>
      </c>
      <c r="I9" s="45" t="s">
        <v>77</v>
      </c>
      <c r="J9" s="45" t="s">
        <v>78</v>
      </c>
      <c r="K9" s="45" t="s">
        <v>79</v>
      </c>
      <c r="L9" s="45" t="s">
        <v>80</v>
      </c>
      <c r="M9" s="45" t="s">
        <v>81</v>
      </c>
      <c r="N9" s="45" t="s">
        <v>82</v>
      </c>
      <c r="O9" s="45" t="s">
        <v>83</v>
      </c>
      <c r="P9" s="45" t="s">
        <v>84</v>
      </c>
      <c r="Q9" s="45" t="s">
        <v>85</v>
      </c>
      <c r="R9" s="45" t="s">
        <v>86</v>
      </c>
      <c r="S9" s="45" t="s">
        <v>87</v>
      </c>
      <c r="T9" s="159" t="s">
        <v>88</v>
      </c>
      <c r="U9" s="47" t="s">
        <v>16</v>
      </c>
      <c r="V9" s="46" t="s">
        <v>17</v>
      </c>
      <c r="W9" s="189"/>
      <c r="X9" s="156"/>
      <c r="Y9" s="48"/>
      <c r="Z9" s="48"/>
      <c r="AA9" s="48"/>
      <c r="AB9" s="48"/>
      <c r="AC9" s="48"/>
      <c r="AX9" s="53"/>
      <c r="AY9" s="53"/>
      <c r="BG9" s="158"/>
      <c r="BH9" s="158"/>
      <c r="BI9" s="158"/>
      <c r="BJ9" s="158"/>
    </row>
    <row r="10" spans="1:62" s="57" customFormat="1" ht="15.95" customHeight="1" x14ac:dyDescent="0.15">
      <c r="A10" s="59" t="s">
        <v>18</v>
      </c>
      <c r="B10" s="114">
        <f>SUM(C10:T10)</f>
        <v>0</v>
      </c>
      <c r="C10" s="143">
        <f>SUM(C11:C14,C16,C18,C20:C22)</f>
        <v>0</v>
      </c>
      <c r="D10" s="144">
        <f>SUM(D11:D14,D16,D18,D20:D22)</f>
        <v>0</v>
      </c>
      <c r="E10" s="144">
        <f>SUM(E11:E14,E16,E18,E20:E22)</f>
        <v>0</v>
      </c>
      <c r="F10" s="144">
        <f>SUM(F11,F13:F14,F16:F18,F20:F22)</f>
        <v>0</v>
      </c>
      <c r="G10" s="144">
        <f>SUM(G11,G13:G14,G16:G18,G20:G22)</f>
        <v>0</v>
      </c>
      <c r="H10" s="144">
        <f>SUM(H11,H13:H14,H16:H22)</f>
        <v>0</v>
      </c>
      <c r="I10" s="144">
        <f>SUM(I11,I13:I14,I16:I22)</f>
        <v>0</v>
      </c>
      <c r="J10" s="144">
        <f>SUM(J11,J13:J14,J16:J22)</f>
        <v>0</v>
      </c>
      <c r="K10" s="144">
        <f>SUM(K11,K13:K22)</f>
        <v>0</v>
      </c>
      <c r="L10" s="144">
        <f>SUM(L11,L13:L22)</f>
        <v>0</v>
      </c>
      <c r="M10" s="144">
        <f>SUM(M11,M13:M22)</f>
        <v>0</v>
      </c>
      <c r="N10" s="144">
        <f>SUM(N11,N13:N22)</f>
        <v>0</v>
      </c>
      <c r="O10" s="144">
        <f>SUM(O11,O13:O18,O20:O22)</f>
        <v>0</v>
      </c>
      <c r="P10" s="144">
        <f>SUM(P11,P13:P18,P20:P22)</f>
        <v>0</v>
      </c>
      <c r="Q10" s="144">
        <f>SUM(Q11,Q13:Q16,Q18,Q20:Q22)</f>
        <v>0</v>
      </c>
      <c r="R10" s="144">
        <f>SUM(R11,R13:R16,R18,R20:R22)</f>
        <v>0</v>
      </c>
      <c r="S10" s="144">
        <f>SUM(S11,S13:S16,S18,S20:S22)</f>
        <v>0</v>
      </c>
      <c r="T10" s="145">
        <f>SUM(T11,T13:T16,T18,T20:T22)</f>
        <v>0</v>
      </c>
      <c r="U10" s="143">
        <f>SUM(U11:U16,U20:U22)</f>
        <v>0</v>
      </c>
      <c r="V10" s="146">
        <f>SUM(V11:V22)</f>
        <v>0</v>
      </c>
      <c r="W10" s="105">
        <f>SUM(W11:W22)</f>
        <v>0</v>
      </c>
      <c r="X10" s="160" t="str">
        <f>+BA10&amp;""&amp;BB10&amp;""&amp;BC10</f>
        <v/>
      </c>
      <c r="Y10" s="49"/>
      <c r="Z10" s="49"/>
      <c r="AA10" s="49"/>
      <c r="AG10" s="53"/>
      <c r="AX10" s="53"/>
      <c r="AY10" s="53"/>
      <c r="BA10" s="88" t="str">
        <f>IF($B10&lt;&gt;($U10+$V10)," El número consultas según sexo NO puede ser diferente al Total.","")</f>
        <v/>
      </c>
      <c r="BB10" s="60" t="str">
        <f>IF($B10=0,"",IF($W10=0,IF($W10=0,""," No olvide escribir la columna Beneficiarios."),""))</f>
        <v/>
      </c>
      <c r="BC10" s="60" t="str">
        <f>IF($B10&lt;$W10," El número de Beneficiarios NO puede ser mayor que el Total.","")</f>
        <v/>
      </c>
      <c r="BD10" s="151">
        <f>IF($B10&lt;&gt;($U10+$V10),1,0)</f>
        <v>0</v>
      </c>
      <c r="BE10" s="151">
        <f>IF($B10&lt;$W10,1,0)</f>
        <v>0</v>
      </c>
      <c r="BF10" s="151" t="str">
        <f>IF($B10=0,"",IF($W10="",IF($B10="","",1),0))</f>
        <v/>
      </c>
      <c r="BG10" s="161"/>
      <c r="BH10" s="162"/>
      <c r="BI10" s="162"/>
      <c r="BJ10" s="162"/>
    </row>
    <row r="11" spans="1:62" s="57" customFormat="1" ht="15.95" customHeight="1" x14ac:dyDescent="0.15">
      <c r="A11" s="61" t="s">
        <v>19</v>
      </c>
      <c r="B11" s="131">
        <f>SUM(C11:T11)</f>
        <v>0</v>
      </c>
      <c r="C11" s="120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5"/>
      <c r="U11" s="120"/>
      <c r="V11" s="125"/>
      <c r="W11" s="132"/>
      <c r="X11" s="160" t="str">
        <f t="shared" ref="X11:X22" si="0">+BA11&amp;""&amp;BB11&amp;""&amp;BC11</f>
        <v/>
      </c>
      <c r="Y11" s="49"/>
      <c r="Z11" s="49"/>
      <c r="AA11" s="49"/>
      <c r="AX11" s="53"/>
      <c r="AY11" s="53"/>
      <c r="BA11" s="88" t="str">
        <f t="shared" ref="BA11:BA22" si="1">IF($B11&lt;&gt;($U11+$V11)," El número consultas según sexo NO puede ser diferente al Total.","")</f>
        <v/>
      </c>
      <c r="BB11" s="60" t="str">
        <f>IF($B11=0,"",IF($W11="",IF($B11="",""," No olvide escribir la columna Beneficiarios."),""))</f>
        <v/>
      </c>
      <c r="BC11" s="60" t="str">
        <f t="shared" ref="BC11:BC22" si="2">IF($B11&lt;$W11," El número de Beneficiarios NO puede ser mayor que el Total.","")</f>
        <v/>
      </c>
      <c r="BD11" s="151">
        <f t="shared" ref="BD11:BD22" si="3">IF($B11&lt;&gt;($U11+$V11),1,0)</f>
        <v>0</v>
      </c>
      <c r="BE11" s="151">
        <f t="shared" ref="BE11:BE22" si="4">IF($B11&lt;$W11,1,0)</f>
        <v>0</v>
      </c>
      <c r="BF11" s="151" t="str">
        <f t="shared" ref="BF11:BF21" si="5">IF($B11=0,"",IF($W11="",IF($B11="","",1),0))</f>
        <v/>
      </c>
      <c r="BG11" s="161"/>
      <c r="BH11" s="162"/>
      <c r="BI11" s="162"/>
      <c r="BJ11" s="162"/>
    </row>
    <row r="12" spans="1:62" s="57" customFormat="1" ht="15.95" customHeight="1" x14ac:dyDescent="0.15">
      <c r="A12" s="62" t="s">
        <v>20</v>
      </c>
      <c r="B12" s="105">
        <f>SUM(C12:E12)</f>
        <v>0</v>
      </c>
      <c r="C12" s="106"/>
      <c r="D12" s="107"/>
      <c r="E12" s="107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06"/>
      <c r="V12" s="103"/>
      <c r="W12" s="133"/>
      <c r="X12" s="160" t="str">
        <f t="shared" si="0"/>
        <v/>
      </c>
      <c r="Y12" s="49"/>
      <c r="Z12" s="49"/>
      <c r="AA12" s="49"/>
      <c r="AX12" s="53"/>
      <c r="AY12" s="53"/>
      <c r="BA12" s="88" t="str">
        <f t="shared" si="1"/>
        <v/>
      </c>
      <c r="BB12" s="60" t="str">
        <f t="shared" ref="BB12:BB22" si="6">IF($B12=0,"",IF($W12="",IF($B12="",""," No olvide escribir la columna Beneficiarios."),""))</f>
        <v/>
      </c>
      <c r="BC12" s="60" t="str">
        <f t="shared" si="2"/>
        <v/>
      </c>
      <c r="BD12" s="151">
        <f t="shared" si="3"/>
        <v>0</v>
      </c>
      <c r="BE12" s="151">
        <f t="shared" si="4"/>
        <v>0</v>
      </c>
      <c r="BF12" s="151" t="str">
        <f t="shared" si="5"/>
        <v/>
      </c>
      <c r="BG12" s="161"/>
      <c r="BH12" s="162"/>
      <c r="BI12" s="162"/>
      <c r="BJ12" s="162"/>
    </row>
    <row r="13" spans="1:62" s="57" customFormat="1" ht="15.95" customHeight="1" x14ac:dyDescent="0.15">
      <c r="A13" s="63" t="s">
        <v>21</v>
      </c>
      <c r="B13" s="105">
        <f t="shared" ref="B13:B22" si="7">SUM(C13:T13)</f>
        <v>0</v>
      </c>
      <c r="C13" s="106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3"/>
      <c r="U13" s="106"/>
      <c r="V13" s="103"/>
      <c r="W13" s="133"/>
      <c r="X13" s="160" t="str">
        <f t="shared" si="0"/>
        <v/>
      </c>
      <c r="Y13" s="49"/>
      <c r="Z13" s="49"/>
      <c r="AA13" s="49"/>
      <c r="AX13" s="53"/>
      <c r="AY13" s="53"/>
      <c r="BA13" s="88" t="str">
        <f t="shared" si="1"/>
        <v/>
      </c>
      <c r="BB13" s="60" t="str">
        <f t="shared" si="6"/>
        <v/>
      </c>
      <c r="BC13" s="60" t="str">
        <f t="shared" si="2"/>
        <v/>
      </c>
      <c r="BD13" s="151">
        <f t="shared" si="3"/>
        <v>0</v>
      </c>
      <c r="BE13" s="151">
        <f t="shared" si="4"/>
        <v>0</v>
      </c>
      <c r="BF13" s="151" t="str">
        <f t="shared" si="5"/>
        <v/>
      </c>
      <c r="BG13" s="161"/>
      <c r="BH13" s="162"/>
      <c r="BI13" s="162"/>
      <c r="BJ13" s="162"/>
    </row>
    <row r="14" spans="1:62" s="57" customFormat="1" ht="15.95" customHeight="1" x14ac:dyDescent="0.15">
      <c r="A14" s="64" t="s">
        <v>22</v>
      </c>
      <c r="B14" s="129">
        <f t="shared" si="7"/>
        <v>0</v>
      </c>
      <c r="C14" s="126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8"/>
      <c r="U14" s="126"/>
      <c r="V14" s="128"/>
      <c r="W14" s="141"/>
      <c r="X14" s="160" t="str">
        <f t="shared" si="0"/>
        <v/>
      </c>
      <c r="Y14" s="49"/>
      <c r="Z14" s="49"/>
      <c r="AA14" s="49"/>
      <c r="AX14" s="53"/>
      <c r="AY14" s="53"/>
      <c r="BA14" s="88" t="str">
        <f t="shared" si="1"/>
        <v/>
      </c>
      <c r="BB14" s="60" t="str">
        <f t="shared" si="6"/>
        <v/>
      </c>
      <c r="BC14" s="60" t="str">
        <f t="shared" si="2"/>
        <v/>
      </c>
      <c r="BD14" s="151">
        <f t="shared" si="3"/>
        <v>0</v>
      </c>
      <c r="BE14" s="151">
        <f t="shared" si="4"/>
        <v>0</v>
      </c>
      <c r="BF14" s="151" t="str">
        <f t="shared" si="5"/>
        <v/>
      </c>
      <c r="BG14" s="161"/>
      <c r="BH14" s="162"/>
      <c r="BI14" s="162"/>
      <c r="BJ14" s="162"/>
    </row>
    <row r="15" spans="1:62" s="57" customFormat="1" ht="15.95" customHeight="1" x14ac:dyDescent="0.15">
      <c r="A15" s="50" t="s">
        <v>23</v>
      </c>
      <c r="B15" s="105">
        <f>SUM(K15:T15)</f>
        <v>0</v>
      </c>
      <c r="C15" s="118"/>
      <c r="D15" s="163"/>
      <c r="E15" s="163"/>
      <c r="F15" s="163"/>
      <c r="G15" s="163"/>
      <c r="H15" s="163"/>
      <c r="I15" s="163"/>
      <c r="J15" s="163"/>
      <c r="K15" s="107"/>
      <c r="L15" s="107"/>
      <c r="M15" s="107"/>
      <c r="N15" s="107"/>
      <c r="O15" s="107"/>
      <c r="P15" s="107"/>
      <c r="Q15" s="107"/>
      <c r="R15" s="107"/>
      <c r="S15" s="107"/>
      <c r="T15" s="103"/>
      <c r="U15" s="106"/>
      <c r="V15" s="103"/>
      <c r="W15" s="133"/>
      <c r="X15" s="160" t="str">
        <f t="shared" si="0"/>
        <v/>
      </c>
      <c r="Y15" s="49"/>
      <c r="Z15" s="49"/>
      <c r="AA15" s="49"/>
      <c r="AX15" s="53"/>
      <c r="AY15" s="53"/>
      <c r="BA15" s="88" t="str">
        <f t="shared" si="1"/>
        <v/>
      </c>
      <c r="BB15" s="60" t="str">
        <f t="shared" si="6"/>
        <v/>
      </c>
      <c r="BC15" s="60" t="str">
        <f t="shared" si="2"/>
        <v/>
      </c>
      <c r="BD15" s="151">
        <f t="shared" si="3"/>
        <v>0</v>
      </c>
      <c r="BE15" s="151">
        <f t="shared" si="4"/>
        <v>0</v>
      </c>
      <c r="BF15" s="151" t="str">
        <f t="shared" si="5"/>
        <v/>
      </c>
      <c r="BG15" s="161"/>
      <c r="BH15" s="162"/>
      <c r="BI15" s="162"/>
      <c r="BJ15" s="162"/>
    </row>
    <row r="16" spans="1:62" s="57" customFormat="1" ht="15.95" customHeight="1" x14ac:dyDescent="0.15">
      <c r="A16" s="89" t="s">
        <v>24</v>
      </c>
      <c r="B16" s="105">
        <f t="shared" si="7"/>
        <v>0</v>
      </c>
      <c r="C16" s="106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3"/>
      <c r="U16" s="106"/>
      <c r="V16" s="103"/>
      <c r="W16" s="133"/>
      <c r="X16" s="160" t="str">
        <f t="shared" si="0"/>
        <v/>
      </c>
      <c r="Y16" s="49"/>
      <c r="Z16" s="49"/>
      <c r="AA16" s="49"/>
      <c r="AX16" s="53"/>
      <c r="AY16" s="53"/>
      <c r="BA16" s="88" t="str">
        <f t="shared" si="1"/>
        <v/>
      </c>
      <c r="BB16" s="60" t="str">
        <f t="shared" si="6"/>
        <v/>
      </c>
      <c r="BC16" s="60" t="str">
        <f t="shared" si="2"/>
        <v/>
      </c>
      <c r="BD16" s="151">
        <f t="shared" si="3"/>
        <v>0</v>
      </c>
      <c r="BE16" s="151">
        <f t="shared" si="4"/>
        <v>0</v>
      </c>
      <c r="BF16" s="151" t="str">
        <f t="shared" si="5"/>
        <v/>
      </c>
      <c r="BG16" s="161"/>
      <c r="BH16" s="162"/>
      <c r="BI16" s="162"/>
      <c r="BJ16" s="162"/>
    </row>
    <row r="17" spans="1:62" s="57" customFormat="1" ht="15.95" customHeight="1" x14ac:dyDescent="0.15">
      <c r="A17" s="65" t="s">
        <v>25</v>
      </c>
      <c r="B17" s="130">
        <f>SUM(F17:P17)</f>
        <v>0</v>
      </c>
      <c r="C17" s="122"/>
      <c r="D17" s="138"/>
      <c r="E17" s="138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38"/>
      <c r="R17" s="138"/>
      <c r="S17" s="138"/>
      <c r="T17" s="119"/>
      <c r="U17" s="118"/>
      <c r="V17" s="104"/>
      <c r="W17" s="142"/>
      <c r="X17" s="160" t="str">
        <f t="shared" si="0"/>
        <v/>
      </c>
      <c r="Y17" s="49"/>
      <c r="Z17" s="49"/>
      <c r="AA17" s="49"/>
      <c r="AX17" s="53"/>
      <c r="AY17" s="53"/>
      <c r="BA17" s="88" t="str">
        <f t="shared" si="1"/>
        <v/>
      </c>
      <c r="BB17" s="60" t="str">
        <f t="shared" si="6"/>
        <v/>
      </c>
      <c r="BC17" s="60" t="str">
        <f t="shared" si="2"/>
        <v/>
      </c>
      <c r="BD17" s="151">
        <f t="shared" si="3"/>
        <v>0</v>
      </c>
      <c r="BE17" s="151">
        <f t="shared" si="4"/>
        <v>0</v>
      </c>
      <c r="BF17" s="151" t="str">
        <f t="shared" si="5"/>
        <v/>
      </c>
      <c r="BG17" s="161"/>
      <c r="BH17" s="162"/>
      <c r="BI17" s="162"/>
      <c r="BJ17" s="162"/>
    </row>
    <row r="18" spans="1:62" s="57" customFormat="1" ht="15.95" customHeight="1" x14ac:dyDescent="0.15">
      <c r="A18" s="65" t="s">
        <v>26</v>
      </c>
      <c r="B18" s="105">
        <f t="shared" si="7"/>
        <v>0</v>
      </c>
      <c r="C18" s="106"/>
      <c r="D18" s="107"/>
      <c r="E18" s="107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04"/>
      <c r="U18" s="138"/>
      <c r="V18" s="104"/>
      <c r="W18" s="142"/>
      <c r="X18" s="160" t="str">
        <f t="shared" si="0"/>
        <v/>
      </c>
      <c r="Y18" s="48"/>
      <c r="Z18" s="48"/>
      <c r="AA18" s="48"/>
      <c r="AX18" s="53"/>
      <c r="AY18" s="53"/>
      <c r="BA18" s="88" t="str">
        <f t="shared" si="1"/>
        <v/>
      </c>
      <c r="BB18" s="60" t="str">
        <f t="shared" si="6"/>
        <v/>
      </c>
      <c r="BC18" s="60" t="str">
        <f t="shared" si="2"/>
        <v/>
      </c>
      <c r="BD18" s="151">
        <f t="shared" si="3"/>
        <v>0</v>
      </c>
      <c r="BE18" s="151">
        <f t="shared" si="4"/>
        <v>0</v>
      </c>
      <c r="BF18" s="151" t="str">
        <f t="shared" si="5"/>
        <v/>
      </c>
      <c r="BG18" s="161"/>
      <c r="BH18" s="162"/>
      <c r="BI18" s="162"/>
      <c r="BJ18" s="162"/>
    </row>
    <row r="19" spans="1:62" s="57" customFormat="1" ht="15.95" customHeight="1" x14ac:dyDescent="0.15">
      <c r="A19" s="65" t="s">
        <v>89</v>
      </c>
      <c r="B19" s="105">
        <f>SUM(H19:N19)</f>
        <v>0</v>
      </c>
      <c r="C19" s="122"/>
      <c r="D19" s="138"/>
      <c r="E19" s="138"/>
      <c r="F19" s="138"/>
      <c r="G19" s="138"/>
      <c r="H19" s="124"/>
      <c r="I19" s="124"/>
      <c r="J19" s="124"/>
      <c r="K19" s="124"/>
      <c r="L19" s="124"/>
      <c r="M19" s="124"/>
      <c r="N19" s="124"/>
      <c r="O19" s="138"/>
      <c r="P19" s="138"/>
      <c r="Q19" s="138"/>
      <c r="R19" s="138"/>
      <c r="S19" s="138"/>
      <c r="T19" s="119"/>
      <c r="U19" s="138"/>
      <c r="V19" s="104"/>
      <c r="W19" s="142"/>
      <c r="X19" s="160" t="str">
        <f t="shared" si="0"/>
        <v/>
      </c>
      <c r="Y19" s="48"/>
      <c r="Z19" s="48"/>
      <c r="AA19" s="48"/>
      <c r="AX19" s="53"/>
      <c r="AY19" s="53"/>
      <c r="BA19" s="88" t="str">
        <f t="shared" si="1"/>
        <v/>
      </c>
      <c r="BB19" s="60" t="str">
        <f t="shared" si="6"/>
        <v/>
      </c>
      <c r="BC19" s="60" t="str">
        <f t="shared" si="2"/>
        <v/>
      </c>
      <c r="BD19" s="151">
        <f t="shared" si="3"/>
        <v>0</v>
      </c>
      <c r="BE19" s="151">
        <f t="shared" si="4"/>
        <v>0</v>
      </c>
      <c r="BF19" s="151" t="str">
        <f t="shared" si="5"/>
        <v/>
      </c>
      <c r="BG19" s="161"/>
      <c r="BH19" s="162"/>
      <c r="BI19" s="162"/>
      <c r="BJ19" s="162"/>
    </row>
    <row r="20" spans="1:62" s="57" customFormat="1" ht="15.95" customHeight="1" x14ac:dyDescent="0.15">
      <c r="A20" s="65" t="s">
        <v>27</v>
      </c>
      <c r="B20" s="130">
        <f t="shared" si="7"/>
        <v>0</v>
      </c>
      <c r="C20" s="123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04"/>
      <c r="U20" s="106"/>
      <c r="V20" s="104"/>
      <c r="W20" s="142"/>
      <c r="X20" s="160" t="str">
        <f t="shared" si="0"/>
        <v/>
      </c>
      <c r="Y20" s="48"/>
      <c r="Z20" s="48"/>
      <c r="AA20" s="48"/>
      <c r="AX20" s="53"/>
      <c r="AY20" s="53"/>
      <c r="BA20" s="88" t="str">
        <f t="shared" si="1"/>
        <v/>
      </c>
      <c r="BB20" s="60" t="str">
        <f t="shared" si="6"/>
        <v/>
      </c>
      <c r="BC20" s="60" t="str">
        <f t="shared" si="2"/>
        <v/>
      </c>
      <c r="BD20" s="151">
        <f t="shared" si="3"/>
        <v>0</v>
      </c>
      <c r="BE20" s="151">
        <f t="shared" si="4"/>
        <v>0</v>
      </c>
      <c r="BF20" s="151" t="str">
        <f t="shared" si="5"/>
        <v/>
      </c>
      <c r="BG20" s="161"/>
      <c r="BH20" s="162"/>
      <c r="BI20" s="162"/>
      <c r="BJ20" s="162"/>
    </row>
    <row r="21" spans="1:62" s="57" customFormat="1" ht="15.95" customHeight="1" x14ac:dyDescent="0.15">
      <c r="A21" s="65" t="s">
        <v>28</v>
      </c>
      <c r="B21" s="130">
        <f t="shared" si="7"/>
        <v>0</v>
      </c>
      <c r="C21" s="123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04"/>
      <c r="U21" s="106"/>
      <c r="V21" s="104"/>
      <c r="W21" s="142"/>
      <c r="X21" s="160" t="str">
        <f t="shared" si="0"/>
        <v/>
      </c>
      <c r="Y21" s="48"/>
      <c r="Z21" s="48"/>
      <c r="AA21" s="48"/>
      <c r="AX21" s="53"/>
      <c r="AY21" s="53"/>
      <c r="BA21" s="88" t="str">
        <f t="shared" si="1"/>
        <v/>
      </c>
      <c r="BB21" s="60" t="str">
        <f t="shared" si="6"/>
        <v/>
      </c>
      <c r="BC21" s="60" t="str">
        <f t="shared" si="2"/>
        <v/>
      </c>
      <c r="BD21" s="151">
        <f t="shared" si="3"/>
        <v>0</v>
      </c>
      <c r="BE21" s="151">
        <f t="shared" si="4"/>
        <v>0</v>
      </c>
      <c r="BF21" s="151" t="str">
        <f t="shared" si="5"/>
        <v/>
      </c>
      <c r="BG21" s="161"/>
      <c r="BH21" s="162"/>
      <c r="BI21" s="162"/>
      <c r="BJ21" s="162"/>
    </row>
    <row r="22" spans="1:62" s="57" customFormat="1" ht="30" customHeight="1" x14ac:dyDescent="0.15">
      <c r="A22" s="66" t="s">
        <v>29</v>
      </c>
      <c r="B22" s="109">
        <f t="shared" si="7"/>
        <v>0</v>
      </c>
      <c r="C22" s="110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3"/>
      <c r="U22" s="110"/>
      <c r="V22" s="113"/>
      <c r="W22" s="134"/>
      <c r="X22" s="160" t="str">
        <f t="shared" si="0"/>
        <v/>
      </c>
      <c r="Y22" s="48"/>
      <c r="Z22" s="48"/>
      <c r="AA22" s="48"/>
      <c r="AX22" s="53"/>
      <c r="AY22" s="53"/>
      <c r="BA22" s="88" t="str">
        <f t="shared" si="1"/>
        <v/>
      </c>
      <c r="BB22" s="60" t="str">
        <f t="shared" si="6"/>
        <v/>
      </c>
      <c r="BC22" s="60" t="str">
        <f t="shared" si="2"/>
        <v/>
      </c>
      <c r="BD22" s="151">
        <f t="shared" si="3"/>
        <v>0</v>
      </c>
      <c r="BE22" s="151">
        <f t="shared" si="4"/>
        <v>0</v>
      </c>
      <c r="BF22" s="151" t="str">
        <f>IF($B22=0,"",IF($W22="",IF($B22="","",1),0))</f>
        <v/>
      </c>
      <c r="BG22" s="161"/>
      <c r="BH22" s="162"/>
      <c r="BI22" s="162"/>
      <c r="BJ22" s="162"/>
    </row>
    <row r="23" spans="1:62" s="48" customFormat="1" ht="10.5" customHeight="1" x14ac:dyDescent="0.2">
      <c r="A23" s="44" t="s">
        <v>30</v>
      </c>
      <c r="B23" s="44"/>
      <c r="C23" s="44"/>
      <c r="D23" s="44"/>
      <c r="E23" s="44" t="s">
        <v>69</v>
      </c>
      <c r="F23" s="44"/>
      <c r="G23" s="44"/>
      <c r="H23" s="44"/>
      <c r="I23" s="44"/>
      <c r="J23" s="44"/>
      <c r="K23" s="44"/>
      <c r="L23" s="44"/>
      <c r="M23" s="44"/>
      <c r="N23" s="42"/>
      <c r="X23" s="156"/>
      <c r="AV23" s="42"/>
      <c r="AW23" s="42"/>
      <c r="BA23" s="57"/>
      <c r="BB23" s="57"/>
      <c r="BC23" s="57"/>
      <c r="BD23" s="57"/>
      <c r="BE23" s="57"/>
      <c r="BF23" s="57"/>
      <c r="BG23" s="157"/>
      <c r="BH23" s="157"/>
      <c r="BI23" s="157"/>
      <c r="BJ23" s="157"/>
    </row>
    <row r="24" spans="1:62" s="57" customFormat="1" x14ac:dyDescent="0.15">
      <c r="A24" s="201" t="s">
        <v>31</v>
      </c>
      <c r="B24" s="203" t="s">
        <v>4</v>
      </c>
      <c r="C24" s="190" t="s">
        <v>5</v>
      </c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200"/>
      <c r="U24" s="190" t="s">
        <v>6</v>
      </c>
      <c r="V24" s="200"/>
      <c r="W24" s="188" t="s">
        <v>7</v>
      </c>
      <c r="X24" s="160"/>
      <c r="Y24" s="49"/>
      <c r="Z24" s="49"/>
      <c r="AA24" s="49"/>
      <c r="AB24" s="49"/>
      <c r="AC24" s="49"/>
      <c r="AD24" s="53"/>
      <c r="AE24" s="56"/>
      <c r="AF24" s="56"/>
      <c r="AG24" s="53"/>
      <c r="AH24" s="53"/>
      <c r="AZ24" s="53"/>
      <c r="BG24" s="158"/>
      <c r="BH24" s="158"/>
      <c r="BI24" s="158"/>
      <c r="BJ24" s="158"/>
    </row>
    <row r="25" spans="1:62" s="57" customFormat="1" ht="15.95" customHeight="1" x14ac:dyDescent="0.15">
      <c r="A25" s="202"/>
      <c r="B25" s="204"/>
      <c r="C25" s="58" t="s">
        <v>71</v>
      </c>
      <c r="D25" s="45" t="s">
        <v>72</v>
      </c>
      <c r="E25" s="45" t="s">
        <v>73</v>
      </c>
      <c r="F25" s="45" t="s">
        <v>74</v>
      </c>
      <c r="G25" s="45" t="s">
        <v>75</v>
      </c>
      <c r="H25" s="45" t="s">
        <v>76</v>
      </c>
      <c r="I25" s="45" t="s">
        <v>77</v>
      </c>
      <c r="J25" s="45" t="s">
        <v>78</v>
      </c>
      <c r="K25" s="45" t="s">
        <v>79</v>
      </c>
      <c r="L25" s="45" t="s">
        <v>80</v>
      </c>
      <c r="M25" s="45" t="s">
        <v>81</v>
      </c>
      <c r="N25" s="45" t="s">
        <v>82</v>
      </c>
      <c r="O25" s="45" t="s">
        <v>83</v>
      </c>
      <c r="P25" s="45" t="s">
        <v>84</v>
      </c>
      <c r="Q25" s="45" t="s">
        <v>85</v>
      </c>
      <c r="R25" s="45" t="s">
        <v>86</v>
      </c>
      <c r="S25" s="45" t="s">
        <v>87</v>
      </c>
      <c r="T25" s="159" t="s">
        <v>88</v>
      </c>
      <c r="U25" s="47" t="s">
        <v>16</v>
      </c>
      <c r="V25" s="46" t="s">
        <v>17</v>
      </c>
      <c r="W25" s="189"/>
      <c r="X25" s="160"/>
      <c r="Y25" s="49"/>
      <c r="Z25" s="49"/>
      <c r="AA25" s="49"/>
      <c r="AB25" s="49"/>
      <c r="AC25" s="49"/>
      <c r="AD25" s="53"/>
      <c r="AE25" s="56"/>
      <c r="AF25" s="56"/>
      <c r="AG25" s="53"/>
      <c r="AH25" s="53"/>
      <c r="AZ25" s="53"/>
      <c r="BG25" s="158"/>
      <c r="BH25" s="158"/>
      <c r="BI25" s="158"/>
      <c r="BJ25" s="158"/>
    </row>
    <row r="26" spans="1:62" s="57" customFormat="1" ht="15.95" customHeight="1" x14ac:dyDescent="0.15">
      <c r="A26" s="91" t="s">
        <v>32</v>
      </c>
      <c r="B26" s="131">
        <f>SUM(C26:T26)</f>
        <v>0</v>
      </c>
      <c r="C26" s="120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5"/>
      <c r="U26" s="120"/>
      <c r="V26" s="125"/>
      <c r="W26" s="135"/>
      <c r="X26" s="160" t="str">
        <f t="shared" ref="X26:X39" si="8">+BA26&amp;""&amp;BB26&amp;""&amp;BC26</f>
        <v/>
      </c>
      <c r="Y26" s="49"/>
      <c r="Z26" s="49"/>
      <c r="AA26" s="49"/>
      <c r="AG26" s="53"/>
      <c r="AH26" s="53"/>
      <c r="AZ26" s="53"/>
      <c r="BA26" s="88" t="str">
        <f>IF($B26&lt;&gt;($U26+$V26)," El número consultas según sexo NO puede ser diferente al Total.","")</f>
        <v/>
      </c>
      <c r="BB26" s="60" t="str">
        <f>IF($B26=0,"",IF($W26="",IF($B26="",""," No olvide escribir la columna Beneficiarios."),""))</f>
        <v/>
      </c>
      <c r="BC26" s="60" t="str">
        <f>IF($B26&lt;$W26," El número de Beneficiarios NO puede ser mayor que el Total.","")</f>
        <v/>
      </c>
      <c r="BD26" s="151">
        <f>IF($B26&lt;&gt;($U26+$V26),1,0)</f>
        <v>0</v>
      </c>
      <c r="BE26" s="151">
        <f>IF($B26&lt;$W26,1,0)</f>
        <v>0</v>
      </c>
      <c r="BF26" s="151" t="str">
        <f>IF($B26=0,"",IF($W26="",IF($B26="","",1),0))</f>
        <v/>
      </c>
      <c r="BG26" s="161"/>
      <c r="BH26" s="162"/>
      <c r="BI26" s="162"/>
      <c r="BJ26" s="162"/>
    </row>
    <row r="27" spans="1:62" s="57" customFormat="1" ht="15.95" customHeight="1" x14ac:dyDescent="0.15">
      <c r="A27" s="90" t="s">
        <v>33</v>
      </c>
      <c r="B27" s="105">
        <f t="shared" ref="B27:B39" si="9">SUM(C27:T27)</f>
        <v>0</v>
      </c>
      <c r="C27" s="10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3"/>
      <c r="U27" s="118"/>
      <c r="V27" s="103"/>
      <c r="W27" s="99"/>
      <c r="X27" s="160" t="str">
        <f t="shared" si="8"/>
        <v/>
      </c>
      <c r="Y27" s="49"/>
      <c r="Z27" s="49"/>
      <c r="AA27" s="49"/>
      <c r="AG27" s="53"/>
      <c r="AH27" s="53"/>
      <c r="AZ27" s="53"/>
      <c r="BA27" s="88" t="str">
        <f t="shared" ref="BA27:BA39" si="10">IF($B27&lt;&gt;($U27+$V27)," El número consultas según sexo NO puede ser diferente al Total.","")</f>
        <v/>
      </c>
      <c r="BB27" s="60" t="str">
        <f t="shared" ref="BB27:BB39" si="11">IF($B27=0,"",IF($W27="",IF($B27="",""," No olvide escribir la columna Beneficiarios."),""))</f>
        <v/>
      </c>
      <c r="BC27" s="60" t="str">
        <f t="shared" ref="BC27:BC39" si="12">IF($B27&lt;$W27," El número de Beneficiarios NO puede ser mayor que el Total.","")</f>
        <v/>
      </c>
      <c r="BD27" s="151">
        <f t="shared" ref="BD27:BD39" si="13">IF($B27&lt;&gt;($U27+$V27),1,0)</f>
        <v>0</v>
      </c>
      <c r="BE27" s="151">
        <f t="shared" ref="BE27:BE39" si="14">IF($B27&lt;$W27,1,0)</f>
        <v>0</v>
      </c>
      <c r="BF27" s="151" t="str">
        <f t="shared" ref="BF27:BF39" si="15">IF($B27=0,"",IF($W27="",IF($B27="","",1),0))</f>
        <v/>
      </c>
      <c r="BG27" s="161"/>
      <c r="BH27" s="162"/>
      <c r="BI27" s="162"/>
      <c r="BJ27" s="162"/>
    </row>
    <row r="28" spans="1:62" s="57" customFormat="1" ht="15.95" customHeight="1" x14ac:dyDescent="0.15">
      <c r="A28" s="92" t="s">
        <v>34</v>
      </c>
      <c r="B28" s="130">
        <f t="shared" si="9"/>
        <v>0</v>
      </c>
      <c r="C28" s="106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3"/>
      <c r="U28" s="106"/>
      <c r="V28" s="103"/>
      <c r="W28" s="99"/>
      <c r="X28" s="160" t="str">
        <f t="shared" si="8"/>
        <v/>
      </c>
      <c r="Y28" s="49"/>
      <c r="Z28" s="49"/>
      <c r="AA28" s="49"/>
      <c r="AG28" s="53"/>
      <c r="AH28" s="53"/>
      <c r="AZ28" s="53"/>
      <c r="BA28" s="88" t="str">
        <f t="shared" si="10"/>
        <v/>
      </c>
      <c r="BB28" s="60" t="str">
        <f t="shared" si="11"/>
        <v/>
      </c>
      <c r="BC28" s="60" t="str">
        <f t="shared" si="12"/>
        <v/>
      </c>
      <c r="BD28" s="151">
        <f t="shared" si="13"/>
        <v>0</v>
      </c>
      <c r="BE28" s="151">
        <f t="shared" si="14"/>
        <v>0</v>
      </c>
      <c r="BF28" s="151" t="str">
        <f t="shared" si="15"/>
        <v/>
      </c>
      <c r="BG28" s="161"/>
      <c r="BH28" s="162"/>
      <c r="BI28" s="162"/>
      <c r="BJ28" s="162"/>
    </row>
    <row r="29" spans="1:62" s="57" customFormat="1" ht="15.95" customHeight="1" x14ac:dyDescent="0.15">
      <c r="A29" s="92" t="s">
        <v>90</v>
      </c>
      <c r="B29" s="130">
        <f>SUM(H29:P29)</f>
        <v>0</v>
      </c>
      <c r="C29" s="122"/>
      <c r="D29" s="138"/>
      <c r="E29" s="138"/>
      <c r="F29" s="138"/>
      <c r="G29" s="138"/>
      <c r="H29" s="107"/>
      <c r="I29" s="107"/>
      <c r="J29" s="107"/>
      <c r="K29" s="107"/>
      <c r="L29" s="107"/>
      <c r="M29" s="107"/>
      <c r="N29" s="107"/>
      <c r="O29" s="107"/>
      <c r="P29" s="107"/>
      <c r="Q29" s="138"/>
      <c r="R29" s="138"/>
      <c r="S29" s="138"/>
      <c r="T29" s="119"/>
      <c r="U29" s="118"/>
      <c r="V29" s="103"/>
      <c r="W29" s="99"/>
      <c r="X29" s="160" t="str">
        <f t="shared" si="8"/>
        <v/>
      </c>
      <c r="Y29" s="49"/>
      <c r="Z29" s="49"/>
      <c r="AA29" s="49"/>
      <c r="AG29" s="53"/>
      <c r="AH29" s="53"/>
      <c r="AZ29" s="53"/>
      <c r="BA29" s="88" t="str">
        <f t="shared" si="10"/>
        <v/>
      </c>
      <c r="BB29" s="60" t="str">
        <f t="shared" si="11"/>
        <v/>
      </c>
      <c r="BC29" s="60" t="str">
        <f t="shared" si="12"/>
        <v/>
      </c>
      <c r="BD29" s="151">
        <f t="shared" si="13"/>
        <v>0</v>
      </c>
      <c r="BE29" s="151">
        <f t="shared" si="14"/>
        <v>0</v>
      </c>
      <c r="BF29" s="151" t="str">
        <f t="shared" si="15"/>
        <v/>
      </c>
      <c r="BG29" s="161"/>
      <c r="BH29" s="162"/>
      <c r="BI29" s="162"/>
      <c r="BJ29" s="162"/>
    </row>
    <row r="30" spans="1:62" s="57" customFormat="1" ht="15.95" customHeight="1" x14ac:dyDescent="0.15">
      <c r="A30" s="92" t="s">
        <v>35</v>
      </c>
      <c r="B30" s="130">
        <f t="shared" si="9"/>
        <v>0</v>
      </c>
      <c r="C30" s="10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3"/>
      <c r="U30" s="118"/>
      <c r="V30" s="103"/>
      <c r="W30" s="99"/>
      <c r="X30" s="160" t="str">
        <f t="shared" si="8"/>
        <v/>
      </c>
      <c r="Y30" s="49"/>
      <c r="Z30" s="49"/>
      <c r="AA30" s="49"/>
      <c r="AG30" s="53"/>
      <c r="AH30" s="53"/>
      <c r="AZ30" s="53"/>
      <c r="BA30" s="88" t="str">
        <f t="shared" si="10"/>
        <v/>
      </c>
      <c r="BB30" s="60" t="str">
        <f t="shared" si="11"/>
        <v/>
      </c>
      <c r="BC30" s="60" t="str">
        <f t="shared" si="12"/>
        <v/>
      </c>
      <c r="BD30" s="151">
        <f t="shared" si="13"/>
        <v>0</v>
      </c>
      <c r="BE30" s="151">
        <f t="shared" si="14"/>
        <v>0</v>
      </c>
      <c r="BF30" s="151" t="str">
        <f t="shared" si="15"/>
        <v/>
      </c>
      <c r="BG30" s="161"/>
      <c r="BH30" s="162"/>
      <c r="BI30" s="162"/>
      <c r="BJ30" s="162"/>
    </row>
    <row r="31" spans="1:62" s="57" customFormat="1" ht="15.95" customHeight="1" x14ac:dyDescent="0.15">
      <c r="A31" s="50" t="s">
        <v>36</v>
      </c>
      <c r="B31" s="105">
        <f t="shared" si="9"/>
        <v>0</v>
      </c>
      <c r="C31" s="106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3"/>
      <c r="U31" s="106"/>
      <c r="V31" s="103"/>
      <c r="W31" s="99"/>
      <c r="X31" s="160" t="str">
        <f t="shared" si="8"/>
        <v/>
      </c>
      <c r="Y31" s="49"/>
      <c r="Z31" s="49"/>
      <c r="AA31" s="49"/>
      <c r="AG31" s="53"/>
      <c r="AH31" s="53"/>
      <c r="AZ31" s="53"/>
      <c r="BA31" s="88" t="str">
        <f t="shared" si="10"/>
        <v/>
      </c>
      <c r="BB31" s="60" t="str">
        <f t="shared" si="11"/>
        <v/>
      </c>
      <c r="BC31" s="60" t="str">
        <f t="shared" si="12"/>
        <v/>
      </c>
      <c r="BD31" s="151">
        <f t="shared" si="13"/>
        <v>0</v>
      </c>
      <c r="BE31" s="151">
        <f t="shared" si="14"/>
        <v>0</v>
      </c>
      <c r="BF31" s="151" t="str">
        <f t="shared" si="15"/>
        <v/>
      </c>
      <c r="BG31" s="161"/>
      <c r="BH31" s="162"/>
      <c r="BI31" s="162"/>
      <c r="BJ31" s="162"/>
    </row>
    <row r="32" spans="1:62" s="57" customFormat="1" ht="15.95" customHeight="1" x14ac:dyDescent="0.15">
      <c r="A32" s="50" t="s">
        <v>37</v>
      </c>
      <c r="B32" s="105">
        <f t="shared" si="9"/>
        <v>0</v>
      </c>
      <c r="C32" s="106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3"/>
      <c r="U32" s="106"/>
      <c r="V32" s="103"/>
      <c r="W32" s="99"/>
      <c r="X32" s="160" t="str">
        <f t="shared" si="8"/>
        <v/>
      </c>
      <c r="Y32" s="49"/>
      <c r="Z32" s="49"/>
      <c r="AA32" s="49"/>
      <c r="AG32" s="53"/>
      <c r="AH32" s="53"/>
      <c r="AZ32" s="53"/>
      <c r="BA32" s="88" t="str">
        <f t="shared" si="10"/>
        <v/>
      </c>
      <c r="BB32" s="60" t="str">
        <f t="shared" si="11"/>
        <v/>
      </c>
      <c r="BC32" s="60" t="str">
        <f t="shared" si="12"/>
        <v/>
      </c>
      <c r="BD32" s="151">
        <f t="shared" si="13"/>
        <v>0</v>
      </c>
      <c r="BE32" s="151">
        <f t="shared" si="14"/>
        <v>0</v>
      </c>
      <c r="BF32" s="151" t="str">
        <f t="shared" si="15"/>
        <v/>
      </c>
      <c r="BG32" s="161"/>
      <c r="BH32" s="162"/>
      <c r="BI32" s="162"/>
      <c r="BJ32" s="162"/>
    </row>
    <row r="33" spans="1:62" s="57" customFormat="1" ht="15.95" customHeight="1" x14ac:dyDescent="0.15">
      <c r="A33" s="50" t="s">
        <v>38</v>
      </c>
      <c r="B33" s="105">
        <f t="shared" si="9"/>
        <v>0</v>
      </c>
      <c r="C33" s="106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3"/>
      <c r="U33" s="106"/>
      <c r="V33" s="103"/>
      <c r="W33" s="99"/>
      <c r="X33" s="160" t="str">
        <f t="shared" si="8"/>
        <v/>
      </c>
      <c r="Y33" s="49"/>
      <c r="Z33" s="49"/>
      <c r="AA33" s="49"/>
      <c r="AG33" s="53"/>
      <c r="AH33" s="53"/>
      <c r="AZ33" s="53"/>
      <c r="BA33" s="88" t="str">
        <f t="shared" si="10"/>
        <v/>
      </c>
      <c r="BB33" s="60" t="str">
        <f t="shared" si="11"/>
        <v/>
      </c>
      <c r="BC33" s="60" t="str">
        <f t="shared" si="12"/>
        <v/>
      </c>
      <c r="BD33" s="151">
        <f t="shared" si="13"/>
        <v>0</v>
      </c>
      <c r="BE33" s="151">
        <f t="shared" si="14"/>
        <v>0</v>
      </c>
      <c r="BF33" s="151" t="str">
        <f t="shared" si="15"/>
        <v/>
      </c>
      <c r="BG33" s="161"/>
      <c r="BH33" s="162"/>
      <c r="BI33" s="162"/>
      <c r="BJ33" s="162"/>
    </row>
    <row r="34" spans="1:62" s="57" customFormat="1" ht="15.95" customHeight="1" x14ac:dyDescent="0.15">
      <c r="A34" s="50" t="s">
        <v>39</v>
      </c>
      <c r="B34" s="105">
        <f t="shared" si="9"/>
        <v>0</v>
      </c>
      <c r="C34" s="106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3"/>
      <c r="U34" s="106"/>
      <c r="V34" s="103"/>
      <c r="W34" s="99"/>
      <c r="X34" s="160" t="str">
        <f t="shared" si="8"/>
        <v/>
      </c>
      <c r="Y34" s="49"/>
      <c r="Z34" s="49"/>
      <c r="AA34" s="49"/>
      <c r="AG34" s="53"/>
      <c r="AH34" s="53"/>
      <c r="AZ34" s="53"/>
      <c r="BA34" s="88" t="str">
        <f t="shared" si="10"/>
        <v/>
      </c>
      <c r="BB34" s="60" t="str">
        <f t="shared" si="11"/>
        <v/>
      </c>
      <c r="BC34" s="60" t="str">
        <f t="shared" si="12"/>
        <v/>
      </c>
      <c r="BD34" s="151">
        <f t="shared" si="13"/>
        <v>0</v>
      </c>
      <c r="BE34" s="151">
        <f t="shared" si="14"/>
        <v>0</v>
      </c>
      <c r="BF34" s="151" t="str">
        <f t="shared" si="15"/>
        <v/>
      </c>
      <c r="BG34" s="161"/>
      <c r="BH34" s="162"/>
      <c r="BI34" s="162"/>
      <c r="BJ34" s="162"/>
    </row>
    <row r="35" spans="1:62" s="57" customFormat="1" ht="15.95" customHeight="1" x14ac:dyDescent="0.15">
      <c r="A35" s="50" t="s">
        <v>40</v>
      </c>
      <c r="B35" s="105">
        <f t="shared" si="9"/>
        <v>0</v>
      </c>
      <c r="C35" s="106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3"/>
      <c r="U35" s="106"/>
      <c r="V35" s="103"/>
      <c r="W35" s="99"/>
      <c r="X35" s="160" t="str">
        <f t="shared" si="8"/>
        <v/>
      </c>
      <c r="Y35" s="49"/>
      <c r="Z35" s="49"/>
      <c r="AA35" s="49"/>
      <c r="AG35" s="53"/>
      <c r="AH35" s="53"/>
      <c r="AZ35" s="53"/>
      <c r="BA35" s="88" t="str">
        <f t="shared" si="10"/>
        <v/>
      </c>
      <c r="BB35" s="60" t="str">
        <f t="shared" si="11"/>
        <v/>
      </c>
      <c r="BC35" s="60" t="str">
        <f t="shared" si="12"/>
        <v/>
      </c>
      <c r="BD35" s="151">
        <f t="shared" si="13"/>
        <v>0</v>
      </c>
      <c r="BE35" s="151">
        <f t="shared" si="14"/>
        <v>0</v>
      </c>
      <c r="BF35" s="151" t="str">
        <f t="shared" si="15"/>
        <v/>
      </c>
      <c r="BG35" s="161"/>
      <c r="BH35" s="162"/>
      <c r="BI35" s="162"/>
      <c r="BJ35" s="162"/>
    </row>
    <row r="36" spans="1:62" s="57" customFormat="1" ht="15.95" customHeight="1" x14ac:dyDescent="0.15">
      <c r="A36" s="50" t="s">
        <v>41</v>
      </c>
      <c r="B36" s="105">
        <f t="shared" si="9"/>
        <v>0</v>
      </c>
      <c r="C36" s="106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3"/>
      <c r="U36" s="106"/>
      <c r="V36" s="103"/>
      <c r="W36" s="99"/>
      <c r="X36" s="160" t="str">
        <f t="shared" si="8"/>
        <v/>
      </c>
      <c r="Y36" s="49"/>
      <c r="Z36" s="49"/>
      <c r="AA36" s="49"/>
      <c r="AG36" s="53"/>
      <c r="AH36" s="53"/>
      <c r="AZ36" s="53"/>
      <c r="BA36" s="88" t="str">
        <f t="shared" si="10"/>
        <v/>
      </c>
      <c r="BB36" s="60" t="str">
        <f t="shared" si="11"/>
        <v/>
      </c>
      <c r="BC36" s="60" t="str">
        <f t="shared" si="12"/>
        <v/>
      </c>
      <c r="BD36" s="151">
        <f t="shared" si="13"/>
        <v>0</v>
      </c>
      <c r="BE36" s="151">
        <f t="shared" si="14"/>
        <v>0</v>
      </c>
      <c r="BF36" s="151" t="str">
        <f t="shared" si="15"/>
        <v/>
      </c>
      <c r="BG36" s="161"/>
      <c r="BH36" s="162"/>
      <c r="BI36" s="162"/>
      <c r="BJ36" s="162"/>
    </row>
    <row r="37" spans="1:62" s="57" customFormat="1" ht="15.95" customHeight="1" x14ac:dyDescent="0.15">
      <c r="A37" s="50" t="s">
        <v>42</v>
      </c>
      <c r="B37" s="105">
        <f t="shared" si="9"/>
        <v>0</v>
      </c>
      <c r="C37" s="106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3"/>
      <c r="U37" s="106"/>
      <c r="V37" s="103"/>
      <c r="W37" s="99"/>
      <c r="X37" s="160" t="str">
        <f t="shared" si="8"/>
        <v/>
      </c>
      <c r="Y37" s="49"/>
      <c r="Z37" s="49"/>
      <c r="AA37" s="49"/>
      <c r="AG37" s="53"/>
      <c r="AH37" s="53"/>
      <c r="AZ37" s="53"/>
      <c r="BA37" s="88" t="str">
        <f t="shared" si="10"/>
        <v/>
      </c>
      <c r="BB37" s="60" t="str">
        <f t="shared" si="11"/>
        <v/>
      </c>
      <c r="BC37" s="60" t="str">
        <f t="shared" si="12"/>
        <v/>
      </c>
      <c r="BD37" s="151">
        <f t="shared" si="13"/>
        <v>0</v>
      </c>
      <c r="BE37" s="151">
        <f t="shared" si="14"/>
        <v>0</v>
      </c>
      <c r="BF37" s="151" t="str">
        <f t="shared" si="15"/>
        <v/>
      </c>
      <c r="BG37" s="161"/>
      <c r="BH37" s="162"/>
      <c r="BI37" s="162"/>
      <c r="BJ37" s="162"/>
    </row>
    <row r="38" spans="1:62" s="57" customFormat="1" ht="30" customHeight="1" x14ac:dyDescent="0.15">
      <c r="A38" s="50" t="s">
        <v>43</v>
      </c>
      <c r="B38" s="105">
        <f t="shared" si="9"/>
        <v>0</v>
      </c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3"/>
      <c r="U38" s="106"/>
      <c r="V38" s="103"/>
      <c r="W38" s="99"/>
      <c r="X38" s="160" t="str">
        <f t="shared" si="8"/>
        <v/>
      </c>
      <c r="Y38" s="49"/>
      <c r="Z38" s="49"/>
      <c r="AA38" s="49"/>
      <c r="AG38" s="53"/>
      <c r="AH38" s="53"/>
      <c r="AZ38" s="53"/>
      <c r="BA38" s="88" t="str">
        <f t="shared" si="10"/>
        <v/>
      </c>
      <c r="BB38" s="60" t="str">
        <f t="shared" si="11"/>
        <v/>
      </c>
      <c r="BC38" s="60" t="str">
        <f t="shared" si="12"/>
        <v/>
      </c>
      <c r="BD38" s="151">
        <f t="shared" si="13"/>
        <v>0</v>
      </c>
      <c r="BE38" s="151">
        <f t="shared" si="14"/>
        <v>0</v>
      </c>
      <c r="BF38" s="151" t="str">
        <f t="shared" si="15"/>
        <v/>
      </c>
      <c r="BG38" s="161"/>
      <c r="BH38" s="162"/>
      <c r="BI38" s="162"/>
      <c r="BJ38" s="162"/>
    </row>
    <row r="39" spans="1:62" s="57" customFormat="1" ht="32.25" customHeight="1" x14ac:dyDescent="0.15">
      <c r="A39" s="51" t="s">
        <v>44</v>
      </c>
      <c r="B39" s="109">
        <f t="shared" si="9"/>
        <v>0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3"/>
      <c r="U39" s="110"/>
      <c r="V39" s="113"/>
      <c r="W39" s="100"/>
      <c r="X39" s="160" t="str">
        <f t="shared" si="8"/>
        <v/>
      </c>
      <c r="Y39" s="49"/>
      <c r="Z39" s="49"/>
      <c r="AA39" s="49"/>
      <c r="AG39" s="53"/>
      <c r="AH39" s="53"/>
      <c r="AZ39" s="53"/>
      <c r="BA39" s="88" t="str">
        <f t="shared" si="10"/>
        <v/>
      </c>
      <c r="BB39" s="60" t="str">
        <f t="shared" si="11"/>
        <v/>
      </c>
      <c r="BC39" s="60" t="str">
        <f t="shared" si="12"/>
        <v/>
      </c>
      <c r="BD39" s="151">
        <f t="shared" si="13"/>
        <v>0</v>
      </c>
      <c r="BE39" s="151">
        <f t="shared" si="14"/>
        <v>0</v>
      </c>
      <c r="BF39" s="151" t="str">
        <f t="shared" si="15"/>
        <v/>
      </c>
      <c r="BG39" s="161"/>
      <c r="BH39" s="162"/>
      <c r="BI39" s="162"/>
      <c r="BJ39" s="162"/>
    </row>
    <row r="40" spans="1:62" s="57" customFormat="1" ht="14.25" x14ac:dyDescent="0.2">
      <c r="A40" s="52" t="s">
        <v>45</v>
      </c>
      <c r="B40" s="52"/>
      <c r="C40" s="52"/>
      <c r="D40" s="52"/>
      <c r="E40" s="52"/>
      <c r="F40" s="52"/>
      <c r="G40" s="52"/>
      <c r="H40" s="52"/>
      <c r="I40" s="44"/>
      <c r="J40" s="44"/>
      <c r="K40" s="44"/>
      <c r="L40" s="44"/>
      <c r="M40" s="44"/>
      <c r="N40" s="42"/>
      <c r="O40" s="48"/>
      <c r="P40" s="48"/>
      <c r="Q40" s="48"/>
      <c r="R40" s="48"/>
      <c r="S40" s="48"/>
      <c r="T40" s="48"/>
      <c r="U40" s="48"/>
      <c r="V40" s="48"/>
      <c r="W40" s="48"/>
      <c r="X40" s="164"/>
      <c r="AV40" s="53"/>
      <c r="AW40" s="53"/>
      <c r="BA40" s="48"/>
      <c r="BB40" s="48"/>
      <c r="BC40" s="48"/>
      <c r="BD40" s="48"/>
      <c r="BG40" s="158"/>
      <c r="BH40" s="158"/>
      <c r="BI40" s="158"/>
      <c r="BJ40" s="158"/>
    </row>
    <row r="41" spans="1:62" s="57" customFormat="1" ht="15.95" customHeight="1" x14ac:dyDescent="0.25">
      <c r="A41" s="201" t="s">
        <v>31</v>
      </c>
      <c r="B41" s="203" t="s">
        <v>4</v>
      </c>
      <c r="C41" s="205" t="s">
        <v>46</v>
      </c>
      <c r="D41" s="206"/>
      <c r="E41" s="206"/>
      <c r="F41" s="207"/>
      <c r="G41" s="205" t="s">
        <v>47</v>
      </c>
      <c r="H41" s="206"/>
      <c r="I41" s="206"/>
      <c r="J41" s="207"/>
      <c r="K41" s="42"/>
      <c r="L41" s="208"/>
      <c r="M41" s="208"/>
      <c r="N41" s="208"/>
      <c r="O41" s="208"/>
      <c r="P41" s="208"/>
      <c r="Q41" s="208"/>
      <c r="R41" s="20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G41" s="158"/>
      <c r="BH41" s="158"/>
      <c r="BI41" s="158"/>
      <c r="BJ41" s="158"/>
    </row>
    <row r="42" spans="1:62" s="57" customFormat="1" ht="15.95" customHeight="1" x14ac:dyDescent="0.15">
      <c r="A42" s="202"/>
      <c r="B42" s="204"/>
      <c r="C42" s="45" t="s">
        <v>11</v>
      </c>
      <c r="D42" s="45" t="s">
        <v>12</v>
      </c>
      <c r="E42" s="73" t="s">
        <v>13</v>
      </c>
      <c r="F42" s="73" t="s">
        <v>48</v>
      </c>
      <c r="G42" s="45" t="s">
        <v>11</v>
      </c>
      <c r="H42" s="45" t="s">
        <v>12</v>
      </c>
      <c r="I42" s="73" t="s">
        <v>13</v>
      </c>
      <c r="J42" s="73" t="s">
        <v>48</v>
      </c>
      <c r="K42" s="42"/>
      <c r="L42" s="42"/>
      <c r="M42" s="42"/>
      <c r="N42" s="54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G42" s="158"/>
      <c r="BH42" s="158"/>
      <c r="BI42" s="158"/>
      <c r="BJ42" s="158"/>
    </row>
    <row r="43" spans="1:62" s="57" customFormat="1" ht="30" customHeight="1" x14ac:dyDescent="0.15">
      <c r="A43" s="67" t="s">
        <v>49</v>
      </c>
      <c r="B43" s="105">
        <f>SUM(C43:J43)</f>
        <v>0</v>
      </c>
      <c r="C43" s="120"/>
      <c r="D43" s="121"/>
      <c r="E43" s="125"/>
      <c r="F43" s="125"/>
      <c r="G43" s="120"/>
      <c r="H43" s="121"/>
      <c r="I43" s="121"/>
      <c r="J43" s="125"/>
      <c r="K43" s="150" t="s">
        <v>70</v>
      </c>
      <c r="L43" s="42"/>
      <c r="M43" s="42"/>
      <c r="N43" s="86"/>
      <c r="O43" s="48"/>
      <c r="P43" s="48"/>
      <c r="Q43" s="48"/>
      <c r="R43" s="48"/>
      <c r="S43" s="48"/>
      <c r="T43" s="48"/>
      <c r="U43" s="48"/>
      <c r="V43" s="48"/>
      <c r="W43" s="48"/>
      <c r="X43" s="164"/>
      <c r="AV43" s="53"/>
      <c r="AW43" s="53"/>
      <c r="BA43" s="88"/>
      <c r="BD43" s="151"/>
      <c r="BG43" s="158"/>
      <c r="BH43" s="158"/>
      <c r="BI43" s="158"/>
      <c r="BJ43" s="158"/>
    </row>
    <row r="44" spans="1:62" s="57" customFormat="1" ht="12.75" customHeight="1" x14ac:dyDescent="0.15">
      <c r="A44" s="66" t="s">
        <v>50</v>
      </c>
      <c r="B44" s="109">
        <f>SUM(C44:J44)</f>
        <v>0</v>
      </c>
      <c r="C44" s="110"/>
      <c r="D44" s="111"/>
      <c r="E44" s="113"/>
      <c r="F44" s="113"/>
      <c r="G44" s="110"/>
      <c r="H44" s="111"/>
      <c r="I44" s="111"/>
      <c r="J44" s="113"/>
      <c r="K44" s="150" t="s">
        <v>70</v>
      </c>
      <c r="L44" s="42"/>
      <c r="M44" s="42"/>
      <c r="N44" s="68"/>
      <c r="O44" s="48"/>
      <c r="P44" s="48"/>
      <c r="Q44" s="48"/>
      <c r="R44" s="48"/>
      <c r="S44" s="48"/>
      <c r="T44" s="48"/>
      <c r="U44" s="48"/>
      <c r="V44" s="48"/>
      <c r="W44" s="48"/>
      <c r="X44" s="164"/>
      <c r="AV44" s="53"/>
      <c r="AW44" s="53"/>
      <c r="BA44" s="88"/>
      <c r="BD44" s="151"/>
      <c r="BG44" s="158"/>
      <c r="BH44" s="158"/>
      <c r="BI44" s="158"/>
      <c r="BJ44" s="158"/>
    </row>
    <row r="45" spans="1:62" s="57" customFormat="1" ht="29.25" customHeight="1" x14ac:dyDescent="0.2">
      <c r="A45" s="95" t="s">
        <v>51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68"/>
      <c r="O45" s="48"/>
      <c r="P45" s="48"/>
      <c r="Q45" s="48"/>
      <c r="R45" s="48"/>
      <c r="S45" s="48"/>
      <c r="T45" s="48"/>
      <c r="U45" s="48"/>
      <c r="V45" s="48"/>
      <c r="W45" s="48"/>
      <c r="X45" s="164"/>
      <c r="AV45" s="53"/>
      <c r="AW45" s="53"/>
      <c r="BA45" s="48"/>
      <c r="BB45" s="48"/>
      <c r="BG45" s="158"/>
      <c r="BH45" s="158"/>
      <c r="BI45" s="158"/>
      <c r="BJ45" s="158"/>
    </row>
    <row r="46" spans="1:62" s="57" customFormat="1" ht="15.95" customHeight="1" x14ac:dyDescent="0.15">
      <c r="A46" s="198" t="s">
        <v>52</v>
      </c>
      <c r="B46" s="188" t="s">
        <v>18</v>
      </c>
      <c r="C46" s="190" t="s">
        <v>5</v>
      </c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2" t="s">
        <v>6</v>
      </c>
      <c r="V46" s="193"/>
      <c r="W46" s="188" t="s">
        <v>7</v>
      </c>
      <c r="X46" s="164"/>
      <c r="AT46" s="53"/>
      <c r="AU46" s="53"/>
      <c r="AZ46" s="48"/>
      <c r="BA46" s="48"/>
      <c r="BB46" s="48"/>
      <c r="BG46" s="158"/>
      <c r="BH46" s="158"/>
      <c r="BI46" s="158"/>
      <c r="BJ46" s="158"/>
    </row>
    <row r="47" spans="1:62" s="57" customFormat="1" ht="15.95" customHeight="1" x14ac:dyDescent="0.15">
      <c r="A47" s="199"/>
      <c r="B47" s="189"/>
      <c r="C47" s="58" t="s">
        <v>71</v>
      </c>
      <c r="D47" s="45" t="s">
        <v>72</v>
      </c>
      <c r="E47" s="45" t="s">
        <v>73</v>
      </c>
      <c r="F47" s="45" t="s">
        <v>74</v>
      </c>
      <c r="G47" s="45" t="s">
        <v>75</v>
      </c>
      <c r="H47" s="45" t="s">
        <v>76</v>
      </c>
      <c r="I47" s="45" t="s">
        <v>77</v>
      </c>
      <c r="J47" s="45" t="s">
        <v>78</v>
      </c>
      <c r="K47" s="45" t="s">
        <v>79</v>
      </c>
      <c r="L47" s="45" t="s">
        <v>80</v>
      </c>
      <c r="M47" s="45" t="s">
        <v>81</v>
      </c>
      <c r="N47" s="45" t="s">
        <v>82</v>
      </c>
      <c r="O47" s="45" t="s">
        <v>83</v>
      </c>
      <c r="P47" s="45" t="s">
        <v>84</v>
      </c>
      <c r="Q47" s="45" t="s">
        <v>85</v>
      </c>
      <c r="R47" s="45" t="s">
        <v>86</v>
      </c>
      <c r="S47" s="45" t="s">
        <v>87</v>
      </c>
      <c r="T47" s="159" t="s">
        <v>88</v>
      </c>
      <c r="U47" s="47" t="s">
        <v>16</v>
      </c>
      <c r="V47" s="46" t="s">
        <v>17</v>
      </c>
      <c r="W47" s="189"/>
      <c r="X47" s="164"/>
      <c r="AT47" s="53"/>
      <c r="AU47" s="53"/>
      <c r="AZ47" s="48"/>
      <c r="BA47" s="48"/>
      <c r="BB47" s="48"/>
      <c r="BG47" s="158"/>
      <c r="BH47" s="158"/>
      <c r="BI47" s="158"/>
      <c r="BJ47" s="158"/>
    </row>
    <row r="48" spans="1:62" s="57" customFormat="1" ht="15.95" customHeight="1" x14ac:dyDescent="0.15">
      <c r="A48" s="69" t="s">
        <v>53</v>
      </c>
      <c r="B48" s="115">
        <f>SUM(B49:B50)</f>
        <v>0</v>
      </c>
      <c r="C48" s="139">
        <f>SUM(C49:C50)</f>
        <v>0</v>
      </c>
      <c r="D48" s="140">
        <f t="shared" ref="D48:W48" si="16">SUM(D49:D50)</f>
        <v>0</v>
      </c>
      <c r="E48" s="140">
        <f t="shared" si="16"/>
        <v>0</v>
      </c>
      <c r="F48" s="140">
        <f t="shared" si="16"/>
        <v>0</v>
      </c>
      <c r="G48" s="140">
        <f t="shared" si="16"/>
        <v>0</v>
      </c>
      <c r="H48" s="140">
        <f t="shared" si="16"/>
        <v>0</v>
      </c>
      <c r="I48" s="140">
        <f t="shared" si="16"/>
        <v>0</v>
      </c>
      <c r="J48" s="140">
        <f t="shared" si="16"/>
        <v>0</v>
      </c>
      <c r="K48" s="140">
        <f t="shared" si="16"/>
        <v>0</v>
      </c>
      <c r="L48" s="140">
        <f t="shared" si="16"/>
        <v>0</v>
      </c>
      <c r="M48" s="140">
        <f t="shared" si="16"/>
        <v>0</v>
      </c>
      <c r="N48" s="140">
        <f t="shared" si="16"/>
        <v>0</v>
      </c>
      <c r="O48" s="140">
        <f t="shared" si="16"/>
        <v>0</v>
      </c>
      <c r="P48" s="140">
        <f t="shared" si="16"/>
        <v>0</v>
      </c>
      <c r="Q48" s="140">
        <f t="shared" si="16"/>
        <v>0</v>
      </c>
      <c r="R48" s="140">
        <f t="shared" si="16"/>
        <v>0</v>
      </c>
      <c r="S48" s="140">
        <f t="shared" si="16"/>
        <v>0</v>
      </c>
      <c r="T48" s="147">
        <f t="shared" si="16"/>
        <v>0</v>
      </c>
      <c r="U48" s="139">
        <f t="shared" si="16"/>
        <v>0</v>
      </c>
      <c r="V48" s="165">
        <f t="shared" si="16"/>
        <v>0</v>
      </c>
      <c r="W48" s="165">
        <f t="shared" si="16"/>
        <v>0</v>
      </c>
      <c r="X48" s="160" t="str">
        <f t="shared" ref="X48:X53" si="17">+BA48&amp;""&amp;BB48&amp;""&amp;BC48</f>
        <v/>
      </c>
      <c r="AT48" s="53"/>
      <c r="AU48" s="53"/>
      <c r="AZ48" s="88" t="s">
        <v>70</v>
      </c>
      <c r="BA48" s="88" t="str">
        <f t="shared" ref="BA48:BA53" si="18">IF($B48&lt;&gt;($U48+$V48)," El número consultas según sexo NO puede ser diferente al Total.","")</f>
        <v/>
      </c>
      <c r="BB48" s="60" t="str">
        <f t="shared" ref="BB48:BB53" si="19">IF($B48=0,"",IF($W48="",IF($B48="",""," No olvide escribir la columna Beneficiarios."),""))</f>
        <v/>
      </c>
      <c r="BC48" s="60" t="str">
        <f t="shared" ref="BC48:BC53" si="20">IF($B48&lt;$W48," El número de Beneficiarios NO puede ser mayor que el Total.","")</f>
        <v/>
      </c>
      <c r="BD48" s="151">
        <f t="shared" ref="BD48:BD53" si="21">IF($B48&lt;&gt;($U48+$V48),1,0)</f>
        <v>0</v>
      </c>
      <c r="BE48" s="151">
        <f t="shared" ref="BE48:BE53" si="22">IF($B48&lt;$W48,1,0)</f>
        <v>0</v>
      </c>
      <c r="BF48" s="151"/>
      <c r="BG48" s="158"/>
      <c r="BH48" s="158"/>
      <c r="BI48" s="158"/>
      <c r="BJ48" s="158"/>
    </row>
    <row r="49" spans="1:62" s="57" customFormat="1" ht="15.95" customHeight="1" x14ac:dyDescent="0.15">
      <c r="A49" s="70" t="s">
        <v>49</v>
      </c>
      <c r="B49" s="116">
        <f>SUM(C49:T49)</f>
        <v>0</v>
      </c>
      <c r="C49" s="106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106"/>
      <c r="V49" s="103"/>
      <c r="W49" s="101"/>
      <c r="X49" s="160" t="str">
        <f t="shared" si="17"/>
        <v/>
      </c>
      <c r="Y49" s="49"/>
      <c r="Z49" s="49"/>
      <c r="AA49" s="49"/>
      <c r="AG49" s="53"/>
      <c r="AH49" s="53"/>
      <c r="AZ49" s="53"/>
      <c r="BA49" s="88" t="str">
        <f t="shared" si="18"/>
        <v/>
      </c>
      <c r="BB49" s="60" t="str">
        <f t="shared" si="19"/>
        <v/>
      </c>
      <c r="BC49" s="60" t="str">
        <f t="shared" si="20"/>
        <v/>
      </c>
      <c r="BD49" s="151">
        <f t="shared" si="21"/>
        <v>0</v>
      </c>
      <c r="BE49" s="151">
        <f t="shared" si="22"/>
        <v>0</v>
      </c>
      <c r="BF49" s="151" t="str">
        <f>IF($B49=0,"",IF($W49="",IF($B49="","",1),0))</f>
        <v/>
      </c>
      <c r="BG49" s="161"/>
      <c r="BH49" s="162"/>
      <c r="BI49" s="162"/>
      <c r="BJ49" s="162"/>
    </row>
    <row r="50" spans="1:62" s="57" customFormat="1" ht="15.95" customHeight="1" x14ac:dyDescent="0.15">
      <c r="A50" s="71" t="s">
        <v>54</v>
      </c>
      <c r="B50" s="117">
        <f>SUM(C50:T50)</f>
        <v>0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2"/>
      <c r="U50" s="110"/>
      <c r="V50" s="113"/>
      <c r="W50" s="102"/>
      <c r="X50" s="160" t="str">
        <f t="shared" si="17"/>
        <v/>
      </c>
      <c r="Y50" s="49"/>
      <c r="Z50" s="49"/>
      <c r="AA50" s="49"/>
      <c r="AG50" s="53"/>
      <c r="AH50" s="53"/>
      <c r="AZ50" s="53"/>
      <c r="BA50" s="88" t="str">
        <f t="shared" si="18"/>
        <v/>
      </c>
      <c r="BB50" s="60" t="str">
        <f t="shared" si="19"/>
        <v/>
      </c>
      <c r="BC50" s="60" t="str">
        <f t="shared" si="20"/>
        <v/>
      </c>
      <c r="BD50" s="151">
        <f t="shared" si="21"/>
        <v>0</v>
      </c>
      <c r="BE50" s="151">
        <f t="shared" si="22"/>
        <v>0</v>
      </c>
      <c r="BF50" s="151" t="str">
        <f>IF($B50=0,"",IF($W50="",IF($B50="","",1),0))</f>
        <v/>
      </c>
      <c r="BG50" s="161"/>
      <c r="BH50" s="162"/>
      <c r="BI50" s="162"/>
      <c r="BJ50" s="162"/>
    </row>
    <row r="51" spans="1:62" s="57" customFormat="1" ht="15.95" customHeight="1" x14ac:dyDescent="0.15">
      <c r="A51" s="166" t="s">
        <v>55</v>
      </c>
      <c r="B51" s="167">
        <f t="shared" ref="B51:W51" si="23">SUM(B52:B53)</f>
        <v>0</v>
      </c>
      <c r="C51" s="168">
        <f t="shared" si="23"/>
        <v>0</v>
      </c>
      <c r="D51" s="169">
        <f t="shared" si="23"/>
        <v>0</v>
      </c>
      <c r="E51" s="169">
        <f t="shared" si="23"/>
        <v>0</v>
      </c>
      <c r="F51" s="169">
        <f t="shared" si="23"/>
        <v>0</v>
      </c>
      <c r="G51" s="169">
        <f t="shared" si="23"/>
        <v>0</v>
      </c>
      <c r="H51" s="169">
        <f t="shared" si="23"/>
        <v>0</v>
      </c>
      <c r="I51" s="169">
        <f t="shared" si="23"/>
        <v>0</v>
      </c>
      <c r="J51" s="169">
        <f t="shared" si="23"/>
        <v>0</v>
      </c>
      <c r="K51" s="169">
        <f t="shared" si="23"/>
        <v>0</v>
      </c>
      <c r="L51" s="169">
        <f t="shared" si="23"/>
        <v>0</v>
      </c>
      <c r="M51" s="169">
        <f t="shared" si="23"/>
        <v>0</v>
      </c>
      <c r="N51" s="169">
        <f t="shared" si="23"/>
        <v>0</v>
      </c>
      <c r="O51" s="169">
        <f t="shared" si="23"/>
        <v>0</v>
      </c>
      <c r="P51" s="169">
        <f t="shared" si="23"/>
        <v>0</v>
      </c>
      <c r="Q51" s="169">
        <f t="shared" si="23"/>
        <v>0</v>
      </c>
      <c r="R51" s="169">
        <f t="shared" si="23"/>
        <v>0</v>
      </c>
      <c r="S51" s="169">
        <f t="shared" si="23"/>
        <v>0</v>
      </c>
      <c r="T51" s="170">
        <f t="shared" si="23"/>
        <v>0</v>
      </c>
      <c r="U51" s="168">
        <f t="shared" si="23"/>
        <v>0</v>
      </c>
      <c r="V51" s="171">
        <f t="shared" si="23"/>
        <v>0</v>
      </c>
      <c r="W51" s="165">
        <f t="shared" si="23"/>
        <v>0</v>
      </c>
      <c r="X51" s="160" t="str">
        <f t="shared" si="17"/>
        <v/>
      </c>
      <c r="Y51" s="49"/>
      <c r="Z51" s="49"/>
      <c r="AA51" s="49"/>
      <c r="AG51" s="53"/>
      <c r="AH51" s="53"/>
      <c r="AZ51" s="53"/>
      <c r="BA51" s="88" t="str">
        <f t="shared" si="18"/>
        <v/>
      </c>
      <c r="BB51" s="60" t="str">
        <f t="shared" si="19"/>
        <v/>
      </c>
      <c r="BC51" s="60" t="str">
        <f t="shared" si="20"/>
        <v/>
      </c>
      <c r="BD51" s="151">
        <f t="shared" si="21"/>
        <v>0</v>
      </c>
      <c r="BE51" s="151">
        <f t="shared" si="22"/>
        <v>0</v>
      </c>
      <c r="BF51" s="151" t="str">
        <f>IF($B51=0,"",IF($W51="",IF($B51="","",1),0))</f>
        <v/>
      </c>
      <c r="BG51" s="161"/>
      <c r="BH51" s="162"/>
      <c r="BI51" s="162"/>
      <c r="BJ51" s="162"/>
    </row>
    <row r="52" spans="1:62" s="57" customFormat="1" ht="30" customHeight="1" x14ac:dyDescent="0.15">
      <c r="A52" s="70" t="s">
        <v>49</v>
      </c>
      <c r="B52" s="116">
        <f>SUM(C52:T52)</f>
        <v>0</v>
      </c>
      <c r="C52" s="106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6"/>
      <c r="V52" s="103"/>
      <c r="W52" s="101"/>
      <c r="X52" s="160" t="str">
        <f t="shared" si="17"/>
        <v/>
      </c>
      <c r="Y52" s="49"/>
      <c r="Z52" s="49"/>
      <c r="AA52" s="49"/>
      <c r="AG52" s="53"/>
      <c r="AH52" s="53"/>
      <c r="AZ52" s="53"/>
      <c r="BA52" s="88" t="str">
        <f t="shared" si="18"/>
        <v/>
      </c>
      <c r="BB52" s="60" t="str">
        <f t="shared" si="19"/>
        <v/>
      </c>
      <c r="BC52" s="60" t="str">
        <f t="shared" si="20"/>
        <v/>
      </c>
      <c r="BD52" s="151">
        <f t="shared" si="21"/>
        <v>0</v>
      </c>
      <c r="BE52" s="151">
        <f t="shared" si="22"/>
        <v>0</v>
      </c>
      <c r="BF52" s="151" t="str">
        <f>IF($B52=0,"",IF($W52="",IF($B52="","",1),0))</f>
        <v/>
      </c>
      <c r="BG52" s="161"/>
      <c r="BH52" s="162"/>
      <c r="BI52" s="162"/>
      <c r="BJ52" s="162"/>
    </row>
    <row r="53" spans="1:62" s="57" customFormat="1" ht="12.75" customHeight="1" x14ac:dyDescent="0.15">
      <c r="A53" s="71" t="s">
        <v>54</v>
      </c>
      <c r="B53" s="117">
        <f>SUM(C53:T53)</f>
        <v>0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10"/>
      <c r="V53" s="113"/>
      <c r="W53" s="102"/>
      <c r="X53" s="160" t="str">
        <f t="shared" si="17"/>
        <v/>
      </c>
      <c r="Y53" s="49"/>
      <c r="Z53" s="49"/>
      <c r="AA53" s="49"/>
      <c r="AG53" s="53"/>
      <c r="AH53" s="53"/>
      <c r="AZ53" s="53"/>
      <c r="BA53" s="88" t="str">
        <f t="shared" si="18"/>
        <v/>
      </c>
      <c r="BB53" s="60" t="str">
        <f t="shared" si="19"/>
        <v/>
      </c>
      <c r="BC53" s="60" t="str">
        <f t="shared" si="20"/>
        <v/>
      </c>
      <c r="BD53" s="151">
        <f t="shared" si="21"/>
        <v>0</v>
      </c>
      <c r="BE53" s="151">
        <f t="shared" si="22"/>
        <v>0</v>
      </c>
      <c r="BF53" s="151" t="str">
        <f>IF($B53=0,"",IF($W53="",IF($B53="","",1),0))</f>
        <v/>
      </c>
      <c r="BG53" s="161"/>
      <c r="BH53" s="162"/>
      <c r="BI53" s="162"/>
      <c r="BJ53" s="162"/>
    </row>
    <row r="54" spans="1:62" s="57" customFormat="1" ht="14.25" x14ac:dyDescent="0.2">
      <c r="A54" s="96" t="s">
        <v>56</v>
      </c>
      <c r="B54" s="96"/>
      <c r="C54" s="96"/>
      <c r="D54" s="96"/>
      <c r="E54" s="96"/>
      <c r="F54" s="96"/>
      <c r="G54" s="96"/>
      <c r="H54" s="96"/>
      <c r="I54" s="96"/>
      <c r="J54" s="96"/>
      <c r="K54" s="93"/>
      <c r="L54" s="93"/>
      <c r="M54" s="93"/>
      <c r="N54" s="42"/>
      <c r="O54" s="48"/>
      <c r="P54" s="48"/>
      <c r="Q54" s="48"/>
      <c r="R54" s="48"/>
      <c r="S54" s="48"/>
      <c r="T54" s="48"/>
      <c r="U54" s="48"/>
      <c r="V54" s="48"/>
      <c r="W54" s="48"/>
      <c r="X54" s="164"/>
      <c r="AV54" s="53"/>
      <c r="AW54" s="53"/>
      <c r="BA54" s="48"/>
      <c r="BB54" s="48"/>
      <c r="BG54" s="158"/>
      <c r="BH54" s="158"/>
      <c r="BI54" s="158"/>
      <c r="BJ54" s="158"/>
    </row>
    <row r="55" spans="1:62" s="57" customFormat="1" x14ac:dyDescent="0.15">
      <c r="A55" s="188" t="s">
        <v>52</v>
      </c>
      <c r="B55" s="194" t="s">
        <v>57</v>
      </c>
      <c r="C55" s="195"/>
      <c r="D55" s="194" t="s">
        <v>58</v>
      </c>
      <c r="E55" s="195"/>
      <c r="F55" s="196" t="s">
        <v>91</v>
      </c>
      <c r="G55" s="197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X55" s="164"/>
      <c r="AU55" s="53"/>
      <c r="AV55" s="53"/>
      <c r="AX55" s="48"/>
      <c r="AY55" s="48"/>
      <c r="BA55" s="48"/>
      <c r="BB55" s="48"/>
      <c r="BG55" s="158"/>
      <c r="BH55" s="158"/>
      <c r="BI55" s="158"/>
      <c r="BJ55" s="158"/>
    </row>
    <row r="56" spans="1:62" s="57" customFormat="1" ht="30" customHeight="1" x14ac:dyDescent="0.15">
      <c r="A56" s="189"/>
      <c r="B56" s="72" t="s">
        <v>59</v>
      </c>
      <c r="C56" s="73" t="s">
        <v>60</v>
      </c>
      <c r="D56" s="72" t="s">
        <v>59</v>
      </c>
      <c r="E56" s="73" t="s">
        <v>60</v>
      </c>
      <c r="F56" s="72" t="s">
        <v>59</v>
      </c>
      <c r="G56" s="73" t="s">
        <v>60</v>
      </c>
      <c r="H56" s="48"/>
      <c r="I56" s="48"/>
      <c r="J56" s="48"/>
      <c r="K56" s="48"/>
      <c r="L56" s="48"/>
      <c r="M56" s="48"/>
      <c r="N56" s="48"/>
      <c r="O56" s="48"/>
      <c r="P56" s="48"/>
      <c r="X56" s="164"/>
      <c r="AQ56" s="53"/>
      <c r="AR56" s="53"/>
      <c r="AT56" s="48"/>
      <c r="AU56" s="48"/>
      <c r="BA56" s="48"/>
      <c r="BB56" s="48"/>
      <c r="BG56" s="158"/>
      <c r="BH56" s="158"/>
      <c r="BI56" s="158"/>
      <c r="BJ56" s="158"/>
    </row>
    <row r="57" spans="1:62" s="57" customFormat="1" ht="17.100000000000001" customHeight="1" x14ac:dyDescent="0.15">
      <c r="A57" s="74" t="s">
        <v>92</v>
      </c>
      <c r="B57" s="120"/>
      <c r="C57" s="125"/>
      <c r="D57" s="120"/>
      <c r="E57" s="125"/>
      <c r="F57" s="120"/>
      <c r="G57" s="172"/>
      <c r="H57" s="149" t="str">
        <f>+BA57&amp;""&amp;BB57&amp;""&amp;BC57</f>
        <v/>
      </c>
      <c r="I57" s="49"/>
      <c r="J57" s="48"/>
      <c r="K57" s="48"/>
      <c r="L57" s="48"/>
      <c r="M57" s="48"/>
      <c r="N57" s="48"/>
      <c r="O57" s="48"/>
      <c r="P57" s="48"/>
      <c r="X57" s="164"/>
      <c r="AQ57" s="53"/>
      <c r="AR57" s="53"/>
      <c r="AT57" s="48"/>
      <c r="AU57" s="48"/>
      <c r="AW57" s="53">
        <v>0</v>
      </c>
      <c r="AX57" s="53">
        <v>0</v>
      </c>
      <c r="BA57" s="75" t="str">
        <f>IF($B57&lt;$C57,"El nº de rechazos menores 5 años NO puede ser mayor que el Total de atención solicitada.","")</f>
        <v/>
      </c>
      <c r="BB57" s="75" t="str">
        <f>IF($D57&lt;$E57,"El nº de rechazos 65 y más años NO puede ser mayor que el Total de atención solicitada.","")</f>
        <v/>
      </c>
      <c r="BC57" s="75" t="str">
        <f>IF($F57&lt;$G57,"El nº de rechazos EMBARAZADAS y más años NO puede ser mayor que el Total de atención solicitada.","")</f>
        <v/>
      </c>
      <c r="BD57" s="151">
        <f>IF($B57&lt;$C57,1,0)</f>
        <v>0</v>
      </c>
      <c r="BE57" s="151">
        <f>IF($D57&lt;$E57,1,0)</f>
        <v>0</v>
      </c>
      <c r="BF57" s="151">
        <f>IF($F57&lt;$G57,1,0)</f>
        <v>0</v>
      </c>
      <c r="BG57" s="158"/>
      <c r="BH57" s="158"/>
      <c r="BI57" s="158"/>
      <c r="BJ57" s="158"/>
    </row>
    <row r="58" spans="1:62" s="57" customFormat="1" ht="15.95" customHeight="1" x14ac:dyDescent="0.15">
      <c r="A58" s="173" t="s">
        <v>93</v>
      </c>
      <c r="B58" s="174"/>
      <c r="C58" s="175"/>
      <c r="D58" s="174"/>
      <c r="E58" s="175"/>
      <c r="F58" s="174"/>
      <c r="G58" s="176"/>
      <c r="H58" s="149" t="str">
        <f>+BA58&amp;""&amp;BB58&amp;""&amp;BC58</f>
        <v/>
      </c>
      <c r="I58" s="48"/>
      <c r="J58" s="48"/>
      <c r="K58" s="48"/>
      <c r="L58" s="48"/>
      <c r="M58" s="48"/>
      <c r="N58" s="48"/>
      <c r="O58" s="48"/>
      <c r="P58" s="48"/>
      <c r="X58" s="164"/>
      <c r="AQ58" s="53"/>
      <c r="AR58" s="53"/>
      <c r="AT58" s="48"/>
      <c r="AU58" s="48"/>
      <c r="AW58" s="53"/>
      <c r="AX58" s="53"/>
      <c r="BA58" s="75" t="str">
        <f>IF($B58&lt;$C58,"El nº de rechazos menores 5 años NO puede ser mayor que el Total de atención solicitada.","")</f>
        <v/>
      </c>
      <c r="BB58" s="75" t="str">
        <f>IF($D58&lt;$E58,"El nº de rechazos 65 y más años NO puede ser mayor que el Total de atención solicitada.","")</f>
        <v/>
      </c>
      <c r="BC58" s="75" t="str">
        <f>IF($F58&lt;$G58,"El nº de rechazos EMBARAZADAS y más años NO puede ser mayor que el Total de atención solicitada.","")</f>
        <v/>
      </c>
      <c r="BD58" s="151">
        <f>IF($B58&lt;$C58,1,0)</f>
        <v>0</v>
      </c>
      <c r="BE58" s="151">
        <f>IF($D58&lt;$E58,1,0)</f>
        <v>0</v>
      </c>
      <c r="BF58" s="151">
        <f>IF($F58&lt;$G58,1,0)</f>
        <v>0</v>
      </c>
      <c r="BG58" s="158"/>
      <c r="BH58" s="158"/>
      <c r="BI58" s="158"/>
      <c r="BJ58" s="158"/>
    </row>
    <row r="59" spans="1:62" s="57" customFormat="1" ht="30" customHeight="1" x14ac:dyDescent="0.2">
      <c r="A59" s="95" t="s">
        <v>94</v>
      </c>
      <c r="B59" s="97"/>
      <c r="C59" s="97"/>
      <c r="D59" s="97"/>
      <c r="E59" s="76"/>
      <c r="F59" s="76"/>
      <c r="G59" s="76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164"/>
      <c r="AV59" s="53"/>
      <c r="AW59" s="53"/>
      <c r="BA59" s="48"/>
      <c r="BB59" s="48"/>
      <c r="BG59" s="158"/>
      <c r="BH59" s="158"/>
      <c r="BI59" s="158"/>
      <c r="BJ59" s="158"/>
    </row>
    <row r="60" spans="1:62" s="57" customFormat="1" ht="21" customHeight="1" x14ac:dyDescent="0.15">
      <c r="A60" s="77" t="s">
        <v>31</v>
      </c>
      <c r="B60" s="77" t="s">
        <v>18</v>
      </c>
      <c r="C60" s="78"/>
      <c r="D60" s="79"/>
      <c r="E60" s="79"/>
      <c r="F60" s="79"/>
      <c r="G60" s="79"/>
      <c r="H60" s="48"/>
      <c r="I60" s="48"/>
      <c r="J60" s="48"/>
      <c r="K60" s="48"/>
      <c r="L60" s="80"/>
      <c r="M60" s="80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164"/>
      <c r="AV60" s="53"/>
      <c r="AW60" s="53"/>
      <c r="BA60" s="48"/>
      <c r="BB60" s="48"/>
      <c r="BG60" s="158"/>
      <c r="BH60" s="158"/>
      <c r="BI60" s="158"/>
      <c r="BJ60" s="158"/>
    </row>
    <row r="61" spans="1:62" s="57" customFormat="1" x14ac:dyDescent="0.15">
      <c r="A61" s="177" t="s">
        <v>49</v>
      </c>
      <c r="B61" s="135"/>
      <c r="C61" s="78"/>
      <c r="D61" s="79"/>
      <c r="E61" s="79"/>
      <c r="F61" s="79"/>
      <c r="G61" s="79"/>
      <c r="H61" s="48"/>
      <c r="J61" s="48"/>
      <c r="K61" s="48"/>
      <c r="L61" s="55"/>
      <c r="M61" s="55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164"/>
      <c r="BA61" s="48"/>
      <c r="BB61" s="48"/>
      <c r="BG61" s="158"/>
      <c r="BH61" s="158"/>
      <c r="BI61" s="158"/>
      <c r="BJ61" s="158"/>
    </row>
    <row r="62" spans="1:62" s="57" customFormat="1" ht="15.75" customHeight="1" x14ac:dyDescent="0.2">
      <c r="A62" s="66" t="s">
        <v>95</v>
      </c>
      <c r="B62" s="100"/>
      <c r="C62" s="98"/>
      <c r="D62" s="98"/>
      <c r="E62" s="98"/>
      <c r="F62" s="98"/>
      <c r="G62" s="9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164"/>
      <c r="BA62" s="48"/>
      <c r="BB62" s="48"/>
      <c r="BG62" s="158"/>
      <c r="BH62" s="158"/>
      <c r="BI62" s="158"/>
      <c r="BJ62" s="158"/>
    </row>
    <row r="63" spans="1:62" s="57" customFormat="1" ht="14.25" x14ac:dyDescent="0.2">
      <c r="A63" s="98" t="s">
        <v>61</v>
      </c>
      <c r="B63" s="9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164"/>
      <c r="BA63" s="48"/>
      <c r="BB63" s="48"/>
      <c r="BC63" s="48"/>
      <c r="BD63" s="48"/>
      <c r="BE63" s="48"/>
      <c r="BF63" s="48"/>
      <c r="BG63" s="158"/>
      <c r="BH63" s="158"/>
      <c r="BI63" s="158"/>
      <c r="BJ63" s="158"/>
    </row>
    <row r="64" spans="1:62" s="57" customFormat="1" ht="31.5" x14ac:dyDescent="0.15">
      <c r="A64" s="186" t="s">
        <v>62</v>
      </c>
      <c r="B64" s="188" t="s">
        <v>18</v>
      </c>
      <c r="C64" s="178" t="s">
        <v>63</v>
      </c>
      <c r="D64" s="179" t="s">
        <v>64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164"/>
      <c r="BA64" s="48"/>
      <c r="BB64" s="48"/>
      <c r="BC64" s="48"/>
      <c r="BD64" s="48"/>
      <c r="BE64" s="48"/>
      <c r="BF64" s="48"/>
      <c r="BG64" s="158"/>
      <c r="BH64" s="158"/>
      <c r="BI64" s="158"/>
      <c r="BJ64" s="158"/>
    </row>
    <row r="65" spans="1:62" s="57" customFormat="1" x14ac:dyDescent="0.15">
      <c r="A65" s="187"/>
      <c r="B65" s="189"/>
      <c r="C65" s="180"/>
      <c r="D65" s="181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164"/>
      <c r="BA65" s="84"/>
      <c r="BB65" s="84"/>
      <c r="BC65" s="84"/>
      <c r="BD65" s="84"/>
      <c r="BE65" s="84"/>
      <c r="BF65" s="84"/>
      <c r="BG65" s="158"/>
      <c r="BH65" s="158"/>
      <c r="BI65" s="158"/>
      <c r="BJ65" s="158"/>
    </row>
    <row r="66" spans="1:62" s="48" customFormat="1" x14ac:dyDescent="0.15">
      <c r="A66" s="94" t="s">
        <v>65</v>
      </c>
      <c r="B66" s="117">
        <f>SUM(C66:D66)</f>
        <v>0</v>
      </c>
      <c r="C66" s="136"/>
      <c r="D66" s="137"/>
      <c r="X66" s="156"/>
      <c r="BA66" s="84"/>
      <c r="BB66" s="84"/>
      <c r="BC66" s="84"/>
      <c r="BD66" s="84"/>
      <c r="BE66" s="84"/>
      <c r="BF66" s="84"/>
      <c r="BG66" s="157"/>
      <c r="BH66" s="157"/>
      <c r="BI66" s="157"/>
      <c r="BJ66" s="157"/>
    </row>
    <row r="67" spans="1:62" s="48" customFormat="1" x14ac:dyDescent="0.15">
      <c r="A67" s="81"/>
      <c r="X67" s="156"/>
      <c r="BA67" s="84"/>
      <c r="BB67" s="84"/>
      <c r="BC67" s="84"/>
      <c r="BD67" s="84"/>
      <c r="BE67" s="84"/>
      <c r="BF67" s="84"/>
      <c r="BG67" s="157"/>
      <c r="BH67" s="157"/>
      <c r="BI67" s="157"/>
      <c r="BJ67" s="157"/>
    </row>
    <row r="68" spans="1:62" x14ac:dyDescent="0.15">
      <c r="A68" s="81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</row>
    <row r="69" spans="1:62" x14ac:dyDescent="0.15">
      <c r="A69" s="81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</row>
    <row r="70" spans="1:62" x14ac:dyDescent="0.15">
      <c r="A70" s="81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</row>
    <row r="71" spans="1:62" x14ac:dyDescent="0.15">
      <c r="A71" s="81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</row>
    <row r="72" spans="1:62" x14ac:dyDescent="0.15">
      <c r="A72" s="81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</row>
    <row r="73" spans="1:62" x14ac:dyDescent="0.15">
      <c r="A73" s="81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</row>
    <row r="74" spans="1:62" x14ac:dyDescent="0.15">
      <c r="A74" s="81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</row>
    <row r="75" spans="1:62" x14ac:dyDescent="0.15">
      <c r="A75" s="81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</row>
    <row r="76" spans="1:62" x14ac:dyDescent="0.15">
      <c r="A76" s="81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7" spans="1:62" x14ac:dyDescent="0.15">
      <c r="A77" s="81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</row>
    <row r="78" spans="1:62" x14ac:dyDescent="0.15">
      <c r="A78" s="81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</row>
    <row r="79" spans="1:62" x14ac:dyDescent="0.15">
      <c r="A79" s="81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</row>
    <row r="80" spans="1:62" x14ac:dyDescent="0.15">
      <c r="A80" s="81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</row>
    <row r="81" spans="1:13" s="84" customFormat="1" x14ac:dyDescent="0.15">
      <c r="A81" s="81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</row>
    <row r="82" spans="1:13" s="84" customFormat="1" x14ac:dyDescent="0.15">
      <c r="A82" s="81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</row>
    <row r="83" spans="1:13" s="84" customFormat="1" x14ac:dyDescent="0.15">
      <c r="A83" s="81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</row>
    <row r="84" spans="1:13" s="84" customFormat="1" x14ac:dyDescent="0.15">
      <c r="A84" s="81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</row>
    <row r="85" spans="1:13" s="84" customFormat="1" x14ac:dyDescent="0.15">
      <c r="A85" s="81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</row>
    <row r="86" spans="1:13" s="84" customFormat="1" x14ac:dyDescent="0.15">
      <c r="A86" s="81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</row>
    <row r="87" spans="1:13" s="84" customFormat="1" x14ac:dyDescent="0.15">
      <c r="A87" s="81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</row>
    <row r="88" spans="1:13" s="84" customFormat="1" x14ac:dyDescent="0.15">
      <c r="A88" s="81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</row>
    <row r="89" spans="1:13" s="84" customFormat="1" x14ac:dyDescent="0.15">
      <c r="A89" s="81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</row>
    <row r="90" spans="1:13" s="84" customFormat="1" x14ac:dyDescent="0.15">
      <c r="A90" s="81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</row>
    <row r="91" spans="1:13" s="84" customFormat="1" x14ac:dyDescent="0.15">
      <c r="A91" s="81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</row>
    <row r="92" spans="1:13" s="84" customFormat="1" x14ac:dyDescent="0.15">
      <c r="A92" s="81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</row>
    <row r="93" spans="1:13" s="84" customFormat="1" x14ac:dyDescent="0.15">
      <c r="A93" s="81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</row>
    <row r="94" spans="1:13" s="84" customFormat="1" x14ac:dyDescent="0.15">
      <c r="A94" s="81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</row>
    <row r="95" spans="1:13" s="84" customFormat="1" ht="15" x14ac:dyDescent="0.25">
      <c r="A95" s="81"/>
      <c r="B95" s="48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</row>
    <row r="96" spans="1:13" s="84" customFormat="1" x14ac:dyDescent="0.15">
      <c r="A96" s="82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</row>
    <row r="97" s="84" customFormat="1" x14ac:dyDescent="0.15"/>
    <row r="98" s="84" customFormat="1" x14ac:dyDescent="0.15"/>
    <row r="99" s="84" customFormat="1" x14ac:dyDescent="0.15"/>
    <row r="100" s="84" customFormat="1" x14ac:dyDescent="0.15"/>
    <row r="101" s="84" customFormat="1" x14ac:dyDescent="0.15"/>
    <row r="102" s="84" customFormat="1" x14ac:dyDescent="0.15"/>
    <row r="103" s="84" customFormat="1" x14ac:dyDescent="0.15"/>
    <row r="104" s="84" customFormat="1" x14ac:dyDescent="0.15"/>
    <row r="105" s="84" customFormat="1" x14ac:dyDescent="0.15"/>
    <row r="106" s="84" customFormat="1" x14ac:dyDescent="0.15"/>
    <row r="107" s="84" customFormat="1" x14ac:dyDescent="0.15"/>
    <row r="108" s="84" customFormat="1" x14ac:dyDescent="0.15"/>
    <row r="109" s="84" customFormat="1" x14ac:dyDescent="0.15"/>
    <row r="110" s="84" customFormat="1" x14ac:dyDescent="0.15"/>
    <row r="111" s="84" customFormat="1" x14ac:dyDescent="0.15"/>
    <row r="112" s="84" customFormat="1" x14ac:dyDescent="0.15"/>
    <row r="113" s="84" customFormat="1" x14ac:dyDescent="0.15"/>
    <row r="114" s="84" customFormat="1" x14ac:dyDescent="0.15"/>
    <row r="115" s="84" customFormat="1" x14ac:dyDescent="0.15"/>
    <row r="116" s="84" customFormat="1" x14ac:dyDescent="0.15"/>
    <row r="117" s="84" customFormat="1" x14ac:dyDescent="0.15"/>
    <row r="118" s="84" customFormat="1" x14ac:dyDescent="0.15"/>
    <row r="119" s="84" customFormat="1" x14ac:dyDescent="0.15"/>
    <row r="120" s="84" customFormat="1" x14ac:dyDescent="0.15"/>
    <row r="121" s="84" customFormat="1" x14ac:dyDescent="0.15"/>
    <row r="122" s="84" customFormat="1" x14ac:dyDescent="0.15"/>
    <row r="123" s="84" customFormat="1" x14ac:dyDescent="0.15"/>
    <row r="124" s="84" customFormat="1" x14ac:dyDescent="0.15"/>
    <row r="125" s="84" customFormat="1" x14ac:dyDescent="0.15"/>
    <row r="126" s="84" customFormat="1" x14ac:dyDescent="0.15"/>
    <row r="127" s="84" customFormat="1" x14ac:dyDescent="0.15"/>
    <row r="128" s="84" customFormat="1" x14ac:dyDescent="0.15"/>
    <row r="129" s="84" customFormat="1" x14ac:dyDescent="0.15"/>
    <row r="130" s="84" customFormat="1" x14ac:dyDescent="0.15"/>
    <row r="131" s="84" customFormat="1" x14ac:dyDescent="0.15"/>
    <row r="132" s="84" customFormat="1" x14ac:dyDescent="0.15"/>
    <row r="133" s="84" customFormat="1" x14ac:dyDescent="0.15"/>
    <row r="134" s="84" customFormat="1" x14ac:dyDescent="0.15"/>
    <row r="135" s="84" customFormat="1" x14ac:dyDescent="0.15"/>
    <row r="136" s="84" customFormat="1" x14ac:dyDescent="0.15"/>
    <row r="137" s="84" customFormat="1" x14ac:dyDescent="0.15"/>
    <row r="138" s="84" customFormat="1" x14ac:dyDescent="0.15"/>
    <row r="139" s="84" customFormat="1" x14ac:dyDescent="0.15"/>
    <row r="140" s="84" customFormat="1" x14ac:dyDescent="0.15"/>
    <row r="141" s="84" customFormat="1" x14ac:dyDescent="0.15"/>
    <row r="142" s="84" customFormat="1" x14ac:dyDescent="0.15"/>
    <row r="143" s="84" customFormat="1" x14ac:dyDescent="0.15"/>
    <row r="144" s="84" customFormat="1" x14ac:dyDescent="0.15"/>
    <row r="145" s="84" customFormat="1" x14ac:dyDescent="0.15"/>
    <row r="146" s="84" customFormat="1" x14ac:dyDescent="0.15"/>
    <row r="147" s="84" customFormat="1" x14ac:dyDescent="0.15"/>
    <row r="148" s="84" customFormat="1" x14ac:dyDescent="0.15"/>
    <row r="149" s="84" customFormat="1" x14ac:dyDescent="0.15"/>
    <row r="150" s="84" customFormat="1" x14ac:dyDescent="0.15"/>
    <row r="151" s="84" customFormat="1" x14ac:dyDescent="0.15"/>
    <row r="152" s="84" customFormat="1" x14ac:dyDescent="0.15"/>
    <row r="153" s="84" customFormat="1" x14ac:dyDescent="0.15"/>
    <row r="154" s="84" customFormat="1" x14ac:dyDescent="0.15"/>
    <row r="155" s="84" customFormat="1" x14ac:dyDescent="0.15"/>
    <row r="156" s="84" customFormat="1" x14ac:dyDescent="0.15"/>
    <row r="157" s="84" customFormat="1" x14ac:dyDescent="0.15"/>
    <row r="158" s="84" customFormat="1" x14ac:dyDescent="0.15"/>
    <row r="159" s="84" customFormat="1" x14ac:dyDescent="0.15"/>
    <row r="160" s="84" customFormat="1" x14ac:dyDescent="0.15"/>
    <row r="161" s="84" customFormat="1" x14ac:dyDescent="0.15"/>
    <row r="162" s="84" customFormat="1" x14ac:dyDescent="0.15"/>
    <row r="163" s="84" customFormat="1" x14ac:dyDescent="0.15"/>
    <row r="164" s="84" customFormat="1" x14ac:dyDescent="0.15"/>
    <row r="165" s="84" customFormat="1" x14ac:dyDescent="0.15"/>
    <row r="166" s="84" customFormat="1" x14ac:dyDescent="0.15"/>
    <row r="167" s="84" customFormat="1" x14ac:dyDescent="0.15"/>
    <row r="168" s="84" customFormat="1" x14ac:dyDescent="0.15"/>
    <row r="169" s="84" customFormat="1" x14ac:dyDescent="0.15"/>
    <row r="170" s="84" customFormat="1" x14ac:dyDescent="0.15"/>
    <row r="171" s="84" customFormat="1" x14ac:dyDescent="0.15"/>
    <row r="172" s="84" customFormat="1" x14ac:dyDescent="0.15"/>
    <row r="173" s="84" customFormat="1" x14ac:dyDescent="0.15"/>
    <row r="174" s="84" customFormat="1" x14ac:dyDescent="0.15"/>
    <row r="175" s="84" customFormat="1" x14ac:dyDescent="0.15"/>
    <row r="176" s="84" customFormat="1" x14ac:dyDescent="0.15"/>
    <row r="177" s="84" customFormat="1" x14ac:dyDescent="0.15"/>
    <row r="178" s="84" customFormat="1" x14ac:dyDescent="0.15"/>
    <row r="179" s="84" customFormat="1" x14ac:dyDescent="0.15"/>
    <row r="180" s="84" customFormat="1" x14ac:dyDescent="0.15"/>
    <row r="181" s="84" customFormat="1" x14ac:dyDescent="0.15"/>
    <row r="182" s="84" customFormat="1" x14ac:dyDescent="0.15"/>
    <row r="183" s="84" customFormat="1" x14ac:dyDescent="0.15"/>
    <row r="184" s="84" customFormat="1" x14ac:dyDescent="0.15"/>
    <row r="185" s="84" customFormat="1" x14ac:dyDescent="0.15"/>
    <row r="186" s="84" customFormat="1" x14ac:dyDescent="0.15"/>
    <row r="187" s="84" customFormat="1" x14ac:dyDescent="0.15"/>
    <row r="188" s="84" customFormat="1" x14ac:dyDescent="0.15"/>
    <row r="189" s="84" customFormat="1" x14ac:dyDescent="0.15"/>
    <row r="190" s="84" customFormat="1" x14ac:dyDescent="0.15"/>
    <row r="191" s="84" customFormat="1" x14ac:dyDescent="0.15"/>
    <row r="192" s="84" customFormat="1" x14ac:dyDescent="0.15"/>
    <row r="197" spans="1:62" x14ac:dyDescent="0.15">
      <c r="BA197" s="57"/>
      <c r="BB197" s="57"/>
      <c r="BC197" s="57"/>
      <c r="BD197" s="57"/>
      <c r="BE197" s="57"/>
      <c r="BF197" s="57"/>
    </row>
    <row r="198" spans="1:62" x14ac:dyDescent="0.15">
      <c r="BA198" s="57"/>
      <c r="BB198" s="57"/>
      <c r="BC198" s="57"/>
      <c r="BD198" s="57"/>
      <c r="BE198" s="57"/>
      <c r="BF198" s="57"/>
    </row>
    <row r="200" spans="1:62" s="57" customFormat="1" ht="12" hidden="1" customHeight="1" x14ac:dyDescent="0.15">
      <c r="A200" s="152">
        <f>SUM(A7:W66)</f>
        <v>0</v>
      </c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156"/>
      <c r="Y200" s="48"/>
      <c r="BD200" s="153">
        <f>SUM(BD10:BJ197)</f>
        <v>0</v>
      </c>
      <c r="BG200" s="158"/>
      <c r="BH200" s="158"/>
      <c r="BI200" s="158"/>
      <c r="BJ200" s="158"/>
    </row>
    <row r="201" spans="1:62" s="57" customFormat="1" x14ac:dyDescent="0.15">
      <c r="A201" s="82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156"/>
      <c r="Y201" s="48"/>
      <c r="BG201" s="158"/>
      <c r="BH201" s="158"/>
      <c r="BI201" s="158"/>
      <c r="BJ201" s="158"/>
    </row>
    <row r="202" spans="1:62" x14ac:dyDescent="0.15">
      <c r="BA202" s="57"/>
      <c r="BB202" s="57"/>
      <c r="BC202" s="57"/>
      <c r="BD202" s="57"/>
      <c r="BE202" s="57"/>
      <c r="BF202" s="57"/>
    </row>
    <row r="203" spans="1:62" s="57" customFormat="1" x14ac:dyDescent="0.15">
      <c r="A203" s="82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156"/>
      <c r="Y203" s="48"/>
      <c r="BG203" s="158"/>
      <c r="BH203" s="158"/>
      <c r="BI203" s="158"/>
      <c r="BJ203" s="158"/>
    </row>
    <row r="204" spans="1:62" s="57" customFormat="1" x14ac:dyDescent="0.15">
      <c r="A204" s="82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156"/>
      <c r="Y204" s="48"/>
      <c r="BG204" s="158"/>
      <c r="BH204" s="158"/>
      <c r="BI204" s="158"/>
      <c r="BJ204" s="158"/>
    </row>
    <row r="205" spans="1:62" s="57" customFormat="1" x14ac:dyDescent="0.15">
      <c r="A205" s="82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156"/>
      <c r="Y205" s="48"/>
      <c r="BG205" s="158"/>
      <c r="BH205" s="158"/>
      <c r="BI205" s="158"/>
      <c r="BJ205" s="158"/>
    </row>
    <row r="206" spans="1:62" s="57" customFormat="1" x14ac:dyDescent="0.15">
      <c r="A206" s="82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156"/>
      <c r="Y206" s="48"/>
      <c r="BG206" s="158"/>
      <c r="BH206" s="158"/>
      <c r="BI206" s="158"/>
      <c r="BJ206" s="158"/>
    </row>
    <row r="207" spans="1:62" s="57" customFormat="1" x14ac:dyDescent="0.15">
      <c r="A207" s="82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156"/>
      <c r="Y207" s="48"/>
      <c r="BG207" s="158"/>
      <c r="BH207" s="158"/>
      <c r="BI207" s="158"/>
      <c r="BJ207" s="158"/>
    </row>
    <row r="208" spans="1:62" s="57" customFormat="1" x14ac:dyDescent="0.15">
      <c r="A208" s="82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156"/>
      <c r="Y208" s="48"/>
      <c r="BG208" s="158"/>
      <c r="BH208" s="158"/>
      <c r="BI208" s="158"/>
      <c r="BJ208" s="158"/>
    </row>
    <row r="209" spans="1:62" s="57" customFormat="1" x14ac:dyDescent="0.15">
      <c r="A209" s="82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156"/>
      <c r="Y209" s="48"/>
      <c r="BG209" s="158"/>
      <c r="BH209" s="158"/>
      <c r="BI209" s="158"/>
      <c r="BJ209" s="158"/>
    </row>
    <row r="210" spans="1:62" s="57" customFormat="1" x14ac:dyDescent="0.15">
      <c r="A210" s="82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156"/>
      <c r="Y210" s="48"/>
      <c r="BG210" s="158"/>
      <c r="BH210" s="158"/>
      <c r="BI210" s="158"/>
      <c r="BJ210" s="158"/>
    </row>
    <row r="211" spans="1:62" s="57" customFormat="1" x14ac:dyDescent="0.15">
      <c r="A211" s="82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156"/>
      <c r="Y211" s="48"/>
      <c r="AA211" s="151"/>
      <c r="BG211" s="158"/>
      <c r="BH211" s="158"/>
      <c r="BI211" s="158"/>
      <c r="BJ211" s="158"/>
    </row>
    <row r="212" spans="1:62" s="57" customFormat="1" x14ac:dyDescent="0.15">
      <c r="A212" s="82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156"/>
      <c r="Y212" s="48"/>
      <c r="BA212" s="84"/>
      <c r="BB212" s="84"/>
      <c r="BC212" s="84"/>
      <c r="BD212" s="84"/>
      <c r="BE212" s="84"/>
      <c r="BF212" s="84"/>
      <c r="BG212" s="158"/>
      <c r="BH212" s="158"/>
      <c r="BI212" s="158"/>
      <c r="BJ212" s="158"/>
    </row>
    <row r="213" spans="1:62" s="57" customFormat="1" x14ac:dyDescent="0.15">
      <c r="A213" s="82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156"/>
      <c r="Y213" s="48"/>
      <c r="BA213" s="84"/>
      <c r="BB213" s="84"/>
      <c r="BC213" s="84"/>
      <c r="BD213" s="84"/>
      <c r="BE213" s="84"/>
      <c r="BF213" s="84"/>
      <c r="BG213" s="158"/>
      <c r="BH213" s="158"/>
      <c r="BI213" s="158"/>
      <c r="BJ213" s="158"/>
    </row>
    <row r="214" spans="1:62" s="57" customFormat="1" x14ac:dyDescent="0.15">
      <c r="A214" s="82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156"/>
      <c r="Y214" s="48"/>
      <c r="BA214" s="84"/>
      <c r="BB214" s="84"/>
      <c r="BC214" s="84"/>
      <c r="BD214" s="84"/>
      <c r="BE214" s="84"/>
      <c r="BF214" s="84"/>
      <c r="BG214" s="158"/>
      <c r="BH214" s="158"/>
      <c r="BI214" s="158"/>
      <c r="BJ214" s="158"/>
    </row>
    <row r="215" spans="1:62" ht="15" x14ac:dyDescent="0.25">
      <c r="A215" s="184"/>
      <c r="B215" s="1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5"/>
      <c r="O215" s="85"/>
      <c r="P215" s="85"/>
      <c r="Q215" s="184"/>
      <c r="R215" s="184"/>
      <c r="S215" s="184"/>
      <c r="T215" s="184"/>
      <c r="U215" s="184"/>
      <c r="V215" s="184"/>
      <c r="W215" s="184"/>
      <c r="X215" s="185"/>
      <c r="Y215" s="184"/>
      <c r="Z215" s="184"/>
      <c r="AA215" s="184"/>
    </row>
    <row r="216" spans="1:62" ht="15" x14ac:dyDescent="0.25">
      <c r="A216" s="83"/>
      <c r="B216" s="84"/>
      <c r="C216" s="184"/>
      <c r="D216" s="184"/>
      <c r="E216" s="184"/>
      <c r="F216" s="184"/>
      <c r="G216" s="184"/>
      <c r="H216" s="184"/>
      <c r="I216" s="184"/>
      <c r="J216" s="184"/>
      <c r="K216" s="184"/>
      <c r="L216" s="184"/>
      <c r="M216" s="184"/>
      <c r="N216" s="184"/>
      <c r="O216" s="184"/>
      <c r="P216" s="184"/>
      <c r="Q216" s="184"/>
      <c r="R216" s="184"/>
      <c r="S216" s="184"/>
      <c r="T216" s="184"/>
      <c r="U216" s="184"/>
      <c r="V216" s="184"/>
      <c r="W216" s="184"/>
      <c r="X216" s="185"/>
      <c r="Y216" s="184"/>
      <c r="Z216" s="184"/>
      <c r="AA216" s="184"/>
    </row>
  </sheetData>
  <mergeCells count="27">
    <mergeCell ref="A6:W6"/>
    <mergeCell ref="C8:T8"/>
    <mergeCell ref="U8:V8"/>
    <mergeCell ref="W8:W9"/>
    <mergeCell ref="A24:A25"/>
    <mergeCell ref="B24:B25"/>
    <mergeCell ref="C24:T24"/>
    <mergeCell ref="U24:V24"/>
    <mergeCell ref="W24:W25"/>
    <mergeCell ref="A8:A9"/>
    <mergeCell ref="B8:B9"/>
    <mergeCell ref="A41:A42"/>
    <mergeCell ref="B41:B42"/>
    <mergeCell ref="C41:F41"/>
    <mergeCell ref="G41:J41"/>
    <mergeCell ref="L41:R41"/>
    <mergeCell ref="A64:A65"/>
    <mergeCell ref="B64:B65"/>
    <mergeCell ref="U46:V46"/>
    <mergeCell ref="W46:W47"/>
    <mergeCell ref="A55:A56"/>
    <mergeCell ref="B55:C55"/>
    <mergeCell ref="D55:E55"/>
    <mergeCell ref="F55:G55"/>
    <mergeCell ref="A46:A47"/>
    <mergeCell ref="B46:B47"/>
    <mergeCell ref="C46:T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16"/>
  <sheetViews>
    <sheetView workbookViewId="0">
      <selection sqref="A1:XFD1048576"/>
    </sheetView>
  </sheetViews>
  <sheetFormatPr baseColWidth="10" defaultColWidth="10.28515625" defaultRowHeight="10.5" x14ac:dyDescent="0.15"/>
  <cols>
    <col min="1" max="1" width="48.42578125" style="82" customWidth="1"/>
    <col min="2" max="2" width="13.140625" style="57" customWidth="1"/>
    <col min="3" max="3" width="12.42578125" style="57" customWidth="1"/>
    <col min="4" max="4" width="12.28515625" style="57" customWidth="1"/>
    <col min="5" max="5" width="11.5703125" style="57" customWidth="1"/>
    <col min="6" max="6" width="12.5703125" style="57" customWidth="1"/>
    <col min="7" max="8" width="10.42578125" style="57" customWidth="1"/>
    <col min="9" max="9" width="10.28515625" style="57" customWidth="1"/>
    <col min="10" max="10" width="10.7109375" style="57" customWidth="1"/>
    <col min="11" max="11" width="9.85546875" style="57" customWidth="1"/>
    <col min="12" max="12" width="10.5703125" style="57" customWidth="1"/>
    <col min="13" max="13" width="10.140625" style="57" customWidth="1"/>
    <col min="14" max="14" width="10.28515625" style="48" customWidth="1"/>
    <col min="15" max="15" width="9.85546875" style="48" customWidth="1"/>
    <col min="16" max="16" width="9.7109375" style="48" customWidth="1"/>
    <col min="17" max="17" width="9.42578125" style="85" customWidth="1"/>
    <col min="18" max="18" width="9.85546875" style="85" customWidth="1"/>
    <col min="19" max="19" width="9.140625" style="85" customWidth="1"/>
    <col min="20" max="20" width="9.5703125" style="85" customWidth="1"/>
    <col min="21" max="21" width="9" style="85" customWidth="1"/>
    <col min="22" max="23" width="10.85546875" style="85" customWidth="1"/>
    <col min="24" max="24" width="96.5703125" style="182" customWidth="1"/>
    <col min="25" max="25" width="10.85546875" style="85" customWidth="1"/>
    <col min="26" max="32" width="10.85546875" style="84" customWidth="1"/>
    <col min="33" max="33" width="24.42578125" style="84" customWidth="1"/>
    <col min="34" max="45" width="10.85546875" style="84" customWidth="1"/>
    <col min="46" max="48" width="13.7109375" style="84" customWidth="1"/>
    <col min="49" max="58" width="13.7109375" style="84" hidden="1" customWidth="1"/>
    <col min="59" max="62" width="13.7109375" style="183" hidden="1" customWidth="1"/>
    <col min="63" max="82" width="13.7109375" style="84" hidden="1" customWidth="1"/>
    <col min="83" max="89" width="12.140625" style="84" hidden="1" customWidth="1"/>
    <col min="90" max="91" width="10.85546875" style="84" hidden="1" customWidth="1"/>
    <col min="92" max="102" width="0" style="84" hidden="1" customWidth="1"/>
    <col min="103" max="256" width="10.28515625" style="84"/>
    <col min="257" max="257" width="48.42578125" style="84" customWidth="1"/>
    <col min="258" max="258" width="13.140625" style="84" customWidth="1"/>
    <col min="259" max="259" width="12.42578125" style="84" customWidth="1"/>
    <col min="260" max="260" width="12.28515625" style="84" customWidth="1"/>
    <col min="261" max="261" width="11.5703125" style="84" customWidth="1"/>
    <col min="262" max="262" width="12.5703125" style="84" customWidth="1"/>
    <col min="263" max="264" width="10.42578125" style="84" customWidth="1"/>
    <col min="265" max="265" width="10.28515625" style="84" customWidth="1"/>
    <col min="266" max="266" width="10.7109375" style="84" customWidth="1"/>
    <col min="267" max="267" width="9.85546875" style="84" customWidth="1"/>
    <col min="268" max="268" width="10.5703125" style="84" customWidth="1"/>
    <col min="269" max="269" width="10.140625" style="84" customWidth="1"/>
    <col min="270" max="270" width="10.28515625" style="84" customWidth="1"/>
    <col min="271" max="271" width="9.85546875" style="84" customWidth="1"/>
    <col min="272" max="272" width="9.7109375" style="84" customWidth="1"/>
    <col min="273" max="273" width="9.42578125" style="84" customWidth="1"/>
    <col min="274" max="274" width="9.85546875" style="84" customWidth="1"/>
    <col min="275" max="275" width="9.140625" style="84" customWidth="1"/>
    <col min="276" max="276" width="9.5703125" style="84" customWidth="1"/>
    <col min="277" max="277" width="9" style="84" customWidth="1"/>
    <col min="278" max="279" width="10.85546875" style="84" customWidth="1"/>
    <col min="280" max="280" width="96.5703125" style="84" customWidth="1"/>
    <col min="281" max="288" width="10.85546875" style="84" customWidth="1"/>
    <col min="289" max="289" width="24.42578125" style="84" customWidth="1"/>
    <col min="290" max="301" width="10.85546875" style="84" customWidth="1"/>
    <col min="302" max="304" width="13.7109375" style="84" customWidth="1"/>
    <col min="305" max="358" width="0" style="84" hidden="1" customWidth="1"/>
    <col min="359" max="512" width="10.28515625" style="84"/>
    <col min="513" max="513" width="48.42578125" style="84" customWidth="1"/>
    <col min="514" max="514" width="13.140625" style="84" customWidth="1"/>
    <col min="515" max="515" width="12.42578125" style="84" customWidth="1"/>
    <col min="516" max="516" width="12.28515625" style="84" customWidth="1"/>
    <col min="517" max="517" width="11.5703125" style="84" customWidth="1"/>
    <col min="518" max="518" width="12.5703125" style="84" customWidth="1"/>
    <col min="519" max="520" width="10.42578125" style="84" customWidth="1"/>
    <col min="521" max="521" width="10.28515625" style="84" customWidth="1"/>
    <col min="522" max="522" width="10.7109375" style="84" customWidth="1"/>
    <col min="523" max="523" width="9.85546875" style="84" customWidth="1"/>
    <col min="524" max="524" width="10.5703125" style="84" customWidth="1"/>
    <col min="525" max="525" width="10.140625" style="84" customWidth="1"/>
    <col min="526" max="526" width="10.28515625" style="84" customWidth="1"/>
    <col min="527" max="527" width="9.85546875" style="84" customWidth="1"/>
    <col min="528" max="528" width="9.7109375" style="84" customWidth="1"/>
    <col min="529" max="529" width="9.42578125" style="84" customWidth="1"/>
    <col min="530" max="530" width="9.85546875" style="84" customWidth="1"/>
    <col min="531" max="531" width="9.140625" style="84" customWidth="1"/>
    <col min="532" max="532" width="9.5703125" style="84" customWidth="1"/>
    <col min="533" max="533" width="9" style="84" customWidth="1"/>
    <col min="534" max="535" width="10.85546875" style="84" customWidth="1"/>
    <col min="536" max="536" width="96.5703125" style="84" customWidth="1"/>
    <col min="537" max="544" width="10.85546875" style="84" customWidth="1"/>
    <col min="545" max="545" width="24.42578125" style="84" customWidth="1"/>
    <col min="546" max="557" width="10.85546875" style="84" customWidth="1"/>
    <col min="558" max="560" width="13.7109375" style="84" customWidth="1"/>
    <col min="561" max="614" width="0" style="84" hidden="1" customWidth="1"/>
    <col min="615" max="768" width="10.28515625" style="84"/>
    <col min="769" max="769" width="48.42578125" style="84" customWidth="1"/>
    <col min="770" max="770" width="13.140625" style="84" customWidth="1"/>
    <col min="771" max="771" width="12.42578125" style="84" customWidth="1"/>
    <col min="772" max="772" width="12.28515625" style="84" customWidth="1"/>
    <col min="773" max="773" width="11.5703125" style="84" customWidth="1"/>
    <col min="774" max="774" width="12.5703125" style="84" customWidth="1"/>
    <col min="775" max="776" width="10.42578125" style="84" customWidth="1"/>
    <col min="777" max="777" width="10.28515625" style="84" customWidth="1"/>
    <col min="778" max="778" width="10.7109375" style="84" customWidth="1"/>
    <col min="779" max="779" width="9.85546875" style="84" customWidth="1"/>
    <col min="780" max="780" width="10.5703125" style="84" customWidth="1"/>
    <col min="781" max="781" width="10.140625" style="84" customWidth="1"/>
    <col min="782" max="782" width="10.28515625" style="84" customWidth="1"/>
    <col min="783" max="783" width="9.85546875" style="84" customWidth="1"/>
    <col min="784" max="784" width="9.7109375" style="84" customWidth="1"/>
    <col min="785" max="785" width="9.42578125" style="84" customWidth="1"/>
    <col min="786" max="786" width="9.85546875" style="84" customWidth="1"/>
    <col min="787" max="787" width="9.140625" style="84" customWidth="1"/>
    <col min="788" max="788" width="9.5703125" style="84" customWidth="1"/>
    <col min="789" max="789" width="9" style="84" customWidth="1"/>
    <col min="790" max="791" width="10.85546875" style="84" customWidth="1"/>
    <col min="792" max="792" width="96.5703125" style="84" customWidth="1"/>
    <col min="793" max="800" width="10.85546875" style="84" customWidth="1"/>
    <col min="801" max="801" width="24.42578125" style="84" customWidth="1"/>
    <col min="802" max="813" width="10.85546875" style="84" customWidth="1"/>
    <col min="814" max="816" width="13.7109375" style="84" customWidth="1"/>
    <col min="817" max="870" width="0" style="84" hidden="1" customWidth="1"/>
    <col min="871" max="1024" width="10.28515625" style="84"/>
    <col min="1025" max="1025" width="48.42578125" style="84" customWidth="1"/>
    <col min="1026" max="1026" width="13.140625" style="84" customWidth="1"/>
    <col min="1027" max="1027" width="12.42578125" style="84" customWidth="1"/>
    <col min="1028" max="1028" width="12.28515625" style="84" customWidth="1"/>
    <col min="1029" max="1029" width="11.5703125" style="84" customWidth="1"/>
    <col min="1030" max="1030" width="12.5703125" style="84" customWidth="1"/>
    <col min="1031" max="1032" width="10.42578125" style="84" customWidth="1"/>
    <col min="1033" max="1033" width="10.28515625" style="84" customWidth="1"/>
    <col min="1034" max="1034" width="10.7109375" style="84" customWidth="1"/>
    <col min="1035" max="1035" width="9.85546875" style="84" customWidth="1"/>
    <col min="1036" max="1036" width="10.5703125" style="84" customWidth="1"/>
    <col min="1037" max="1037" width="10.140625" style="84" customWidth="1"/>
    <col min="1038" max="1038" width="10.28515625" style="84" customWidth="1"/>
    <col min="1039" max="1039" width="9.85546875" style="84" customWidth="1"/>
    <col min="1040" max="1040" width="9.7109375" style="84" customWidth="1"/>
    <col min="1041" max="1041" width="9.42578125" style="84" customWidth="1"/>
    <col min="1042" max="1042" width="9.85546875" style="84" customWidth="1"/>
    <col min="1043" max="1043" width="9.140625" style="84" customWidth="1"/>
    <col min="1044" max="1044" width="9.5703125" style="84" customWidth="1"/>
    <col min="1045" max="1045" width="9" style="84" customWidth="1"/>
    <col min="1046" max="1047" width="10.85546875" style="84" customWidth="1"/>
    <col min="1048" max="1048" width="96.5703125" style="84" customWidth="1"/>
    <col min="1049" max="1056" width="10.85546875" style="84" customWidth="1"/>
    <col min="1057" max="1057" width="24.42578125" style="84" customWidth="1"/>
    <col min="1058" max="1069" width="10.85546875" style="84" customWidth="1"/>
    <col min="1070" max="1072" width="13.7109375" style="84" customWidth="1"/>
    <col min="1073" max="1126" width="0" style="84" hidden="1" customWidth="1"/>
    <col min="1127" max="1280" width="10.28515625" style="84"/>
    <col min="1281" max="1281" width="48.42578125" style="84" customWidth="1"/>
    <col min="1282" max="1282" width="13.140625" style="84" customWidth="1"/>
    <col min="1283" max="1283" width="12.42578125" style="84" customWidth="1"/>
    <col min="1284" max="1284" width="12.28515625" style="84" customWidth="1"/>
    <col min="1285" max="1285" width="11.5703125" style="84" customWidth="1"/>
    <col min="1286" max="1286" width="12.5703125" style="84" customWidth="1"/>
    <col min="1287" max="1288" width="10.42578125" style="84" customWidth="1"/>
    <col min="1289" max="1289" width="10.28515625" style="84" customWidth="1"/>
    <col min="1290" max="1290" width="10.7109375" style="84" customWidth="1"/>
    <col min="1291" max="1291" width="9.85546875" style="84" customWidth="1"/>
    <col min="1292" max="1292" width="10.5703125" style="84" customWidth="1"/>
    <col min="1293" max="1293" width="10.140625" style="84" customWidth="1"/>
    <col min="1294" max="1294" width="10.28515625" style="84" customWidth="1"/>
    <col min="1295" max="1295" width="9.85546875" style="84" customWidth="1"/>
    <col min="1296" max="1296" width="9.7109375" style="84" customWidth="1"/>
    <col min="1297" max="1297" width="9.42578125" style="84" customWidth="1"/>
    <col min="1298" max="1298" width="9.85546875" style="84" customWidth="1"/>
    <col min="1299" max="1299" width="9.140625" style="84" customWidth="1"/>
    <col min="1300" max="1300" width="9.5703125" style="84" customWidth="1"/>
    <col min="1301" max="1301" width="9" style="84" customWidth="1"/>
    <col min="1302" max="1303" width="10.85546875" style="84" customWidth="1"/>
    <col min="1304" max="1304" width="96.5703125" style="84" customWidth="1"/>
    <col min="1305" max="1312" width="10.85546875" style="84" customWidth="1"/>
    <col min="1313" max="1313" width="24.42578125" style="84" customWidth="1"/>
    <col min="1314" max="1325" width="10.85546875" style="84" customWidth="1"/>
    <col min="1326" max="1328" width="13.7109375" style="84" customWidth="1"/>
    <col min="1329" max="1382" width="0" style="84" hidden="1" customWidth="1"/>
    <col min="1383" max="1536" width="10.28515625" style="84"/>
    <col min="1537" max="1537" width="48.42578125" style="84" customWidth="1"/>
    <col min="1538" max="1538" width="13.140625" style="84" customWidth="1"/>
    <col min="1539" max="1539" width="12.42578125" style="84" customWidth="1"/>
    <col min="1540" max="1540" width="12.28515625" style="84" customWidth="1"/>
    <col min="1541" max="1541" width="11.5703125" style="84" customWidth="1"/>
    <col min="1542" max="1542" width="12.5703125" style="84" customWidth="1"/>
    <col min="1543" max="1544" width="10.42578125" style="84" customWidth="1"/>
    <col min="1545" max="1545" width="10.28515625" style="84" customWidth="1"/>
    <col min="1546" max="1546" width="10.7109375" style="84" customWidth="1"/>
    <col min="1547" max="1547" width="9.85546875" style="84" customWidth="1"/>
    <col min="1548" max="1548" width="10.5703125" style="84" customWidth="1"/>
    <col min="1549" max="1549" width="10.140625" style="84" customWidth="1"/>
    <col min="1550" max="1550" width="10.28515625" style="84" customWidth="1"/>
    <col min="1551" max="1551" width="9.85546875" style="84" customWidth="1"/>
    <col min="1552" max="1552" width="9.7109375" style="84" customWidth="1"/>
    <col min="1553" max="1553" width="9.42578125" style="84" customWidth="1"/>
    <col min="1554" max="1554" width="9.85546875" style="84" customWidth="1"/>
    <col min="1555" max="1555" width="9.140625" style="84" customWidth="1"/>
    <col min="1556" max="1556" width="9.5703125" style="84" customWidth="1"/>
    <col min="1557" max="1557" width="9" style="84" customWidth="1"/>
    <col min="1558" max="1559" width="10.85546875" style="84" customWidth="1"/>
    <col min="1560" max="1560" width="96.5703125" style="84" customWidth="1"/>
    <col min="1561" max="1568" width="10.85546875" style="84" customWidth="1"/>
    <col min="1569" max="1569" width="24.42578125" style="84" customWidth="1"/>
    <col min="1570" max="1581" width="10.85546875" style="84" customWidth="1"/>
    <col min="1582" max="1584" width="13.7109375" style="84" customWidth="1"/>
    <col min="1585" max="1638" width="0" style="84" hidden="1" customWidth="1"/>
    <col min="1639" max="1792" width="10.28515625" style="84"/>
    <col min="1793" max="1793" width="48.42578125" style="84" customWidth="1"/>
    <col min="1794" max="1794" width="13.140625" style="84" customWidth="1"/>
    <col min="1795" max="1795" width="12.42578125" style="84" customWidth="1"/>
    <col min="1796" max="1796" width="12.28515625" style="84" customWidth="1"/>
    <col min="1797" max="1797" width="11.5703125" style="84" customWidth="1"/>
    <col min="1798" max="1798" width="12.5703125" style="84" customWidth="1"/>
    <col min="1799" max="1800" width="10.42578125" style="84" customWidth="1"/>
    <col min="1801" max="1801" width="10.28515625" style="84" customWidth="1"/>
    <col min="1802" max="1802" width="10.7109375" style="84" customWidth="1"/>
    <col min="1803" max="1803" width="9.85546875" style="84" customWidth="1"/>
    <col min="1804" max="1804" width="10.5703125" style="84" customWidth="1"/>
    <col min="1805" max="1805" width="10.140625" style="84" customWidth="1"/>
    <col min="1806" max="1806" width="10.28515625" style="84" customWidth="1"/>
    <col min="1807" max="1807" width="9.85546875" style="84" customWidth="1"/>
    <col min="1808" max="1808" width="9.7109375" style="84" customWidth="1"/>
    <col min="1809" max="1809" width="9.42578125" style="84" customWidth="1"/>
    <col min="1810" max="1810" width="9.85546875" style="84" customWidth="1"/>
    <col min="1811" max="1811" width="9.140625" style="84" customWidth="1"/>
    <col min="1812" max="1812" width="9.5703125" style="84" customWidth="1"/>
    <col min="1813" max="1813" width="9" style="84" customWidth="1"/>
    <col min="1814" max="1815" width="10.85546875" style="84" customWidth="1"/>
    <col min="1816" max="1816" width="96.5703125" style="84" customWidth="1"/>
    <col min="1817" max="1824" width="10.85546875" style="84" customWidth="1"/>
    <col min="1825" max="1825" width="24.42578125" style="84" customWidth="1"/>
    <col min="1826" max="1837" width="10.85546875" style="84" customWidth="1"/>
    <col min="1838" max="1840" width="13.7109375" style="84" customWidth="1"/>
    <col min="1841" max="1894" width="0" style="84" hidden="1" customWidth="1"/>
    <col min="1895" max="2048" width="10.28515625" style="84"/>
    <col min="2049" max="2049" width="48.42578125" style="84" customWidth="1"/>
    <col min="2050" max="2050" width="13.140625" style="84" customWidth="1"/>
    <col min="2051" max="2051" width="12.42578125" style="84" customWidth="1"/>
    <col min="2052" max="2052" width="12.28515625" style="84" customWidth="1"/>
    <col min="2053" max="2053" width="11.5703125" style="84" customWidth="1"/>
    <col min="2054" max="2054" width="12.5703125" style="84" customWidth="1"/>
    <col min="2055" max="2056" width="10.42578125" style="84" customWidth="1"/>
    <col min="2057" max="2057" width="10.28515625" style="84" customWidth="1"/>
    <col min="2058" max="2058" width="10.7109375" style="84" customWidth="1"/>
    <col min="2059" max="2059" width="9.85546875" style="84" customWidth="1"/>
    <col min="2060" max="2060" width="10.5703125" style="84" customWidth="1"/>
    <col min="2061" max="2061" width="10.140625" style="84" customWidth="1"/>
    <col min="2062" max="2062" width="10.28515625" style="84" customWidth="1"/>
    <col min="2063" max="2063" width="9.85546875" style="84" customWidth="1"/>
    <col min="2064" max="2064" width="9.7109375" style="84" customWidth="1"/>
    <col min="2065" max="2065" width="9.42578125" style="84" customWidth="1"/>
    <col min="2066" max="2066" width="9.85546875" style="84" customWidth="1"/>
    <col min="2067" max="2067" width="9.140625" style="84" customWidth="1"/>
    <col min="2068" max="2068" width="9.5703125" style="84" customWidth="1"/>
    <col min="2069" max="2069" width="9" style="84" customWidth="1"/>
    <col min="2070" max="2071" width="10.85546875" style="84" customWidth="1"/>
    <col min="2072" max="2072" width="96.5703125" style="84" customWidth="1"/>
    <col min="2073" max="2080" width="10.85546875" style="84" customWidth="1"/>
    <col min="2081" max="2081" width="24.42578125" style="84" customWidth="1"/>
    <col min="2082" max="2093" width="10.85546875" style="84" customWidth="1"/>
    <col min="2094" max="2096" width="13.7109375" style="84" customWidth="1"/>
    <col min="2097" max="2150" width="0" style="84" hidden="1" customWidth="1"/>
    <col min="2151" max="2304" width="10.28515625" style="84"/>
    <col min="2305" max="2305" width="48.42578125" style="84" customWidth="1"/>
    <col min="2306" max="2306" width="13.140625" style="84" customWidth="1"/>
    <col min="2307" max="2307" width="12.42578125" style="84" customWidth="1"/>
    <col min="2308" max="2308" width="12.28515625" style="84" customWidth="1"/>
    <col min="2309" max="2309" width="11.5703125" style="84" customWidth="1"/>
    <col min="2310" max="2310" width="12.5703125" style="84" customWidth="1"/>
    <col min="2311" max="2312" width="10.42578125" style="84" customWidth="1"/>
    <col min="2313" max="2313" width="10.28515625" style="84" customWidth="1"/>
    <col min="2314" max="2314" width="10.7109375" style="84" customWidth="1"/>
    <col min="2315" max="2315" width="9.85546875" style="84" customWidth="1"/>
    <col min="2316" max="2316" width="10.5703125" style="84" customWidth="1"/>
    <col min="2317" max="2317" width="10.140625" style="84" customWidth="1"/>
    <col min="2318" max="2318" width="10.28515625" style="84" customWidth="1"/>
    <col min="2319" max="2319" width="9.85546875" style="84" customWidth="1"/>
    <col min="2320" max="2320" width="9.7109375" style="84" customWidth="1"/>
    <col min="2321" max="2321" width="9.42578125" style="84" customWidth="1"/>
    <col min="2322" max="2322" width="9.85546875" style="84" customWidth="1"/>
    <col min="2323" max="2323" width="9.140625" style="84" customWidth="1"/>
    <col min="2324" max="2324" width="9.5703125" style="84" customWidth="1"/>
    <col min="2325" max="2325" width="9" style="84" customWidth="1"/>
    <col min="2326" max="2327" width="10.85546875" style="84" customWidth="1"/>
    <col min="2328" max="2328" width="96.5703125" style="84" customWidth="1"/>
    <col min="2329" max="2336" width="10.85546875" style="84" customWidth="1"/>
    <col min="2337" max="2337" width="24.42578125" style="84" customWidth="1"/>
    <col min="2338" max="2349" width="10.85546875" style="84" customWidth="1"/>
    <col min="2350" max="2352" width="13.7109375" style="84" customWidth="1"/>
    <col min="2353" max="2406" width="0" style="84" hidden="1" customWidth="1"/>
    <col min="2407" max="2560" width="10.28515625" style="84"/>
    <col min="2561" max="2561" width="48.42578125" style="84" customWidth="1"/>
    <col min="2562" max="2562" width="13.140625" style="84" customWidth="1"/>
    <col min="2563" max="2563" width="12.42578125" style="84" customWidth="1"/>
    <col min="2564" max="2564" width="12.28515625" style="84" customWidth="1"/>
    <col min="2565" max="2565" width="11.5703125" style="84" customWidth="1"/>
    <col min="2566" max="2566" width="12.5703125" style="84" customWidth="1"/>
    <col min="2567" max="2568" width="10.42578125" style="84" customWidth="1"/>
    <col min="2569" max="2569" width="10.28515625" style="84" customWidth="1"/>
    <col min="2570" max="2570" width="10.7109375" style="84" customWidth="1"/>
    <col min="2571" max="2571" width="9.85546875" style="84" customWidth="1"/>
    <col min="2572" max="2572" width="10.5703125" style="84" customWidth="1"/>
    <col min="2573" max="2573" width="10.140625" style="84" customWidth="1"/>
    <col min="2574" max="2574" width="10.28515625" style="84" customWidth="1"/>
    <col min="2575" max="2575" width="9.85546875" style="84" customWidth="1"/>
    <col min="2576" max="2576" width="9.7109375" style="84" customWidth="1"/>
    <col min="2577" max="2577" width="9.42578125" style="84" customWidth="1"/>
    <col min="2578" max="2578" width="9.85546875" style="84" customWidth="1"/>
    <col min="2579" max="2579" width="9.140625" style="84" customWidth="1"/>
    <col min="2580" max="2580" width="9.5703125" style="84" customWidth="1"/>
    <col min="2581" max="2581" width="9" style="84" customWidth="1"/>
    <col min="2582" max="2583" width="10.85546875" style="84" customWidth="1"/>
    <col min="2584" max="2584" width="96.5703125" style="84" customWidth="1"/>
    <col min="2585" max="2592" width="10.85546875" style="84" customWidth="1"/>
    <col min="2593" max="2593" width="24.42578125" style="84" customWidth="1"/>
    <col min="2594" max="2605" width="10.85546875" style="84" customWidth="1"/>
    <col min="2606" max="2608" width="13.7109375" style="84" customWidth="1"/>
    <col min="2609" max="2662" width="0" style="84" hidden="1" customWidth="1"/>
    <col min="2663" max="2816" width="10.28515625" style="84"/>
    <col min="2817" max="2817" width="48.42578125" style="84" customWidth="1"/>
    <col min="2818" max="2818" width="13.140625" style="84" customWidth="1"/>
    <col min="2819" max="2819" width="12.42578125" style="84" customWidth="1"/>
    <col min="2820" max="2820" width="12.28515625" style="84" customWidth="1"/>
    <col min="2821" max="2821" width="11.5703125" style="84" customWidth="1"/>
    <col min="2822" max="2822" width="12.5703125" style="84" customWidth="1"/>
    <col min="2823" max="2824" width="10.42578125" style="84" customWidth="1"/>
    <col min="2825" max="2825" width="10.28515625" style="84" customWidth="1"/>
    <col min="2826" max="2826" width="10.7109375" style="84" customWidth="1"/>
    <col min="2827" max="2827" width="9.85546875" style="84" customWidth="1"/>
    <col min="2828" max="2828" width="10.5703125" style="84" customWidth="1"/>
    <col min="2829" max="2829" width="10.140625" style="84" customWidth="1"/>
    <col min="2830" max="2830" width="10.28515625" style="84" customWidth="1"/>
    <col min="2831" max="2831" width="9.85546875" style="84" customWidth="1"/>
    <col min="2832" max="2832" width="9.7109375" style="84" customWidth="1"/>
    <col min="2833" max="2833" width="9.42578125" style="84" customWidth="1"/>
    <col min="2834" max="2834" width="9.85546875" style="84" customWidth="1"/>
    <col min="2835" max="2835" width="9.140625" style="84" customWidth="1"/>
    <col min="2836" max="2836" width="9.5703125" style="84" customWidth="1"/>
    <col min="2837" max="2837" width="9" style="84" customWidth="1"/>
    <col min="2838" max="2839" width="10.85546875" style="84" customWidth="1"/>
    <col min="2840" max="2840" width="96.5703125" style="84" customWidth="1"/>
    <col min="2841" max="2848" width="10.85546875" style="84" customWidth="1"/>
    <col min="2849" max="2849" width="24.42578125" style="84" customWidth="1"/>
    <col min="2850" max="2861" width="10.85546875" style="84" customWidth="1"/>
    <col min="2862" max="2864" width="13.7109375" style="84" customWidth="1"/>
    <col min="2865" max="2918" width="0" style="84" hidden="1" customWidth="1"/>
    <col min="2919" max="3072" width="10.28515625" style="84"/>
    <col min="3073" max="3073" width="48.42578125" style="84" customWidth="1"/>
    <col min="3074" max="3074" width="13.140625" style="84" customWidth="1"/>
    <col min="3075" max="3075" width="12.42578125" style="84" customWidth="1"/>
    <col min="3076" max="3076" width="12.28515625" style="84" customWidth="1"/>
    <col min="3077" max="3077" width="11.5703125" style="84" customWidth="1"/>
    <col min="3078" max="3078" width="12.5703125" style="84" customWidth="1"/>
    <col min="3079" max="3080" width="10.42578125" style="84" customWidth="1"/>
    <col min="3081" max="3081" width="10.28515625" style="84" customWidth="1"/>
    <col min="3082" max="3082" width="10.7109375" style="84" customWidth="1"/>
    <col min="3083" max="3083" width="9.85546875" style="84" customWidth="1"/>
    <col min="3084" max="3084" width="10.5703125" style="84" customWidth="1"/>
    <col min="3085" max="3085" width="10.140625" style="84" customWidth="1"/>
    <col min="3086" max="3086" width="10.28515625" style="84" customWidth="1"/>
    <col min="3087" max="3087" width="9.85546875" style="84" customWidth="1"/>
    <col min="3088" max="3088" width="9.7109375" style="84" customWidth="1"/>
    <col min="3089" max="3089" width="9.42578125" style="84" customWidth="1"/>
    <col min="3090" max="3090" width="9.85546875" style="84" customWidth="1"/>
    <col min="3091" max="3091" width="9.140625" style="84" customWidth="1"/>
    <col min="3092" max="3092" width="9.5703125" style="84" customWidth="1"/>
    <col min="3093" max="3093" width="9" style="84" customWidth="1"/>
    <col min="3094" max="3095" width="10.85546875" style="84" customWidth="1"/>
    <col min="3096" max="3096" width="96.5703125" style="84" customWidth="1"/>
    <col min="3097" max="3104" width="10.85546875" style="84" customWidth="1"/>
    <col min="3105" max="3105" width="24.42578125" style="84" customWidth="1"/>
    <col min="3106" max="3117" width="10.85546875" style="84" customWidth="1"/>
    <col min="3118" max="3120" width="13.7109375" style="84" customWidth="1"/>
    <col min="3121" max="3174" width="0" style="84" hidden="1" customWidth="1"/>
    <col min="3175" max="3328" width="10.28515625" style="84"/>
    <col min="3329" max="3329" width="48.42578125" style="84" customWidth="1"/>
    <col min="3330" max="3330" width="13.140625" style="84" customWidth="1"/>
    <col min="3331" max="3331" width="12.42578125" style="84" customWidth="1"/>
    <col min="3332" max="3332" width="12.28515625" style="84" customWidth="1"/>
    <col min="3333" max="3333" width="11.5703125" style="84" customWidth="1"/>
    <col min="3334" max="3334" width="12.5703125" style="84" customWidth="1"/>
    <col min="3335" max="3336" width="10.42578125" style="84" customWidth="1"/>
    <col min="3337" max="3337" width="10.28515625" style="84" customWidth="1"/>
    <col min="3338" max="3338" width="10.7109375" style="84" customWidth="1"/>
    <col min="3339" max="3339" width="9.85546875" style="84" customWidth="1"/>
    <col min="3340" max="3340" width="10.5703125" style="84" customWidth="1"/>
    <col min="3341" max="3341" width="10.140625" style="84" customWidth="1"/>
    <col min="3342" max="3342" width="10.28515625" style="84" customWidth="1"/>
    <col min="3343" max="3343" width="9.85546875" style="84" customWidth="1"/>
    <col min="3344" max="3344" width="9.7109375" style="84" customWidth="1"/>
    <col min="3345" max="3345" width="9.42578125" style="84" customWidth="1"/>
    <col min="3346" max="3346" width="9.85546875" style="84" customWidth="1"/>
    <col min="3347" max="3347" width="9.140625" style="84" customWidth="1"/>
    <col min="3348" max="3348" width="9.5703125" style="84" customWidth="1"/>
    <col min="3349" max="3349" width="9" style="84" customWidth="1"/>
    <col min="3350" max="3351" width="10.85546875" style="84" customWidth="1"/>
    <col min="3352" max="3352" width="96.5703125" style="84" customWidth="1"/>
    <col min="3353" max="3360" width="10.85546875" style="84" customWidth="1"/>
    <col min="3361" max="3361" width="24.42578125" style="84" customWidth="1"/>
    <col min="3362" max="3373" width="10.85546875" style="84" customWidth="1"/>
    <col min="3374" max="3376" width="13.7109375" style="84" customWidth="1"/>
    <col min="3377" max="3430" width="0" style="84" hidden="1" customWidth="1"/>
    <col min="3431" max="3584" width="10.28515625" style="84"/>
    <col min="3585" max="3585" width="48.42578125" style="84" customWidth="1"/>
    <col min="3586" max="3586" width="13.140625" style="84" customWidth="1"/>
    <col min="3587" max="3587" width="12.42578125" style="84" customWidth="1"/>
    <col min="3588" max="3588" width="12.28515625" style="84" customWidth="1"/>
    <col min="3589" max="3589" width="11.5703125" style="84" customWidth="1"/>
    <col min="3590" max="3590" width="12.5703125" style="84" customWidth="1"/>
    <col min="3591" max="3592" width="10.42578125" style="84" customWidth="1"/>
    <col min="3593" max="3593" width="10.28515625" style="84" customWidth="1"/>
    <col min="3594" max="3594" width="10.7109375" style="84" customWidth="1"/>
    <col min="3595" max="3595" width="9.85546875" style="84" customWidth="1"/>
    <col min="3596" max="3596" width="10.5703125" style="84" customWidth="1"/>
    <col min="3597" max="3597" width="10.140625" style="84" customWidth="1"/>
    <col min="3598" max="3598" width="10.28515625" style="84" customWidth="1"/>
    <col min="3599" max="3599" width="9.85546875" style="84" customWidth="1"/>
    <col min="3600" max="3600" width="9.7109375" style="84" customWidth="1"/>
    <col min="3601" max="3601" width="9.42578125" style="84" customWidth="1"/>
    <col min="3602" max="3602" width="9.85546875" style="84" customWidth="1"/>
    <col min="3603" max="3603" width="9.140625" style="84" customWidth="1"/>
    <col min="3604" max="3604" width="9.5703125" style="84" customWidth="1"/>
    <col min="3605" max="3605" width="9" style="84" customWidth="1"/>
    <col min="3606" max="3607" width="10.85546875" style="84" customWidth="1"/>
    <col min="3608" max="3608" width="96.5703125" style="84" customWidth="1"/>
    <col min="3609" max="3616" width="10.85546875" style="84" customWidth="1"/>
    <col min="3617" max="3617" width="24.42578125" style="84" customWidth="1"/>
    <col min="3618" max="3629" width="10.85546875" style="84" customWidth="1"/>
    <col min="3630" max="3632" width="13.7109375" style="84" customWidth="1"/>
    <col min="3633" max="3686" width="0" style="84" hidden="1" customWidth="1"/>
    <col min="3687" max="3840" width="10.28515625" style="84"/>
    <col min="3841" max="3841" width="48.42578125" style="84" customWidth="1"/>
    <col min="3842" max="3842" width="13.140625" style="84" customWidth="1"/>
    <col min="3843" max="3843" width="12.42578125" style="84" customWidth="1"/>
    <col min="3844" max="3844" width="12.28515625" style="84" customWidth="1"/>
    <col min="3845" max="3845" width="11.5703125" style="84" customWidth="1"/>
    <col min="3846" max="3846" width="12.5703125" style="84" customWidth="1"/>
    <col min="3847" max="3848" width="10.42578125" style="84" customWidth="1"/>
    <col min="3849" max="3849" width="10.28515625" style="84" customWidth="1"/>
    <col min="3850" max="3850" width="10.7109375" style="84" customWidth="1"/>
    <col min="3851" max="3851" width="9.85546875" style="84" customWidth="1"/>
    <col min="3852" max="3852" width="10.5703125" style="84" customWidth="1"/>
    <col min="3853" max="3853" width="10.140625" style="84" customWidth="1"/>
    <col min="3854" max="3854" width="10.28515625" style="84" customWidth="1"/>
    <col min="3855" max="3855" width="9.85546875" style="84" customWidth="1"/>
    <col min="3856" max="3856" width="9.7109375" style="84" customWidth="1"/>
    <col min="3857" max="3857" width="9.42578125" style="84" customWidth="1"/>
    <col min="3858" max="3858" width="9.85546875" style="84" customWidth="1"/>
    <col min="3859" max="3859" width="9.140625" style="84" customWidth="1"/>
    <col min="3860" max="3860" width="9.5703125" style="84" customWidth="1"/>
    <col min="3861" max="3861" width="9" style="84" customWidth="1"/>
    <col min="3862" max="3863" width="10.85546875" style="84" customWidth="1"/>
    <col min="3864" max="3864" width="96.5703125" style="84" customWidth="1"/>
    <col min="3865" max="3872" width="10.85546875" style="84" customWidth="1"/>
    <col min="3873" max="3873" width="24.42578125" style="84" customWidth="1"/>
    <col min="3874" max="3885" width="10.85546875" style="84" customWidth="1"/>
    <col min="3886" max="3888" width="13.7109375" style="84" customWidth="1"/>
    <col min="3889" max="3942" width="0" style="84" hidden="1" customWidth="1"/>
    <col min="3943" max="4096" width="10.28515625" style="84"/>
    <col min="4097" max="4097" width="48.42578125" style="84" customWidth="1"/>
    <col min="4098" max="4098" width="13.140625" style="84" customWidth="1"/>
    <col min="4099" max="4099" width="12.42578125" style="84" customWidth="1"/>
    <col min="4100" max="4100" width="12.28515625" style="84" customWidth="1"/>
    <col min="4101" max="4101" width="11.5703125" style="84" customWidth="1"/>
    <col min="4102" max="4102" width="12.5703125" style="84" customWidth="1"/>
    <col min="4103" max="4104" width="10.42578125" style="84" customWidth="1"/>
    <col min="4105" max="4105" width="10.28515625" style="84" customWidth="1"/>
    <col min="4106" max="4106" width="10.7109375" style="84" customWidth="1"/>
    <col min="4107" max="4107" width="9.85546875" style="84" customWidth="1"/>
    <col min="4108" max="4108" width="10.5703125" style="84" customWidth="1"/>
    <col min="4109" max="4109" width="10.140625" style="84" customWidth="1"/>
    <col min="4110" max="4110" width="10.28515625" style="84" customWidth="1"/>
    <col min="4111" max="4111" width="9.85546875" style="84" customWidth="1"/>
    <col min="4112" max="4112" width="9.7109375" style="84" customWidth="1"/>
    <col min="4113" max="4113" width="9.42578125" style="84" customWidth="1"/>
    <col min="4114" max="4114" width="9.85546875" style="84" customWidth="1"/>
    <col min="4115" max="4115" width="9.140625" style="84" customWidth="1"/>
    <col min="4116" max="4116" width="9.5703125" style="84" customWidth="1"/>
    <col min="4117" max="4117" width="9" style="84" customWidth="1"/>
    <col min="4118" max="4119" width="10.85546875" style="84" customWidth="1"/>
    <col min="4120" max="4120" width="96.5703125" style="84" customWidth="1"/>
    <col min="4121" max="4128" width="10.85546875" style="84" customWidth="1"/>
    <col min="4129" max="4129" width="24.42578125" style="84" customWidth="1"/>
    <col min="4130" max="4141" width="10.85546875" style="84" customWidth="1"/>
    <col min="4142" max="4144" width="13.7109375" style="84" customWidth="1"/>
    <col min="4145" max="4198" width="0" style="84" hidden="1" customWidth="1"/>
    <col min="4199" max="4352" width="10.28515625" style="84"/>
    <col min="4353" max="4353" width="48.42578125" style="84" customWidth="1"/>
    <col min="4354" max="4354" width="13.140625" style="84" customWidth="1"/>
    <col min="4355" max="4355" width="12.42578125" style="84" customWidth="1"/>
    <col min="4356" max="4356" width="12.28515625" style="84" customWidth="1"/>
    <col min="4357" max="4357" width="11.5703125" style="84" customWidth="1"/>
    <col min="4358" max="4358" width="12.5703125" style="84" customWidth="1"/>
    <col min="4359" max="4360" width="10.42578125" style="84" customWidth="1"/>
    <col min="4361" max="4361" width="10.28515625" style="84" customWidth="1"/>
    <col min="4362" max="4362" width="10.7109375" style="84" customWidth="1"/>
    <col min="4363" max="4363" width="9.85546875" style="84" customWidth="1"/>
    <col min="4364" max="4364" width="10.5703125" style="84" customWidth="1"/>
    <col min="4365" max="4365" width="10.140625" style="84" customWidth="1"/>
    <col min="4366" max="4366" width="10.28515625" style="84" customWidth="1"/>
    <col min="4367" max="4367" width="9.85546875" style="84" customWidth="1"/>
    <col min="4368" max="4368" width="9.7109375" style="84" customWidth="1"/>
    <col min="4369" max="4369" width="9.42578125" style="84" customWidth="1"/>
    <col min="4370" max="4370" width="9.85546875" style="84" customWidth="1"/>
    <col min="4371" max="4371" width="9.140625" style="84" customWidth="1"/>
    <col min="4372" max="4372" width="9.5703125" style="84" customWidth="1"/>
    <col min="4373" max="4373" width="9" style="84" customWidth="1"/>
    <col min="4374" max="4375" width="10.85546875" style="84" customWidth="1"/>
    <col min="4376" max="4376" width="96.5703125" style="84" customWidth="1"/>
    <col min="4377" max="4384" width="10.85546875" style="84" customWidth="1"/>
    <col min="4385" max="4385" width="24.42578125" style="84" customWidth="1"/>
    <col min="4386" max="4397" width="10.85546875" style="84" customWidth="1"/>
    <col min="4398" max="4400" width="13.7109375" style="84" customWidth="1"/>
    <col min="4401" max="4454" width="0" style="84" hidden="1" customWidth="1"/>
    <col min="4455" max="4608" width="10.28515625" style="84"/>
    <col min="4609" max="4609" width="48.42578125" style="84" customWidth="1"/>
    <col min="4610" max="4610" width="13.140625" style="84" customWidth="1"/>
    <col min="4611" max="4611" width="12.42578125" style="84" customWidth="1"/>
    <col min="4612" max="4612" width="12.28515625" style="84" customWidth="1"/>
    <col min="4613" max="4613" width="11.5703125" style="84" customWidth="1"/>
    <col min="4614" max="4614" width="12.5703125" style="84" customWidth="1"/>
    <col min="4615" max="4616" width="10.42578125" style="84" customWidth="1"/>
    <col min="4617" max="4617" width="10.28515625" style="84" customWidth="1"/>
    <col min="4618" max="4618" width="10.7109375" style="84" customWidth="1"/>
    <col min="4619" max="4619" width="9.85546875" style="84" customWidth="1"/>
    <col min="4620" max="4620" width="10.5703125" style="84" customWidth="1"/>
    <col min="4621" max="4621" width="10.140625" style="84" customWidth="1"/>
    <col min="4622" max="4622" width="10.28515625" style="84" customWidth="1"/>
    <col min="4623" max="4623" width="9.85546875" style="84" customWidth="1"/>
    <col min="4624" max="4624" width="9.7109375" style="84" customWidth="1"/>
    <col min="4625" max="4625" width="9.42578125" style="84" customWidth="1"/>
    <col min="4626" max="4626" width="9.85546875" style="84" customWidth="1"/>
    <col min="4627" max="4627" width="9.140625" style="84" customWidth="1"/>
    <col min="4628" max="4628" width="9.5703125" style="84" customWidth="1"/>
    <col min="4629" max="4629" width="9" style="84" customWidth="1"/>
    <col min="4630" max="4631" width="10.85546875" style="84" customWidth="1"/>
    <col min="4632" max="4632" width="96.5703125" style="84" customWidth="1"/>
    <col min="4633" max="4640" width="10.85546875" style="84" customWidth="1"/>
    <col min="4641" max="4641" width="24.42578125" style="84" customWidth="1"/>
    <col min="4642" max="4653" width="10.85546875" style="84" customWidth="1"/>
    <col min="4654" max="4656" width="13.7109375" style="84" customWidth="1"/>
    <col min="4657" max="4710" width="0" style="84" hidden="1" customWidth="1"/>
    <col min="4711" max="4864" width="10.28515625" style="84"/>
    <col min="4865" max="4865" width="48.42578125" style="84" customWidth="1"/>
    <col min="4866" max="4866" width="13.140625" style="84" customWidth="1"/>
    <col min="4867" max="4867" width="12.42578125" style="84" customWidth="1"/>
    <col min="4868" max="4868" width="12.28515625" style="84" customWidth="1"/>
    <col min="4869" max="4869" width="11.5703125" style="84" customWidth="1"/>
    <col min="4870" max="4870" width="12.5703125" style="84" customWidth="1"/>
    <col min="4871" max="4872" width="10.42578125" style="84" customWidth="1"/>
    <col min="4873" max="4873" width="10.28515625" style="84" customWidth="1"/>
    <col min="4874" max="4874" width="10.7109375" style="84" customWidth="1"/>
    <col min="4875" max="4875" width="9.85546875" style="84" customWidth="1"/>
    <col min="4876" max="4876" width="10.5703125" style="84" customWidth="1"/>
    <col min="4877" max="4877" width="10.140625" style="84" customWidth="1"/>
    <col min="4878" max="4878" width="10.28515625" style="84" customWidth="1"/>
    <col min="4879" max="4879" width="9.85546875" style="84" customWidth="1"/>
    <col min="4880" max="4880" width="9.7109375" style="84" customWidth="1"/>
    <col min="4881" max="4881" width="9.42578125" style="84" customWidth="1"/>
    <col min="4882" max="4882" width="9.85546875" style="84" customWidth="1"/>
    <col min="4883" max="4883" width="9.140625" style="84" customWidth="1"/>
    <col min="4884" max="4884" width="9.5703125" style="84" customWidth="1"/>
    <col min="4885" max="4885" width="9" style="84" customWidth="1"/>
    <col min="4886" max="4887" width="10.85546875" style="84" customWidth="1"/>
    <col min="4888" max="4888" width="96.5703125" style="84" customWidth="1"/>
    <col min="4889" max="4896" width="10.85546875" style="84" customWidth="1"/>
    <col min="4897" max="4897" width="24.42578125" style="84" customWidth="1"/>
    <col min="4898" max="4909" width="10.85546875" style="84" customWidth="1"/>
    <col min="4910" max="4912" width="13.7109375" style="84" customWidth="1"/>
    <col min="4913" max="4966" width="0" style="84" hidden="1" customWidth="1"/>
    <col min="4967" max="5120" width="10.28515625" style="84"/>
    <col min="5121" max="5121" width="48.42578125" style="84" customWidth="1"/>
    <col min="5122" max="5122" width="13.140625" style="84" customWidth="1"/>
    <col min="5123" max="5123" width="12.42578125" style="84" customWidth="1"/>
    <col min="5124" max="5124" width="12.28515625" style="84" customWidth="1"/>
    <col min="5125" max="5125" width="11.5703125" style="84" customWidth="1"/>
    <col min="5126" max="5126" width="12.5703125" style="84" customWidth="1"/>
    <col min="5127" max="5128" width="10.42578125" style="84" customWidth="1"/>
    <col min="5129" max="5129" width="10.28515625" style="84" customWidth="1"/>
    <col min="5130" max="5130" width="10.7109375" style="84" customWidth="1"/>
    <col min="5131" max="5131" width="9.85546875" style="84" customWidth="1"/>
    <col min="5132" max="5132" width="10.5703125" style="84" customWidth="1"/>
    <col min="5133" max="5133" width="10.140625" style="84" customWidth="1"/>
    <col min="5134" max="5134" width="10.28515625" style="84" customWidth="1"/>
    <col min="5135" max="5135" width="9.85546875" style="84" customWidth="1"/>
    <col min="5136" max="5136" width="9.7109375" style="84" customWidth="1"/>
    <col min="5137" max="5137" width="9.42578125" style="84" customWidth="1"/>
    <col min="5138" max="5138" width="9.85546875" style="84" customWidth="1"/>
    <col min="5139" max="5139" width="9.140625" style="84" customWidth="1"/>
    <col min="5140" max="5140" width="9.5703125" style="84" customWidth="1"/>
    <col min="5141" max="5141" width="9" style="84" customWidth="1"/>
    <col min="5142" max="5143" width="10.85546875" style="84" customWidth="1"/>
    <col min="5144" max="5144" width="96.5703125" style="84" customWidth="1"/>
    <col min="5145" max="5152" width="10.85546875" style="84" customWidth="1"/>
    <col min="5153" max="5153" width="24.42578125" style="84" customWidth="1"/>
    <col min="5154" max="5165" width="10.85546875" style="84" customWidth="1"/>
    <col min="5166" max="5168" width="13.7109375" style="84" customWidth="1"/>
    <col min="5169" max="5222" width="0" style="84" hidden="1" customWidth="1"/>
    <col min="5223" max="5376" width="10.28515625" style="84"/>
    <col min="5377" max="5377" width="48.42578125" style="84" customWidth="1"/>
    <col min="5378" max="5378" width="13.140625" style="84" customWidth="1"/>
    <col min="5379" max="5379" width="12.42578125" style="84" customWidth="1"/>
    <col min="5380" max="5380" width="12.28515625" style="84" customWidth="1"/>
    <col min="5381" max="5381" width="11.5703125" style="84" customWidth="1"/>
    <col min="5382" max="5382" width="12.5703125" style="84" customWidth="1"/>
    <col min="5383" max="5384" width="10.42578125" style="84" customWidth="1"/>
    <col min="5385" max="5385" width="10.28515625" style="84" customWidth="1"/>
    <col min="5386" max="5386" width="10.7109375" style="84" customWidth="1"/>
    <col min="5387" max="5387" width="9.85546875" style="84" customWidth="1"/>
    <col min="5388" max="5388" width="10.5703125" style="84" customWidth="1"/>
    <col min="5389" max="5389" width="10.140625" style="84" customWidth="1"/>
    <col min="5390" max="5390" width="10.28515625" style="84" customWidth="1"/>
    <col min="5391" max="5391" width="9.85546875" style="84" customWidth="1"/>
    <col min="5392" max="5392" width="9.7109375" style="84" customWidth="1"/>
    <col min="5393" max="5393" width="9.42578125" style="84" customWidth="1"/>
    <col min="5394" max="5394" width="9.85546875" style="84" customWidth="1"/>
    <col min="5395" max="5395" width="9.140625" style="84" customWidth="1"/>
    <col min="5396" max="5396" width="9.5703125" style="84" customWidth="1"/>
    <col min="5397" max="5397" width="9" style="84" customWidth="1"/>
    <col min="5398" max="5399" width="10.85546875" style="84" customWidth="1"/>
    <col min="5400" max="5400" width="96.5703125" style="84" customWidth="1"/>
    <col min="5401" max="5408" width="10.85546875" style="84" customWidth="1"/>
    <col min="5409" max="5409" width="24.42578125" style="84" customWidth="1"/>
    <col min="5410" max="5421" width="10.85546875" style="84" customWidth="1"/>
    <col min="5422" max="5424" width="13.7109375" style="84" customWidth="1"/>
    <col min="5425" max="5478" width="0" style="84" hidden="1" customWidth="1"/>
    <col min="5479" max="5632" width="10.28515625" style="84"/>
    <col min="5633" max="5633" width="48.42578125" style="84" customWidth="1"/>
    <col min="5634" max="5634" width="13.140625" style="84" customWidth="1"/>
    <col min="5635" max="5635" width="12.42578125" style="84" customWidth="1"/>
    <col min="5636" max="5636" width="12.28515625" style="84" customWidth="1"/>
    <col min="5637" max="5637" width="11.5703125" style="84" customWidth="1"/>
    <col min="5638" max="5638" width="12.5703125" style="84" customWidth="1"/>
    <col min="5639" max="5640" width="10.42578125" style="84" customWidth="1"/>
    <col min="5641" max="5641" width="10.28515625" style="84" customWidth="1"/>
    <col min="5642" max="5642" width="10.7109375" style="84" customWidth="1"/>
    <col min="5643" max="5643" width="9.85546875" style="84" customWidth="1"/>
    <col min="5644" max="5644" width="10.5703125" style="84" customWidth="1"/>
    <col min="5645" max="5645" width="10.140625" style="84" customWidth="1"/>
    <col min="5646" max="5646" width="10.28515625" style="84" customWidth="1"/>
    <col min="5647" max="5647" width="9.85546875" style="84" customWidth="1"/>
    <col min="5648" max="5648" width="9.7109375" style="84" customWidth="1"/>
    <col min="5649" max="5649" width="9.42578125" style="84" customWidth="1"/>
    <col min="5650" max="5650" width="9.85546875" style="84" customWidth="1"/>
    <col min="5651" max="5651" width="9.140625" style="84" customWidth="1"/>
    <col min="5652" max="5652" width="9.5703125" style="84" customWidth="1"/>
    <col min="5653" max="5653" width="9" style="84" customWidth="1"/>
    <col min="5654" max="5655" width="10.85546875" style="84" customWidth="1"/>
    <col min="5656" max="5656" width="96.5703125" style="84" customWidth="1"/>
    <col min="5657" max="5664" width="10.85546875" style="84" customWidth="1"/>
    <col min="5665" max="5665" width="24.42578125" style="84" customWidth="1"/>
    <col min="5666" max="5677" width="10.85546875" style="84" customWidth="1"/>
    <col min="5678" max="5680" width="13.7109375" style="84" customWidth="1"/>
    <col min="5681" max="5734" width="0" style="84" hidden="1" customWidth="1"/>
    <col min="5735" max="5888" width="10.28515625" style="84"/>
    <col min="5889" max="5889" width="48.42578125" style="84" customWidth="1"/>
    <col min="5890" max="5890" width="13.140625" style="84" customWidth="1"/>
    <col min="5891" max="5891" width="12.42578125" style="84" customWidth="1"/>
    <col min="5892" max="5892" width="12.28515625" style="84" customWidth="1"/>
    <col min="5893" max="5893" width="11.5703125" style="84" customWidth="1"/>
    <col min="5894" max="5894" width="12.5703125" style="84" customWidth="1"/>
    <col min="5895" max="5896" width="10.42578125" style="84" customWidth="1"/>
    <col min="5897" max="5897" width="10.28515625" style="84" customWidth="1"/>
    <col min="5898" max="5898" width="10.7109375" style="84" customWidth="1"/>
    <col min="5899" max="5899" width="9.85546875" style="84" customWidth="1"/>
    <col min="5900" max="5900" width="10.5703125" style="84" customWidth="1"/>
    <col min="5901" max="5901" width="10.140625" style="84" customWidth="1"/>
    <col min="5902" max="5902" width="10.28515625" style="84" customWidth="1"/>
    <col min="5903" max="5903" width="9.85546875" style="84" customWidth="1"/>
    <col min="5904" max="5904" width="9.7109375" style="84" customWidth="1"/>
    <col min="5905" max="5905" width="9.42578125" style="84" customWidth="1"/>
    <col min="5906" max="5906" width="9.85546875" style="84" customWidth="1"/>
    <col min="5907" max="5907" width="9.140625" style="84" customWidth="1"/>
    <col min="5908" max="5908" width="9.5703125" style="84" customWidth="1"/>
    <col min="5909" max="5909" width="9" style="84" customWidth="1"/>
    <col min="5910" max="5911" width="10.85546875" style="84" customWidth="1"/>
    <col min="5912" max="5912" width="96.5703125" style="84" customWidth="1"/>
    <col min="5913" max="5920" width="10.85546875" style="84" customWidth="1"/>
    <col min="5921" max="5921" width="24.42578125" style="84" customWidth="1"/>
    <col min="5922" max="5933" width="10.85546875" style="84" customWidth="1"/>
    <col min="5934" max="5936" width="13.7109375" style="84" customWidth="1"/>
    <col min="5937" max="5990" width="0" style="84" hidden="1" customWidth="1"/>
    <col min="5991" max="6144" width="10.28515625" style="84"/>
    <col min="6145" max="6145" width="48.42578125" style="84" customWidth="1"/>
    <col min="6146" max="6146" width="13.140625" style="84" customWidth="1"/>
    <col min="6147" max="6147" width="12.42578125" style="84" customWidth="1"/>
    <col min="6148" max="6148" width="12.28515625" style="84" customWidth="1"/>
    <col min="6149" max="6149" width="11.5703125" style="84" customWidth="1"/>
    <col min="6150" max="6150" width="12.5703125" style="84" customWidth="1"/>
    <col min="6151" max="6152" width="10.42578125" style="84" customWidth="1"/>
    <col min="6153" max="6153" width="10.28515625" style="84" customWidth="1"/>
    <col min="6154" max="6154" width="10.7109375" style="84" customWidth="1"/>
    <col min="6155" max="6155" width="9.85546875" style="84" customWidth="1"/>
    <col min="6156" max="6156" width="10.5703125" style="84" customWidth="1"/>
    <col min="6157" max="6157" width="10.140625" style="84" customWidth="1"/>
    <col min="6158" max="6158" width="10.28515625" style="84" customWidth="1"/>
    <col min="6159" max="6159" width="9.85546875" style="84" customWidth="1"/>
    <col min="6160" max="6160" width="9.7109375" style="84" customWidth="1"/>
    <col min="6161" max="6161" width="9.42578125" style="84" customWidth="1"/>
    <col min="6162" max="6162" width="9.85546875" style="84" customWidth="1"/>
    <col min="6163" max="6163" width="9.140625" style="84" customWidth="1"/>
    <col min="6164" max="6164" width="9.5703125" style="84" customWidth="1"/>
    <col min="6165" max="6165" width="9" style="84" customWidth="1"/>
    <col min="6166" max="6167" width="10.85546875" style="84" customWidth="1"/>
    <col min="6168" max="6168" width="96.5703125" style="84" customWidth="1"/>
    <col min="6169" max="6176" width="10.85546875" style="84" customWidth="1"/>
    <col min="6177" max="6177" width="24.42578125" style="84" customWidth="1"/>
    <col min="6178" max="6189" width="10.85546875" style="84" customWidth="1"/>
    <col min="6190" max="6192" width="13.7109375" style="84" customWidth="1"/>
    <col min="6193" max="6246" width="0" style="84" hidden="1" customWidth="1"/>
    <col min="6247" max="6400" width="10.28515625" style="84"/>
    <col min="6401" max="6401" width="48.42578125" style="84" customWidth="1"/>
    <col min="6402" max="6402" width="13.140625" style="84" customWidth="1"/>
    <col min="6403" max="6403" width="12.42578125" style="84" customWidth="1"/>
    <col min="6404" max="6404" width="12.28515625" style="84" customWidth="1"/>
    <col min="6405" max="6405" width="11.5703125" style="84" customWidth="1"/>
    <col min="6406" max="6406" width="12.5703125" style="84" customWidth="1"/>
    <col min="6407" max="6408" width="10.42578125" style="84" customWidth="1"/>
    <col min="6409" max="6409" width="10.28515625" style="84" customWidth="1"/>
    <col min="6410" max="6410" width="10.7109375" style="84" customWidth="1"/>
    <col min="6411" max="6411" width="9.85546875" style="84" customWidth="1"/>
    <col min="6412" max="6412" width="10.5703125" style="84" customWidth="1"/>
    <col min="6413" max="6413" width="10.140625" style="84" customWidth="1"/>
    <col min="6414" max="6414" width="10.28515625" style="84" customWidth="1"/>
    <col min="6415" max="6415" width="9.85546875" style="84" customWidth="1"/>
    <col min="6416" max="6416" width="9.7109375" style="84" customWidth="1"/>
    <col min="6417" max="6417" width="9.42578125" style="84" customWidth="1"/>
    <col min="6418" max="6418" width="9.85546875" style="84" customWidth="1"/>
    <col min="6419" max="6419" width="9.140625" style="84" customWidth="1"/>
    <col min="6420" max="6420" width="9.5703125" style="84" customWidth="1"/>
    <col min="6421" max="6421" width="9" style="84" customWidth="1"/>
    <col min="6422" max="6423" width="10.85546875" style="84" customWidth="1"/>
    <col min="6424" max="6424" width="96.5703125" style="84" customWidth="1"/>
    <col min="6425" max="6432" width="10.85546875" style="84" customWidth="1"/>
    <col min="6433" max="6433" width="24.42578125" style="84" customWidth="1"/>
    <col min="6434" max="6445" width="10.85546875" style="84" customWidth="1"/>
    <col min="6446" max="6448" width="13.7109375" style="84" customWidth="1"/>
    <col min="6449" max="6502" width="0" style="84" hidden="1" customWidth="1"/>
    <col min="6503" max="6656" width="10.28515625" style="84"/>
    <col min="6657" max="6657" width="48.42578125" style="84" customWidth="1"/>
    <col min="6658" max="6658" width="13.140625" style="84" customWidth="1"/>
    <col min="6659" max="6659" width="12.42578125" style="84" customWidth="1"/>
    <col min="6660" max="6660" width="12.28515625" style="84" customWidth="1"/>
    <col min="6661" max="6661" width="11.5703125" style="84" customWidth="1"/>
    <col min="6662" max="6662" width="12.5703125" style="84" customWidth="1"/>
    <col min="6663" max="6664" width="10.42578125" style="84" customWidth="1"/>
    <col min="6665" max="6665" width="10.28515625" style="84" customWidth="1"/>
    <col min="6666" max="6666" width="10.7109375" style="84" customWidth="1"/>
    <col min="6667" max="6667" width="9.85546875" style="84" customWidth="1"/>
    <col min="6668" max="6668" width="10.5703125" style="84" customWidth="1"/>
    <col min="6669" max="6669" width="10.140625" style="84" customWidth="1"/>
    <col min="6670" max="6670" width="10.28515625" style="84" customWidth="1"/>
    <col min="6671" max="6671" width="9.85546875" style="84" customWidth="1"/>
    <col min="6672" max="6672" width="9.7109375" style="84" customWidth="1"/>
    <col min="6673" max="6673" width="9.42578125" style="84" customWidth="1"/>
    <col min="6674" max="6674" width="9.85546875" style="84" customWidth="1"/>
    <col min="6675" max="6675" width="9.140625" style="84" customWidth="1"/>
    <col min="6676" max="6676" width="9.5703125" style="84" customWidth="1"/>
    <col min="6677" max="6677" width="9" style="84" customWidth="1"/>
    <col min="6678" max="6679" width="10.85546875" style="84" customWidth="1"/>
    <col min="6680" max="6680" width="96.5703125" style="84" customWidth="1"/>
    <col min="6681" max="6688" width="10.85546875" style="84" customWidth="1"/>
    <col min="6689" max="6689" width="24.42578125" style="84" customWidth="1"/>
    <col min="6690" max="6701" width="10.85546875" style="84" customWidth="1"/>
    <col min="6702" max="6704" width="13.7109375" style="84" customWidth="1"/>
    <col min="6705" max="6758" width="0" style="84" hidden="1" customWidth="1"/>
    <col min="6759" max="6912" width="10.28515625" style="84"/>
    <col min="6913" max="6913" width="48.42578125" style="84" customWidth="1"/>
    <col min="6914" max="6914" width="13.140625" style="84" customWidth="1"/>
    <col min="6915" max="6915" width="12.42578125" style="84" customWidth="1"/>
    <col min="6916" max="6916" width="12.28515625" style="84" customWidth="1"/>
    <col min="6917" max="6917" width="11.5703125" style="84" customWidth="1"/>
    <col min="6918" max="6918" width="12.5703125" style="84" customWidth="1"/>
    <col min="6919" max="6920" width="10.42578125" style="84" customWidth="1"/>
    <col min="6921" max="6921" width="10.28515625" style="84" customWidth="1"/>
    <col min="6922" max="6922" width="10.7109375" style="84" customWidth="1"/>
    <col min="6923" max="6923" width="9.85546875" style="84" customWidth="1"/>
    <col min="6924" max="6924" width="10.5703125" style="84" customWidth="1"/>
    <col min="6925" max="6925" width="10.140625" style="84" customWidth="1"/>
    <col min="6926" max="6926" width="10.28515625" style="84" customWidth="1"/>
    <col min="6927" max="6927" width="9.85546875" style="84" customWidth="1"/>
    <col min="6928" max="6928" width="9.7109375" style="84" customWidth="1"/>
    <col min="6929" max="6929" width="9.42578125" style="84" customWidth="1"/>
    <col min="6930" max="6930" width="9.85546875" style="84" customWidth="1"/>
    <col min="6931" max="6931" width="9.140625" style="84" customWidth="1"/>
    <col min="6932" max="6932" width="9.5703125" style="84" customWidth="1"/>
    <col min="6933" max="6933" width="9" style="84" customWidth="1"/>
    <col min="6934" max="6935" width="10.85546875" style="84" customWidth="1"/>
    <col min="6936" max="6936" width="96.5703125" style="84" customWidth="1"/>
    <col min="6937" max="6944" width="10.85546875" style="84" customWidth="1"/>
    <col min="6945" max="6945" width="24.42578125" style="84" customWidth="1"/>
    <col min="6946" max="6957" width="10.85546875" style="84" customWidth="1"/>
    <col min="6958" max="6960" width="13.7109375" style="84" customWidth="1"/>
    <col min="6961" max="7014" width="0" style="84" hidden="1" customWidth="1"/>
    <col min="7015" max="7168" width="10.28515625" style="84"/>
    <col min="7169" max="7169" width="48.42578125" style="84" customWidth="1"/>
    <col min="7170" max="7170" width="13.140625" style="84" customWidth="1"/>
    <col min="7171" max="7171" width="12.42578125" style="84" customWidth="1"/>
    <col min="7172" max="7172" width="12.28515625" style="84" customWidth="1"/>
    <col min="7173" max="7173" width="11.5703125" style="84" customWidth="1"/>
    <col min="7174" max="7174" width="12.5703125" style="84" customWidth="1"/>
    <col min="7175" max="7176" width="10.42578125" style="84" customWidth="1"/>
    <col min="7177" max="7177" width="10.28515625" style="84" customWidth="1"/>
    <col min="7178" max="7178" width="10.7109375" style="84" customWidth="1"/>
    <col min="7179" max="7179" width="9.85546875" style="84" customWidth="1"/>
    <col min="7180" max="7180" width="10.5703125" style="84" customWidth="1"/>
    <col min="7181" max="7181" width="10.140625" style="84" customWidth="1"/>
    <col min="7182" max="7182" width="10.28515625" style="84" customWidth="1"/>
    <col min="7183" max="7183" width="9.85546875" style="84" customWidth="1"/>
    <col min="7184" max="7184" width="9.7109375" style="84" customWidth="1"/>
    <col min="7185" max="7185" width="9.42578125" style="84" customWidth="1"/>
    <col min="7186" max="7186" width="9.85546875" style="84" customWidth="1"/>
    <col min="7187" max="7187" width="9.140625" style="84" customWidth="1"/>
    <col min="7188" max="7188" width="9.5703125" style="84" customWidth="1"/>
    <col min="7189" max="7189" width="9" style="84" customWidth="1"/>
    <col min="7190" max="7191" width="10.85546875" style="84" customWidth="1"/>
    <col min="7192" max="7192" width="96.5703125" style="84" customWidth="1"/>
    <col min="7193" max="7200" width="10.85546875" style="84" customWidth="1"/>
    <col min="7201" max="7201" width="24.42578125" style="84" customWidth="1"/>
    <col min="7202" max="7213" width="10.85546875" style="84" customWidth="1"/>
    <col min="7214" max="7216" width="13.7109375" style="84" customWidth="1"/>
    <col min="7217" max="7270" width="0" style="84" hidden="1" customWidth="1"/>
    <col min="7271" max="7424" width="10.28515625" style="84"/>
    <col min="7425" max="7425" width="48.42578125" style="84" customWidth="1"/>
    <col min="7426" max="7426" width="13.140625" style="84" customWidth="1"/>
    <col min="7427" max="7427" width="12.42578125" style="84" customWidth="1"/>
    <col min="7428" max="7428" width="12.28515625" style="84" customWidth="1"/>
    <col min="7429" max="7429" width="11.5703125" style="84" customWidth="1"/>
    <col min="7430" max="7430" width="12.5703125" style="84" customWidth="1"/>
    <col min="7431" max="7432" width="10.42578125" style="84" customWidth="1"/>
    <col min="7433" max="7433" width="10.28515625" style="84" customWidth="1"/>
    <col min="7434" max="7434" width="10.7109375" style="84" customWidth="1"/>
    <col min="7435" max="7435" width="9.85546875" style="84" customWidth="1"/>
    <col min="7436" max="7436" width="10.5703125" style="84" customWidth="1"/>
    <col min="7437" max="7437" width="10.140625" style="84" customWidth="1"/>
    <col min="7438" max="7438" width="10.28515625" style="84" customWidth="1"/>
    <col min="7439" max="7439" width="9.85546875" style="84" customWidth="1"/>
    <col min="7440" max="7440" width="9.7109375" style="84" customWidth="1"/>
    <col min="7441" max="7441" width="9.42578125" style="84" customWidth="1"/>
    <col min="7442" max="7442" width="9.85546875" style="84" customWidth="1"/>
    <col min="7443" max="7443" width="9.140625" style="84" customWidth="1"/>
    <col min="7444" max="7444" width="9.5703125" style="84" customWidth="1"/>
    <col min="7445" max="7445" width="9" style="84" customWidth="1"/>
    <col min="7446" max="7447" width="10.85546875" style="84" customWidth="1"/>
    <col min="7448" max="7448" width="96.5703125" style="84" customWidth="1"/>
    <col min="7449" max="7456" width="10.85546875" style="84" customWidth="1"/>
    <col min="7457" max="7457" width="24.42578125" style="84" customWidth="1"/>
    <col min="7458" max="7469" width="10.85546875" style="84" customWidth="1"/>
    <col min="7470" max="7472" width="13.7109375" style="84" customWidth="1"/>
    <col min="7473" max="7526" width="0" style="84" hidden="1" customWidth="1"/>
    <col min="7527" max="7680" width="10.28515625" style="84"/>
    <col min="7681" max="7681" width="48.42578125" style="84" customWidth="1"/>
    <col min="7682" max="7682" width="13.140625" style="84" customWidth="1"/>
    <col min="7683" max="7683" width="12.42578125" style="84" customWidth="1"/>
    <col min="7684" max="7684" width="12.28515625" style="84" customWidth="1"/>
    <col min="7685" max="7685" width="11.5703125" style="84" customWidth="1"/>
    <col min="7686" max="7686" width="12.5703125" style="84" customWidth="1"/>
    <col min="7687" max="7688" width="10.42578125" style="84" customWidth="1"/>
    <col min="7689" max="7689" width="10.28515625" style="84" customWidth="1"/>
    <col min="7690" max="7690" width="10.7109375" style="84" customWidth="1"/>
    <col min="7691" max="7691" width="9.85546875" style="84" customWidth="1"/>
    <col min="7692" max="7692" width="10.5703125" style="84" customWidth="1"/>
    <col min="7693" max="7693" width="10.140625" style="84" customWidth="1"/>
    <col min="7694" max="7694" width="10.28515625" style="84" customWidth="1"/>
    <col min="7695" max="7695" width="9.85546875" style="84" customWidth="1"/>
    <col min="7696" max="7696" width="9.7109375" style="84" customWidth="1"/>
    <col min="7697" max="7697" width="9.42578125" style="84" customWidth="1"/>
    <col min="7698" max="7698" width="9.85546875" style="84" customWidth="1"/>
    <col min="7699" max="7699" width="9.140625" style="84" customWidth="1"/>
    <col min="7700" max="7700" width="9.5703125" style="84" customWidth="1"/>
    <col min="7701" max="7701" width="9" style="84" customWidth="1"/>
    <col min="7702" max="7703" width="10.85546875" style="84" customWidth="1"/>
    <col min="7704" max="7704" width="96.5703125" style="84" customWidth="1"/>
    <col min="7705" max="7712" width="10.85546875" style="84" customWidth="1"/>
    <col min="7713" max="7713" width="24.42578125" style="84" customWidth="1"/>
    <col min="7714" max="7725" width="10.85546875" style="84" customWidth="1"/>
    <col min="7726" max="7728" width="13.7109375" style="84" customWidth="1"/>
    <col min="7729" max="7782" width="0" style="84" hidden="1" customWidth="1"/>
    <col min="7783" max="7936" width="10.28515625" style="84"/>
    <col min="7937" max="7937" width="48.42578125" style="84" customWidth="1"/>
    <col min="7938" max="7938" width="13.140625" style="84" customWidth="1"/>
    <col min="7939" max="7939" width="12.42578125" style="84" customWidth="1"/>
    <col min="7940" max="7940" width="12.28515625" style="84" customWidth="1"/>
    <col min="7941" max="7941" width="11.5703125" style="84" customWidth="1"/>
    <col min="7942" max="7942" width="12.5703125" style="84" customWidth="1"/>
    <col min="7943" max="7944" width="10.42578125" style="84" customWidth="1"/>
    <col min="7945" max="7945" width="10.28515625" style="84" customWidth="1"/>
    <col min="7946" max="7946" width="10.7109375" style="84" customWidth="1"/>
    <col min="7947" max="7947" width="9.85546875" style="84" customWidth="1"/>
    <col min="7948" max="7948" width="10.5703125" style="84" customWidth="1"/>
    <col min="7949" max="7949" width="10.140625" style="84" customWidth="1"/>
    <col min="7950" max="7950" width="10.28515625" style="84" customWidth="1"/>
    <col min="7951" max="7951" width="9.85546875" style="84" customWidth="1"/>
    <col min="7952" max="7952" width="9.7109375" style="84" customWidth="1"/>
    <col min="7953" max="7953" width="9.42578125" style="84" customWidth="1"/>
    <col min="7954" max="7954" width="9.85546875" style="84" customWidth="1"/>
    <col min="7955" max="7955" width="9.140625" style="84" customWidth="1"/>
    <col min="7956" max="7956" width="9.5703125" style="84" customWidth="1"/>
    <col min="7957" max="7957" width="9" style="84" customWidth="1"/>
    <col min="7958" max="7959" width="10.85546875" style="84" customWidth="1"/>
    <col min="7960" max="7960" width="96.5703125" style="84" customWidth="1"/>
    <col min="7961" max="7968" width="10.85546875" style="84" customWidth="1"/>
    <col min="7969" max="7969" width="24.42578125" style="84" customWidth="1"/>
    <col min="7970" max="7981" width="10.85546875" style="84" customWidth="1"/>
    <col min="7982" max="7984" width="13.7109375" style="84" customWidth="1"/>
    <col min="7985" max="8038" width="0" style="84" hidden="1" customWidth="1"/>
    <col min="8039" max="8192" width="10.28515625" style="84"/>
    <col min="8193" max="8193" width="48.42578125" style="84" customWidth="1"/>
    <col min="8194" max="8194" width="13.140625" style="84" customWidth="1"/>
    <col min="8195" max="8195" width="12.42578125" style="84" customWidth="1"/>
    <col min="8196" max="8196" width="12.28515625" style="84" customWidth="1"/>
    <col min="8197" max="8197" width="11.5703125" style="84" customWidth="1"/>
    <col min="8198" max="8198" width="12.5703125" style="84" customWidth="1"/>
    <col min="8199" max="8200" width="10.42578125" style="84" customWidth="1"/>
    <col min="8201" max="8201" width="10.28515625" style="84" customWidth="1"/>
    <col min="8202" max="8202" width="10.7109375" style="84" customWidth="1"/>
    <col min="8203" max="8203" width="9.85546875" style="84" customWidth="1"/>
    <col min="8204" max="8204" width="10.5703125" style="84" customWidth="1"/>
    <col min="8205" max="8205" width="10.140625" style="84" customWidth="1"/>
    <col min="8206" max="8206" width="10.28515625" style="84" customWidth="1"/>
    <col min="8207" max="8207" width="9.85546875" style="84" customWidth="1"/>
    <col min="8208" max="8208" width="9.7109375" style="84" customWidth="1"/>
    <col min="8209" max="8209" width="9.42578125" style="84" customWidth="1"/>
    <col min="8210" max="8210" width="9.85546875" style="84" customWidth="1"/>
    <col min="8211" max="8211" width="9.140625" style="84" customWidth="1"/>
    <col min="8212" max="8212" width="9.5703125" style="84" customWidth="1"/>
    <col min="8213" max="8213" width="9" style="84" customWidth="1"/>
    <col min="8214" max="8215" width="10.85546875" style="84" customWidth="1"/>
    <col min="8216" max="8216" width="96.5703125" style="84" customWidth="1"/>
    <col min="8217" max="8224" width="10.85546875" style="84" customWidth="1"/>
    <col min="8225" max="8225" width="24.42578125" style="84" customWidth="1"/>
    <col min="8226" max="8237" width="10.85546875" style="84" customWidth="1"/>
    <col min="8238" max="8240" width="13.7109375" style="84" customWidth="1"/>
    <col min="8241" max="8294" width="0" style="84" hidden="1" customWidth="1"/>
    <col min="8295" max="8448" width="10.28515625" style="84"/>
    <col min="8449" max="8449" width="48.42578125" style="84" customWidth="1"/>
    <col min="8450" max="8450" width="13.140625" style="84" customWidth="1"/>
    <col min="8451" max="8451" width="12.42578125" style="84" customWidth="1"/>
    <col min="8452" max="8452" width="12.28515625" style="84" customWidth="1"/>
    <col min="8453" max="8453" width="11.5703125" style="84" customWidth="1"/>
    <col min="8454" max="8454" width="12.5703125" style="84" customWidth="1"/>
    <col min="8455" max="8456" width="10.42578125" style="84" customWidth="1"/>
    <col min="8457" max="8457" width="10.28515625" style="84" customWidth="1"/>
    <col min="8458" max="8458" width="10.7109375" style="84" customWidth="1"/>
    <col min="8459" max="8459" width="9.85546875" style="84" customWidth="1"/>
    <col min="8460" max="8460" width="10.5703125" style="84" customWidth="1"/>
    <col min="8461" max="8461" width="10.140625" style="84" customWidth="1"/>
    <col min="8462" max="8462" width="10.28515625" style="84" customWidth="1"/>
    <col min="8463" max="8463" width="9.85546875" style="84" customWidth="1"/>
    <col min="8464" max="8464" width="9.7109375" style="84" customWidth="1"/>
    <col min="8465" max="8465" width="9.42578125" style="84" customWidth="1"/>
    <col min="8466" max="8466" width="9.85546875" style="84" customWidth="1"/>
    <col min="8467" max="8467" width="9.140625" style="84" customWidth="1"/>
    <col min="8468" max="8468" width="9.5703125" style="84" customWidth="1"/>
    <col min="8469" max="8469" width="9" style="84" customWidth="1"/>
    <col min="8470" max="8471" width="10.85546875" style="84" customWidth="1"/>
    <col min="8472" max="8472" width="96.5703125" style="84" customWidth="1"/>
    <col min="8473" max="8480" width="10.85546875" style="84" customWidth="1"/>
    <col min="8481" max="8481" width="24.42578125" style="84" customWidth="1"/>
    <col min="8482" max="8493" width="10.85546875" style="84" customWidth="1"/>
    <col min="8494" max="8496" width="13.7109375" style="84" customWidth="1"/>
    <col min="8497" max="8550" width="0" style="84" hidden="1" customWidth="1"/>
    <col min="8551" max="8704" width="10.28515625" style="84"/>
    <col min="8705" max="8705" width="48.42578125" style="84" customWidth="1"/>
    <col min="8706" max="8706" width="13.140625" style="84" customWidth="1"/>
    <col min="8707" max="8707" width="12.42578125" style="84" customWidth="1"/>
    <col min="8708" max="8708" width="12.28515625" style="84" customWidth="1"/>
    <col min="8709" max="8709" width="11.5703125" style="84" customWidth="1"/>
    <col min="8710" max="8710" width="12.5703125" style="84" customWidth="1"/>
    <col min="8711" max="8712" width="10.42578125" style="84" customWidth="1"/>
    <col min="8713" max="8713" width="10.28515625" style="84" customWidth="1"/>
    <col min="8714" max="8714" width="10.7109375" style="84" customWidth="1"/>
    <col min="8715" max="8715" width="9.85546875" style="84" customWidth="1"/>
    <col min="8716" max="8716" width="10.5703125" style="84" customWidth="1"/>
    <col min="8717" max="8717" width="10.140625" style="84" customWidth="1"/>
    <col min="8718" max="8718" width="10.28515625" style="84" customWidth="1"/>
    <col min="8719" max="8719" width="9.85546875" style="84" customWidth="1"/>
    <col min="8720" max="8720" width="9.7109375" style="84" customWidth="1"/>
    <col min="8721" max="8721" width="9.42578125" style="84" customWidth="1"/>
    <col min="8722" max="8722" width="9.85546875" style="84" customWidth="1"/>
    <col min="8723" max="8723" width="9.140625" style="84" customWidth="1"/>
    <col min="8724" max="8724" width="9.5703125" style="84" customWidth="1"/>
    <col min="8725" max="8725" width="9" style="84" customWidth="1"/>
    <col min="8726" max="8727" width="10.85546875" style="84" customWidth="1"/>
    <col min="8728" max="8728" width="96.5703125" style="84" customWidth="1"/>
    <col min="8729" max="8736" width="10.85546875" style="84" customWidth="1"/>
    <col min="8737" max="8737" width="24.42578125" style="84" customWidth="1"/>
    <col min="8738" max="8749" width="10.85546875" style="84" customWidth="1"/>
    <col min="8750" max="8752" width="13.7109375" style="84" customWidth="1"/>
    <col min="8753" max="8806" width="0" style="84" hidden="1" customWidth="1"/>
    <col min="8807" max="8960" width="10.28515625" style="84"/>
    <col min="8961" max="8961" width="48.42578125" style="84" customWidth="1"/>
    <col min="8962" max="8962" width="13.140625" style="84" customWidth="1"/>
    <col min="8963" max="8963" width="12.42578125" style="84" customWidth="1"/>
    <col min="8964" max="8964" width="12.28515625" style="84" customWidth="1"/>
    <col min="8965" max="8965" width="11.5703125" style="84" customWidth="1"/>
    <col min="8966" max="8966" width="12.5703125" style="84" customWidth="1"/>
    <col min="8967" max="8968" width="10.42578125" style="84" customWidth="1"/>
    <col min="8969" max="8969" width="10.28515625" style="84" customWidth="1"/>
    <col min="8970" max="8970" width="10.7109375" style="84" customWidth="1"/>
    <col min="8971" max="8971" width="9.85546875" style="84" customWidth="1"/>
    <col min="8972" max="8972" width="10.5703125" style="84" customWidth="1"/>
    <col min="8973" max="8973" width="10.140625" style="84" customWidth="1"/>
    <col min="8974" max="8974" width="10.28515625" style="84" customWidth="1"/>
    <col min="8975" max="8975" width="9.85546875" style="84" customWidth="1"/>
    <col min="8976" max="8976" width="9.7109375" style="84" customWidth="1"/>
    <col min="8977" max="8977" width="9.42578125" style="84" customWidth="1"/>
    <col min="8978" max="8978" width="9.85546875" style="84" customWidth="1"/>
    <col min="8979" max="8979" width="9.140625" style="84" customWidth="1"/>
    <col min="8980" max="8980" width="9.5703125" style="84" customWidth="1"/>
    <col min="8981" max="8981" width="9" style="84" customWidth="1"/>
    <col min="8982" max="8983" width="10.85546875" style="84" customWidth="1"/>
    <col min="8984" max="8984" width="96.5703125" style="84" customWidth="1"/>
    <col min="8985" max="8992" width="10.85546875" style="84" customWidth="1"/>
    <col min="8993" max="8993" width="24.42578125" style="84" customWidth="1"/>
    <col min="8994" max="9005" width="10.85546875" style="84" customWidth="1"/>
    <col min="9006" max="9008" width="13.7109375" style="84" customWidth="1"/>
    <col min="9009" max="9062" width="0" style="84" hidden="1" customWidth="1"/>
    <col min="9063" max="9216" width="10.28515625" style="84"/>
    <col min="9217" max="9217" width="48.42578125" style="84" customWidth="1"/>
    <col min="9218" max="9218" width="13.140625" style="84" customWidth="1"/>
    <col min="9219" max="9219" width="12.42578125" style="84" customWidth="1"/>
    <col min="9220" max="9220" width="12.28515625" style="84" customWidth="1"/>
    <col min="9221" max="9221" width="11.5703125" style="84" customWidth="1"/>
    <col min="9222" max="9222" width="12.5703125" style="84" customWidth="1"/>
    <col min="9223" max="9224" width="10.42578125" style="84" customWidth="1"/>
    <col min="9225" max="9225" width="10.28515625" style="84" customWidth="1"/>
    <col min="9226" max="9226" width="10.7109375" style="84" customWidth="1"/>
    <col min="9227" max="9227" width="9.85546875" style="84" customWidth="1"/>
    <col min="9228" max="9228" width="10.5703125" style="84" customWidth="1"/>
    <col min="9229" max="9229" width="10.140625" style="84" customWidth="1"/>
    <col min="9230" max="9230" width="10.28515625" style="84" customWidth="1"/>
    <col min="9231" max="9231" width="9.85546875" style="84" customWidth="1"/>
    <col min="9232" max="9232" width="9.7109375" style="84" customWidth="1"/>
    <col min="9233" max="9233" width="9.42578125" style="84" customWidth="1"/>
    <col min="9234" max="9234" width="9.85546875" style="84" customWidth="1"/>
    <col min="9235" max="9235" width="9.140625" style="84" customWidth="1"/>
    <col min="9236" max="9236" width="9.5703125" style="84" customWidth="1"/>
    <col min="9237" max="9237" width="9" style="84" customWidth="1"/>
    <col min="9238" max="9239" width="10.85546875" style="84" customWidth="1"/>
    <col min="9240" max="9240" width="96.5703125" style="84" customWidth="1"/>
    <col min="9241" max="9248" width="10.85546875" style="84" customWidth="1"/>
    <col min="9249" max="9249" width="24.42578125" style="84" customWidth="1"/>
    <col min="9250" max="9261" width="10.85546875" style="84" customWidth="1"/>
    <col min="9262" max="9264" width="13.7109375" style="84" customWidth="1"/>
    <col min="9265" max="9318" width="0" style="84" hidden="1" customWidth="1"/>
    <col min="9319" max="9472" width="10.28515625" style="84"/>
    <col min="9473" max="9473" width="48.42578125" style="84" customWidth="1"/>
    <col min="9474" max="9474" width="13.140625" style="84" customWidth="1"/>
    <col min="9475" max="9475" width="12.42578125" style="84" customWidth="1"/>
    <col min="9476" max="9476" width="12.28515625" style="84" customWidth="1"/>
    <col min="9477" max="9477" width="11.5703125" style="84" customWidth="1"/>
    <col min="9478" max="9478" width="12.5703125" style="84" customWidth="1"/>
    <col min="9479" max="9480" width="10.42578125" style="84" customWidth="1"/>
    <col min="9481" max="9481" width="10.28515625" style="84" customWidth="1"/>
    <col min="9482" max="9482" width="10.7109375" style="84" customWidth="1"/>
    <col min="9483" max="9483" width="9.85546875" style="84" customWidth="1"/>
    <col min="9484" max="9484" width="10.5703125" style="84" customWidth="1"/>
    <col min="9485" max="9485" width="10.140625" style="84" customWidth="1"/>
    <col min="9486" max="9486" width="10.28515625" style="84" customWidth="1"/>
    <col min="9487" max="9487" width="9.85546875" style="84" customWidth="1"/>
    <col min="9488" max="9488" width="9.7109375" style="84" customWidth="1"/>
    <col min="9489" max="9489" width="9.42578125" style="84" customWidth="1"/>
    <col min="9490" max="9490" width="9.85546875" style="84" customWidth="1"/>
    <col min="9491" max="9491" width="9.140625" style="84" customWidth="1"/>
    <col min="9492" max="9492" width="9.5703125" style="84" customWidth="1"/>
    <col min="9493" max="9493" width="9" style="84" customWidth="1"/>
    <col min="9494" max="9495" width="10.85546875" style="84" customWidth="1"/>
    <col min="9496" max="9496" width="96.5703125" style="84" customWidth="1"/>
    <col min="9497" max="9504" width="10.85546875" style="84" customWidth="1"/>
    <col min="9505" max="9505" width="24.42578125" style="84" customWidth="1"/>
    <col min="9506" max="9517" width="10.85546875" style="84" customWidth="1"/>
    <col min="9518" max="9520" width="13.7109375" style="84" customWidth="1"/>
    <col min="9521" max="9574" width="0" style="84" hidden="1" customWidth="1"/>
    <col min="9575" max="9728" width="10.28515625" style="84"/>
    <col min="9729" max="9729" width="48.42578125" style="84" customWidth="1"/>
    <col min="9730" max="9730" width="13.140625" style="84" customWidth="1"/>
    <col min="9731" max="9731" width="12.42578125" style="84" customWidth="1"/>
    <col min="9732" max="9732" width="12.28515625" style="84" customWidth="1"/>
    <col min="9733" max="9733" width="11.5703125" style="84" customWidth="1"/>
    <col min="9734" max="9734" width="12.5703125" style="84" customWidth="1"/>
    <col min="9735" max="9736" width="10.42578125" style="84" customWidth="1"/>
    <col min="9737" max="9737" width="10.28515625" style="84" customWidth="1"/>
    <col min="9738" max="9738" width="10.7109375" style="84" customWidth="1"/>
    <col min="9739" max="9739" width="9.85546875" style="84" customWidth="1"/>
    <col min="9740" max="9740" width="10.5703125" style="84" customWidth="1"/>
    <col min="9741" max="9741" width="10.140625" style="84" customWidth="1"/>
    <col min="9742" max="9742" width="10.28515625" style="84" customWidth="1"/>
    <col min="9743" max="9743" width="9.85546875" style="84" customWidth="1"/>
    <col min="9744" max="9744" width="9.7109375" style="84" customWidth="1"/>
    <col min="9745" max="9745" width="9.42578125" style="84" customWidth="1"/>
    <col min="9746" max="9746" width="9.85546875" style="84" customWidth="1"/>
    <col min="9747" max="9747" width="9.140625" style="84" customWidth="1"/>
    <col min="9748" max="9748" width="9.5703125" style="84" customWidth="1"/>
    <col min="9749" max="9749" width="9" style="84" customWidth="1"/>
    <col min="9750" max="9751" width="10.85546875" style="84" customWidth="1"/>
    <col min="9752" max="9752" width="96.5703125" style="84" customWidth="1"/>
    <col min="9753" max="9760" width="10.85546875" style="84" customWidth="1"/>
    <col min="9761" max="9761" width="24.42578125" style="84" customWidth="1"/>
    <col min="9762" max="9773" width="10.85546875" style="84" customWidth="1"/>
    <col min="9774" max="9776" width="13.7109375" style="84" customWidth="1"/>
    <col min="9777" max="9830" width="0" style="84" hidden="1" customWidth="1"/>
    <col min="9831" max="9984" width="10.28515625" style="84"/>
    <col min="9985" max="9985" width="48.42578125" style="84" customWidth="1"/>
    <col min="9986" max="9986" width="13.140625" style="84" customWidth="1"/>
    <col min="9987" max="9987" width="12.42578125" style="84" customWidth="1"/>
    <col min="9988" max="9988" width="12.28515625" style="84" customWidth="1"/>
    <col min="9989" max="9989" width="11.5703125" style="84" customWidth="1"/>
    <col min="9990" max="9990" width="12.5703125" style="84" customWidth="1"/>
    <col min="9991" max="9992" width="10.42578125" style="84" customWidth="1"/>
    <col min="9993" max="9993" width="10.28515625" style="84" customWidth="1"/>
    <col min="9994" max="9994" width="10.7109375" style="84" customWidth="1"/>
    <col min="9995" max="9995" width="9.85546875" style="84" customWidth="1"/>
    <col min="9996" max="9996" width="10.5703125" style="84" customWidth="1"/>
    <col min="9997" max="9997" width="10.140625" style="84" customWidth="1"/>
    <col min="9998" max="9998" width="10.28515625" style="84" customWidth="1"/>
    <col min="9999" max="9999" width="9.85546875" style="84" customWidth="1"/>
    <col min="10000" max="10000" width="9.7109375" style="84" customWidth="1"/>
    <col min="10001" max="10001" width="9.42578125" style="84" customWidth="1"/>
    <col min="10002" max="10002" width="9.85546875" style="84" customWidth="1"/>
    <col min="10003" max="10003" width="9.140625" style="84" customWidth="1"/>
    <col min="10004" max="10004" width="9.5703125" style="84" customWidth="1"/>
    <col min="10005" max="10005" width="9" style="84" customWidth="1"/>
    <col min="10006" max="10007" width="10.85546875" style="84" customWidth="1"/>
    <col min="10008" max="10008" width="96.5703125" style="84" customWidth="1"/>
    <col min="10009" max="10016" width="10.85546875" style="84" customWidth="1"/>
    <col min="10017" max="10017" width="24.42578125" style="84" customWidth="1"/>
    <col min="10018" max="10029" width="10.85546875" style="84" customWidth="1"/>
    <col min="10030" max="10032" width="13.7109375" style="84" customWidth="1"/>
    <col min="10033" max="10086" width="0" style="84" hidden="1" customWidth="1"/>
    <col min="10087" max="10240" width="10.28515625" style="84"/>
    <col min="10241" max="10241" width="48.42578125" style="84" customWidth="1"/>
    <col min="10242" max="10242" width="13.140625" style="84" customWidth="1"/>
    <col min="10243" max="10243" width="12.42578125" style="84" customWidth="1"/>
    <col min="10244" max="10244" width="12.28515625" style="84" customWidth="1"/>
    <col min="10245" max="10245" width="11.5703125" style="84" customWidth="1"/>
    <col min="10246" max="10246" width="12.5703125" style="84" customWidth="1"/>
    <col min="10247" max="10248" width="10.42578125" style="84" customWidth="1"/>
    <col min="10249" max="10249" width="10.28515625" style="84" customWidth="1"/>
    <col min="10250" max="10250" width="10.7109375" style="84" customWidth="1"/>
    <col min="10251" max="10251" width="9.85546875" style="84" customWidth="1"/>
    <col min="10252" max="10252" width="10.5703125" style="84" customWidth="1"/>
    <col min="10253" max="10253" width="10.140625" style="84" customWidth="1"/>
    <col min="10254" max="10254" width="10.28515625" style="84" customWidth="1"/>
    <col min="10255" max="10255" width="9.85546875" style="84" customWidth="1"/>
    <col min="10256" max="10256" width="9.7109375" style="84" customWidth="1"/>
    <col min="10257" max="10257" width="9.42578125" style="84" customWidth="1"/>
    <col min="10258" max="10258" width="9.85546875" style="84" customWidth="1"/>
    <col min="10259" max="10259" width="9.140625" style="84" customWidth="1"/>
    <col min="10260" max="10260" width="9.5703125" style="84" customWidth="1"/>
    <col min="10261" max="10261" width="9" style="84" customWidth="1"/>
    <col min="10262" max="10263" width="10.85546875" style="84" customWidth="1"/>
    <col min="10264" max="10264" width="96.5703125" style="84" customWidth="1"/>
    <col min="10265" max="10272" width="10.85546875" style="84" customWidth="1"/>
    <col min="10273" max="10273" width="24.42578125" style="84" customWidth="1"/>
    <col min="10274" max="10285" width="10.85546875" style="84" customWidth="1"/>
    <col min="10286" max="10288" width="13.7109375" style="84" customWidth="1"/>
    <col min="10289" max="10342" width="0" style="84" hidden="1" customWidth="1"/>
    <col min="10343" max="10496" width="10.28515625" style="84"/>
    <col min="10497" max="10497" width="48.42578125" style="84" customWidth="1"/>
    <col min="10498" max="10498" width="13.140625" style="84" customWidth="1"/>
    <col min="10499" max="10499" width="12.42578125" style="84" customWidth="1"/>
    <col min="10500" max="10500" width="12.28515625" style="84" customWidth="1"/>
    <col min="10501" max="10501" width="11.5703125" style="84" customWidth="1"/>
    <col min="10502" max="10502" width="12.5703125" style="84" customWidth="1"/>
    <col min="10503" max="10504" width="10.42578125" style="84" customWidth="1"/>
    <col min="10505" max="10505" width="10.28515625" style="84" customWidth="1"/>
    <col min="10506" max="10506" width="10.7109375" style="84" customWidth="1"/>
    <col min="10507" max="10507" width="9.85546875" style="84" customWidth="1"/>
    <col min="10508" max="10508" width="10.5703125" style="84" customWidth="1"/>
    <col min="10509" max="10509" width="10.140625" style="84" customWidth="1"/>
    <col min="10510" max="10510" width="10.28515625" style="84" customWidth="1"/>
    <col min="10511" max="10511" width="9.85546875" style="84" customWidth="1"/>
    <col min="10512" max="10512" width="9.7109375" style="84" customWidth="1"/>
    <col min="10513" max="10513" width="9.42578125" style="84" customWidth="1"/>
    <col min="10514" max="10514" width="9.85546875" style="84" customWidth="1"/>
    <col min="10515" max="10515" width="9.140625" style="84" customWidth="1"/>
    <col min="10516" max="10516" width="9.5703125" style="84" customWidth="1"/>
    <col min="10517" max="10517" width="9" style="84" customWidth="1"/>
    <col min="10518" max="10519" width="10.85546875" style="84" customWidth="1"/>
    <col min="10520" max="10520" width="96.5703125" style="84" customWidth="1"/>
    <col min="10521" max="10528" width="10.85546875" style="84" customWidth="1"/>
    <col min="10529" max="10529" width="24.42578125" style="84" customWidth="1"/>
    <col min="10530" max="10541" width="10.85546875" style="84" customWidth="1"/>
    <col min="10542" max="10544" width="13.7109375" style="84" customWidth="1"/>
    <col min="10545" max="10598" width="0" style="84" hidden="1" customWidth="1"/>
    <col min="10599" max="10752" width="10.28515625" style="84"/>
    <col min="10753" max="10753" width="48.42578125" style="84" customWidth="1"/>
    <col min="10754" max="10754" width="13.140625" style="84" customWidth="1"/>
    <col min="10755" max="10755" width="12.42578125" style="84" customWidth="1"/>
    <col min="10756" max="10756" width="12.28515625" style="84" customWidth="1"/>
    <col min="10757" max="10757" width="11.5703125" style="84" customWidth="1"/>
    <col min="10758" max="10758" width="12.5703125" style="84" customWidth="1"/>
    <col min="10759" max="10760" width="10.42578125" style="84" customWidth="1"/>
    <col min="10761" max="10761" width="10.28515625" style="84" customWidth="1"/>
    <col min="10762" max="10762" width="10.7109375" style="84" customWidth="1"/>
    <col min="10763" max="10763" width="9.85546875" style="84" customWidth="1"/>
    <col min="10764" max="10764" width="10.5703125" style="84" customWidth="1"/>
    <col min="10765" max="10765" width="10.140625" style="84" customWidth="1"/>
    <col min="10766" max="10766" width="10.28515625" style="84" customWidth="1"/>
    <col min="10767" max="10767" width="9.85546875" style="84" customWidth="1"/>
    <col min="10768" max="10768" width="9.7109375" style="84" customWidth="1"/>
    <col min="10769" max="10769" width="9.42578125" style="84" customWidth="1"/>
    <col min="10770" max="10770" width="9.85546875" style="84" customWidth="1"/>
    <col min="10771" max="10771" width="9.140625" style="84" customWidth="1"/>
    <col min="10772" max="10772" width="9.5703125" style="84" customWidth="1"/>
    <col min="10773" max="10773" width="9" style="84" customWidth="1"/>
    <col min="10774" max="10775" width="10.85546875" style="84" customWidth="1"/>
    <col min="10776" max="10776" width="96.5703125" style="84" customWidth="1"/>
    <col min="10777" max="10784" width="10.85546875" style="84" customWidth="1"/>
    <col min="10785" max="10785" width="24.42578125" style="84" customWidth="1"/>
    <col min="10786" max="10797" width="10.85546875" style="84" customWidth="1"/>
    <col min="10798" max="10800" width="13.7109375" style="84" customWidth="1"/>
    <col min="10801" max="10854" width="0" style="84" hidden="1" customWidth="1"/>
    <col min="10855" max="11008" width="10.28515625" style="84"/>
    <col min="11009" max="11009" width="48.42578125" style="84" customWidth="1"/>
    <col min="11010" max="11010" width="13.140625" style="84" customWidth="1"/>
    <col min="11011" max="11011" width="12.42578125" style="84" customWidth="1"/>
    <col min="11012" max="11012" width="12.28515625" style="84" customWidth="1"/>
    <col min="11013" max="11013" width="11.5703125" style="84" customWidth="1"/>
    <col min="11014" max="11014" width="12.5703125" style="84" customWidth="1"/>
    <col min="11015" max="11016" width="10.42578125" style="84" customWidth="1"/>
    <col min="11017" max="11017" width="10.28515625" style="84" customWidth="1"/>
    <col min="11018" max="11018" width="10.7109375" style="84" customWidth="1"/>
    <col min="11019" max="11019" width="9.85546875" style="84" customWidth="1"/>
    <col min="11020" max="11020" width="10.5703125" style="84" customWidth="1"/>
    <col min="11021" max="11021" width="10.140625" style="84" customWidth="1"/>
    <col min="11022" max="11022" width="10.28515625" style="84" customWidth="1"/>
    <col min="11023" max="11023" width="9.85546875" style="84" customWidth="1"/>
    <col min="11024" max="11024" width="9.7109375" style="84" customWidth="1"/>
    <col min="11025" max="11025" width="9.42578125" style="84" customWidth="1"/>
    <col min="11026" max="11026" width="9.85546875" style="84" customWidth="1"/>
    <col min="11027" max="11027" width="9.140625" style="84" customWidth="1"/>
    <col min="11028" max="11028" width="9.5703125" style="84" customWidth="1"/>
    <col min="11029" max="11029" width="9" style="84" customWidth="1"/>
    <col min="11030" max="11031" width="10.85546875" style="84" customWidth="1"/>
    <col min="11032" max="11032" width="96.5703125" style="84" customWidth="1"/>
    <col min="11033" max="11040" width="10.85546875" style="84" customWidth="1"/>
    <col min="11041" max="11041" width="24.42578125" style="84" customWidth="1"/>
    <col min="11042" max="11053" width="10.85546875" style="84" customWidth="1"/>
    <col min="11054" max="11056" width="13.7109375" style="84" customWidth="1"/>
    <col min="11057" max="11110" width="0" style="84" hidden="1" customWidth="1"/>
    <col min="11111" max="11264" width="10.28515625" style="84"/>
    <col min="11265" max="11265" width="48.42578125" style="84" customWidth="1"/>
    <col min="11266" max="11266" width="13.140625" style="84" customWidth="1"/>
    <col min="11267" max="11267" width="12.42578125" style="84" customWidth="1"/>
    <col min="11268" max="11268" width="12.28515625" style="84" customWidth="1"/>
    <col min="11269" max="11269" width="11.5703125" style="84" customWidth="1"/>
    <col min="11270" max="11270" width="12.5703125" style="84" customWidth="1"/>
    <col min="11271" max="11272" width="10.42578125" style="84" customWidth="1"/>
    <col min="11273" max="11273" width="10.28515625" style="84" customWidth="1"/>
    <col min="11274" max="11274" width="10.7109375" style="84" customWidth="1"/>
    <col min="11275" max="11275" width="9.85546875" style="84" customWidth="1"/>
    <col min="11276" max="11276" width="10.5703125" style="84" customWidth="1"/>
    <col min="11277" max="11277" width="10.140625" style="84" customWidth="1"/>
    <col min="11278" max="11278" width="10.28515625" style="84" customWidth="1"/>
    <col min="11279" max="11279" width="9.85546875" style="84" customWidth="1"/>
    <col min="11280" max="11280" width="9.7109375" style="84" customWidth="1"/>
    <col min="11281" max="11281" width="9.42578125" style="84" customWidth="1"/>
    <col min="11282" max="11282" width="9.85546875" style="84" customWidth="1"/>
    <col min="11283" max="11283" width="9.140625" style="84" customWidth="1"/>
    <col min="11284" max="11284" width="9.5703125" style="84" customWidth="1"/>
    <col min="11285" max="11285" width="9" style="84" customWidth="1"/>
    <col min="11286" max="11287" width="10.85546875" style="84" customWidth="1"/>
    <col min="11288" max="11288" width="96.5703125" style="84" customWidth="1"/>
    <col min="11289" max="11296" width="10.85546875" style="84" customWidth="1"/>
    <col min="11297" max="11297" width="24.42578125" style="84" customWidth="1"/>
    <col min="11298" max="11309" width="10.85546875" style="84" customWidth="1"/>
    <col min="11310" max="11312" width="13.7109375" style="84" customWidth="1"/>
    <col min="11313" max="11366" width="0" style="84" hidden="1" customWidth="1"/>
    <col min="11367" max="11520" width="10.28515625" style="84"/>
    <col min="11521" max="11521" width="48.42578125" style="84" customWidth="1"/>
    <col min="11522" max="11522" width="13.140625" style="84" customWidth="1"/>
    <col min="11523" max="11523" width="12.42578125" style="84" customWidth="1"/>
    <col min="11524" max="11524" width="12.28515625" style="84" customWidth="1"/>
    <col min="11525" max="11525" width="11.5703125" style="84" customWidth="1"/>
    <col min="11526" max="11526" width="12.5703125" style="84" customWidth="1"/>
    <col min="11527" max="11528" width="10.42578125" style="84" customWidth="1"/>
    <col min="11529" max="11529" width="10.28515625" style="84" customWidth="1"/>
    <col min="11530" max="11530" width="10.7109375" style="84" customWidth="1"/>
    <col min="11531" max="11531" width="9.85546875" style="84" customWidth="1"/>
    <col min="11532" max="11532" width="10.5703125" style="84" customWidth="1"/>
    <col min="11533" max="11533" width="10.140625" style="84" customWidth="1"/>
    <col min="11534" max="11534" width="10.28515625" style="84" customWidth="1"/>
    <col min="11535" max="11535" width="9.85546875" style="84" customWidth="1"/>
    <col min="11536" max="11536" width="9.7109375" style="84" customWidth="1"/>
    <col min="11537" max="11537" width="9.42578125" style="84" customWidth="1"/>
    <col min="11538" max="11538" width="9.85546875" style="84" customWidth="1"/>
    <col min="11539" max="11539" width="9.140625" style="84" customWidth="1"/>
    <col min="11540" max="11540" width="9.5703125" style="84" customWidth="1"/>
    <col min="11541" max="11541" width="9" style="84" customWidth="1"/>
    <col min="11542" max="11543" width="10.85546875" style="84" customWidth="1"/>
    <col min="11544" max="11544" width="96.5703125" style="84" customWidth="1"/>
    <col min="11545" max="11552" width="10.85546875" style="84" customWidth="1"/>
    <col min="11553" max="11553" width="24.42578125" style="84" customWidth="1"/>
    <col min="11554" max="11565" width="10.85546875" style="84" customWidth="1"/>
    <col min="11566" max="11568" width="13.7109375" style="84" customWidth="1"/>
    <col min="11569" max="11622" width="0" style="84" hidden="1" customWidth="1"/>
    <col min="11623" max="11776" width="10.28515625" style="84"/>
    <col min="11777" max="11777" width="48.42578125" style="84" customWidth="1"/>
    <col min="11778" max="11778" width="13.140625" style="84" customWidth="1"/>
    <col min="11779" max="11779" width="12.42578125" style="84" customWidth="1"/>
    <col min="11780" max="11780" width="12.28515625" style="84" customWidth="1"/>
    <col min="11781" max="11781" width="11.5703125" style="84" customWidth="1"/>
    <col min="11782" max="11782" width="12.5703125" style="84" customWidth="1"/>
    <col min="11783" max="11784" width="10.42578125" style="84" customWidth="1"/>
    <col min="11785" max="11785" width="10.28515625" style="84" customWidth="1"/>
    <col min="11786" max="11786" width="10.7109375" style="84" customWidth="1"/>
    <col min="11787" max="11787" width="9.85546875" style="84" customWidth="1"/>
    <col min="11788" max="11788" width="10.5703125" style="84" customWidth="1"/>
    <col min="11789" max="11789" width="10.140625" style="84" customWidth="1"/>
    <col min="11790" max="11790" width="10.28515625" style="84" customWidth="1"/>
    <col min="11791" max="11791" width="9.85546875" style="84" customWidth="1"/>
    <col min="11792" max="11792" width="9.7109375" style="84" customWidth="1"/>
    <col min="11793" max="11793" width="9.42578125" style="84" customWidth="1"/>
    <col min="11794" max="11794" width="9.85546875" style="84" customWidth="1"/>
    <col min="11795" max="11795" width="9.140625" style="84" customWidth="1"/>
    <col min="11796" max="11796" width="9.5703125" style="84" customWidth="1"/>
    <col min="11797" max="11797" width="9" style="84" customWidth="1"/>
    <col min="11798" max="11799" width="10.85546875" style="84" customWidth="1"/>
    <col min="11800" max="11800" width="96.5703125" style="84" customWidth="1"/>
    <col min="11801" max="11808" width="10.85546875" style="84" customWidth="1"/>
    <col min="11809" max="11809" width="24.42578125" style="84" customWidth="1"/>
    <col min="11810" max="11821" width="10.85546875" style="84" customWidth="1"/>
    <col min="11822" max="11824" width="13.7109375" style="84" customWidth="1"/>
    <col min="11825" max="11878" width="0" style="84" hidden="1" customWidth="1"/>
    <col min="11879" max="12032" width="10.28515625" style="84"/>
    <col min="12033" max="12033" width="48.42578125" style="84" customWidth="1"/>
    <col min="12034" max="12034" width="13.140625" style="84" customWidth="1"/>
    <col min="12035" max="12035" width="12.42578125" style="84" customWidth="1"/>
    <col min="12036" max="12036" width="12.28515625" style="84" customWidth="1"/>
    <col min="12037" max="12037" width="11.5703125" style="84" customWidth="1"/>
    <col min="12038" max="12038" width="12.5703125" style="84" customWidth="1"/>
    <col min="12039" max="12040" width="10.42578125" style="84" customWidth="1"/>
    <col min="12041" max="12041" width="10.28515625" style="84" customWidth="1"/>
    <col min="12042" max="12042" width="10.7109375" style="84" customWidth="1"/>
    <col min="12043" max="12043" width="9.85546875" style="84" customWidth="1"/>
    <col min="12044" max="12044" width="10.5703125" style="84" customWidth="1"/>
    <col min="12045" max="12045" width="10.140625" style="84" customWidth="1"/>
    <col min="12046" max="12046" width="10.28515625" style="84" customWidth="1"/>
    <col min="12047" max="12047" width="9.85546875" style="84" customWidth="1"/>
    <col min="12048" max="12048" width="9.7109375" style="84" customWidth="1"/>
    <col min="12049" max="12049" width="9.42578125" style="84" customWidth="1"/>
    <col min="12050" max="12050" width="9.85546875" style="84" customWidth="1"/>
    <col min="12051" max="12051" width="9.140625" style="84" customWidth="1"/>
    <col min="12052" max="12052" width="9.5703125" style="84" customWidth="1"/>
    <col min="12053" max="12053" width="9" style="84" customWidth="1"/>
    <col min="12054" max="12055" width="10.85546875" style="84" customWidth="1"/>
    <col min="12056" max="12056" width="96.5703125" style="84" customWidth="1"/>
    <col min="12057" max="12064" width="10.85546875" style="84" customWidth="1"/>
    <col min="12065" max="12065" width="24.42578125" style="84" customWidth="1"/>
    <col min="12066" max="12077" width="10.85546875" style="84" customWidth="1"/>
    <col min="12078" max="12080" width="13.7109375" style="84" customWidth="1"/>
    <col min="12081" max="12134" width="0" style="84" hidden="1" customWidth="1"/>
    <col min="12135" max="12288" width="10.28515625" style="84"/>
    <col min="12289" max="12289" width="48.42578125" style="84" customWidth="1"/>
    <col min="12290" max="12290" width="13.140625" style="84" customWidth="1"/>
    <col min="12291" max="12291" width="12.42578125" style="84" customWidth="1"/>
    <col min="12292" max="12292" width="12.28515625" style="84" customWidth="1"/>
    <col min="12293" max="12293" width="11.5703125" style="84" customWidth="1"/>
    <col min="12294" max="12294" width="12.5703125" style="84" customWidth="1"/>
    <col min="12295" max="12296" width="10.42578125" style="84" customWidth="1"/>
    <col min="12297" max="12297" width="10.28515625" style="84" customWidth="1"/>
    <col min="12298" max="12298" width="10.7109375" style="84" customWidth="1"/>
    <col min="12299" max="12299" width="9.85546875" style="84" customWidth="1"/>
    <col min="12300" max="12300" width="10.5703125" style="84" customWidth="1"/>
    <col min="12301" max="12301" width="10.140625" style="84" customWidth="1"/>
    <col min="12302" max="12302" width="10.28515625" style="84" customWidth="1"/>
    <col min="12303" max="12303" width="9.85546875" style="84" customWidth="1"/>
    <col min="12304" max="12304" width="9.7109375" style="84" customWidth="1"/>
    <col min="12305" max="12305" width="9.42578125" style="84" customWidth="1"/>
    <col min="12306" max="12306" width="9.85546875" style="84" customWidth="1"/>
    <col min="12307" max="12307" width="9.140625" style="84" customWidth="1"/>
    <col min="12308" max="12308" width="9.5703125" style="84" customWidth="1"/>
    <col min="12309" max="12309" width="9" style="84" customWidth="1"/>
    <col min="12310" max="12311" width="10.85546875" style="84" customWidth="1"/>
    <col min="12312" max="12312" width="96.5703125" style="84" customWidth="1"/>
    <col min="12313" max="12320" width="10.85546875" style="84" customWidth="1"/>
    <col min="12321" max="12321" width="24.42578125" style="84" customWidth="1"/>
    <col min="12322" max="12333" width="10.85546875" style="84" customWidth="1"/>
    <col min="12334" max="12336" width="13.7109375" style="84" customWidth="1"/>
    <col min="12337" max="12390" width="0" style="84" hidden="1" customWidth="1"/>
    <col min="12391" max="12544" width="10.28515625" style="84"/>
    <col min="12545" max="12545" width="48.42578125" style="84" customWidth="1"/>
    <col min="12546" max="12546" width="13.140625" style="84" customWidth="1"/>
    <col min="12547" max="12547" width="12.42578125" style="84" customWidth="1"/>
    <col min="12548" max="12548" width="12.28515625" style="84" customWidth="1"/>
    <col min="12549" max="12549" width="11.5703125" style="84" customWidth="1"/>
    <col min="12550" max="12550" width="12.5703125" style="84" customWidth="1"/>
    <col min="12551" max="12552" width="10.42578125" style="84" customWidth="1"/>
    <col min="12553" max="12553" width="10.28515625" style="84" customWidth="1"/>
    <col min="12554" max="12554" width="10.7109375" style="84" customWidth="1"/>
    <col min="12555" max="12555" width="9.85546875" style="84" customWidth="1"/>
    <col min="12556" max="12556" width="10.5703125" style="84" customWidth="1"/>
    <col min="12557" max="12557" width="10.140625" style="84" customWidth="1"/>
    <col min="12558" max="12558" width="10.28515625" style="84" customWidth="1"/>
    <col min="12559" max="12559" width="9.85546875" style="84" customWidth="1"/>
    <col min="12560" max="12560" width="9.7109375" style="84" customWidth="1"/>
    <col min="12561" max="12561" width="9.42578125" style="84" customWidth="1"/>
    <col min="12562" max="12562" width="9.85546875" style="84" customWidth="1"/>
    <col min="12563" max="12563" width="9.140625" style="84" customWidth="1"/>
    <col min="12564" max="12564" width="9.5703125" style="84" customWidth="1"/>
    <col min="12565" max="12565" width="9" style="84" customWidth="1"/>
    <col min="12566" max="12567" width="10.85546875" style="84" customWidth="1"/>
    <col min="12568" max="12568" width="96.5703125" style="84" customWidth="1"/>
    <col min="12569" max="12576" width="10.85546875" style="84" customWidth="1"/>
    <col min="12577" max="12577" width="24.42578125" style="84" customWidth="1"/>
    <col min="12578" max="12589" width="10.85546875" style="84" customWidth="1"/>
    <col min="12590" max="12592" width="13.7109375" style="84" customWidth="1"/>
    <col min="12593" max="12646" width="0" style="84" hidden="1" customWidth="1"/>
    <col min="12647" max="12800" width="10.28515625" style="84"/>
    <col min="12801" max="12801" width="48.42578125" style="84" customWidth="1"/>
    <col min="12802" max="12802" width="13.140625" style="84" customWidth="1"/>
    <col min="12803" max="12803" width="12.42578125" style="84" customWidth="1"/>
    <col min="12804" max="12804" width="12.28515625" style="84" customWidth="1"/>
    <col min="12805" max="12805" width="11.5703125" style="84" customWidth="1"/>
    <col min="12806" max="12806" width="12.5703125" style="84" customWidth="1"/>
    <col min="12807" max="12808" width="10.42578125" style="84" customWidth="1"/>
    <col min="12809" max="12809" width="10.28515625" style="84" customWidth="1"/>
    <col min="12810" max="12810" width="10.7109375" style="84" customWidth="1"/>
    <col min="12811" max="12811" width="9.85546875" style="84" customWidth="1"/>
    <col min="12812" max="12812" width="10.5703125" style="84" customWidth="1"/>
    <col min="12813" max="12813" width="10.140625" style="84" customWidth="1"/>
    <col min="12814" max="12814" width="10.28515625" style="84" customWidth="1"/>
    <col min="12815" max="12815" width="9.85546875" style="84" customWidth="1"/>
    <col min="12816" max="12816" width="9.7109375" style="84" customWidth="1"/>
    <col min="12817" max="12817" width="9.42578125" style="84" customWidth="1"/>
    <col min="12818" max="12818" width="9.85546875" style="84" customWidth="1"/>
    <col min="12819" max="12819" width="9.140625" style="84" customWidth="1"/>
    <col min="12820" max="12820" width="9.5703125" style="84" customWidth="1"/>
    <col min="12821" max="12821" width="9" style="84" customWidth="1"/>
    <col min="12822" max="12823" width="10.85546875" style="84" customWidth="1"/>
    <col min="12824" max="12824" width="96.5703125" style="84" customWidth="1"/>
    <col min="12825" max="12832" width="10.85546875" style="84" customWidth="1"/>
    <col min="12833" max="12833" width="24.42578125" style="84" customWidth="1"/>
    <col min="12834" max="12845" width="10.85546875" style="84" customWidth="1"/>
    <col min="12846" max="12848" width="13.7109375" style="84" customWidth="1"/>
    <col min="12849" max="12902" width="0" style="84" hidden="1" customWidth="1"/>
    <col min="12903" max="13056" width="10.28515625" style="84"/>
    <col min="13057" max="13057" width="48.42578125" style="84" customWidth="1"/>
    <col min="13058" max="13058" width="13.140625" style="84" customWidth="1"/>
    <col min="13059" max="13059" width="12.42578125" style="84" customWidth="1"/>
    <col min="13060" max="13060" width="12.28515625" style="84" customWidth="1"/>
    <col min="13061" max="13061" width="11.5703125" style="84" customWidth="1"/>
    <col min="13062" max="13062" width="12.5703125" style="84" customWidth="1"/>
    <col min="13063" max="13064" width="10.42578125" style="84" customWidth="1"/>
    <col min="13065" max="13065" width="10.28515625" style="84" customWidth="1"/>
    <col min="13066" max="13066" width="10.7109375" style="84" customWidth="1"/>
    <col min="13067" max="13067" width="9.85546875" style="84" customWidth="1"/>
    <col min="13068" max="13068" width="10.5703125" style="84" customWidth="1"/>
    <col min="13069" max="13069" width="10.140625" style="84" customWidth="1"/>
    <col min="13070" max="13070" width="10.28515625" style="84" customWidth="1"/>
    <col min="13071" max="13071" width="9.85546875" style="84" customWidth="1"/>
    <col min="13072" max="13072" width="9.7109375" style="84" customWidth="1"/>
    <col min="13073" max="13073" width="9.42578125" style="84" customWidth="1"/>
    <col min="13074" max="13074" width="9.85546875" style="84" customWidth="1"/>
    <col min="13075" max="13075" width="9.140625" style="84" customWidth="1"/>
    <col min="13076" max="13076" width="9.5703125" style="84" customWidth="1"/>
    <col min="13077" max="13077" width="9" style="84" customWidth="1"/>
    <col min="13078" max="13079" width="10.85546875" style="84" customWidth="1"/>
    <col min="13080" max="13080" width="96.5703125" style="84" customWidth="1"/>
    <col min="13081" max="13088" width="10.85546875" style="84" customWidth="1"/>
    <col min="13089" max="13089" width="24.42578125" style="84" customWidth="1"/>
    <col min="13090" max="13101" width="10.85546875" style="84" customWidth="1"/>
    <col min="13102" max="13104" width="13.7109375" style="84" customWidth="1"/>
    <col min="13105" max="13158" width="0" style="84" hidden="1" customWidth="1"/>
    <col min="13159" max="13312" width="10.28515625" style="84"/>
    <col min="13313" max="13313" width="48.42578125" style="84" customWidth="1"/>
    <col min="13314" max="13314" width="13.140625" style="84" customWidth="1"/>
    <col min="13315" max="13315" width="12.42578125" style="84" customWidth="1"/>
    <col min="13316" max="13316" width="12.28515625" style="84" customWidth="1"/>
    <col min="13317" max="13317" width="11.5703125" style="84" customWidth="1"/>
    <col min="13318" max="13318" width="12.5703125" style="84" customWidth="1"/>
    <col min="13319" max="13320" width="10.42578125" style="84" customWidth="1"/>
    <col min="13321" max="13321" width="10.28515625" style="84" customWidth="1"/>
    <col min="13322" max="13322" width="10.7109375" style="84" customWidth="1"/>
    <col min="13323" max="13323" width="9.85546875" style="84" customWidth="1"/>
    <col min="13324" max="13324" width="10.5703125" style="84" customWidth="1"/>
    <col min="13325" max="13325" width="10.140625" style="84" customWidth="1"/>
    <col min="13326" max="13326" width="10.28515625" style="84" customWidth="1"/>
    <col min="13327" max="13327" width="9.85546875" style="84" customWidth="1"/>
    <col min="13328" max="13328" width="9.7109375" style="84" customWidth="1"/>
    <col min="13329" max="13329" width="9.42578125" style="84" customWidth="1"/>
    <col min="13330" max="13330" width="9.85546875" style="84" customWidth="1"/>
    <col min="13331" max="13331" width="9.140625" style="84" customWidth="1"/>
    <col min="13332" max="13332" width="9.5703125" style="84" customWidth="1"/>
    <col min="13333" max="13333" width="9" style="84" customWidth="1"/>
    <col min="13334" max="13335" width="10.85546875" style="84" customWidth="1"/>
    <col min="13336" max="13336" width="96.5703125" style="84" customWidth="1"/>
    <col min="13337" max="13344" width="10.85546875" style="84" customWidth="1"/>
    <col min="13345" max="13345" width="24.42578125" style="84" customWidth="1"/>
    <col min="13346" max="13357" width="10.85546875" style="84" customWidth="1"/>
    <col min="13358" max="13360" width="13.7109375" style="84" customWidth="1"/>
    <col min="13361" max="13414" width="0" style="84" hidden="1" customWidth="1"/>
    <col min="13415" max="13568" width="10.28515625" style="84"/>
    <col min="13569" max="13569" width="48.42578125" style="84" customWidth="1"/>
    <col min="13570" max="13570" width="13.140625" style="84" customWidth="1"/>
    <col min="13571" max="13571" width="12.42578125" style="84" customWidth="1"/>
    <col min="13572" max="13572" width="12.28515625" style="84" customWidth="1"/>
    <col min="13573" max="13573" width="11.5703125" style="84" customWidth="1"/>
    <col min="13574" max="13574" width="12.5703125" style="84" customWidth="1"/>
    <col min="13575" max="13576" width="10.42578125" style="84" customWidth="1"/>
    <col min="13577" max="13577" width="10.28515625" style="84" customWidth="1"/>
    <col min="13578" max="13578" width="10.7109375" style="84" customWidth="1"/>
    <col min="13579" max="13579" width="9.85546875" style="84" customWidth="1"/>
    <col min="13580" max="13580" width="10.5703125" style="84" customWidth="1"/>
    <col min="13581" max="13581" width="10.140625" style="84" customWidth="1"/>
    <col min="13582" max="13582" width="10.28515625" style="84" customWidth="1"/>
    <col min="13583" max="13583" width="9.85546875" style="84" customWidth="1"/>
    <col min="13584" max="13584" width="9.7109375" style="84" customWidth="1"/>
    <col min="13585" max="13585" width="9.42578125" style="84" customWidth="1"/>
    <col min="13586" max="13586" width="9.85546875" style="84" customWidth="1"/>
    <col min="13587" max="13587" width="9.140625" style="84" customWidth="1"/>
    <col min="13588" max="13588" width="9.5703125" style="84" customWidth="1"/>
    <col min="13589" max="13589" width="9" style="84" customWidth="1"/>
    <col min="13590" max="13591" width="10.85546875" style="84" customWidth="1"/>
    <col min="13592" max="13592" width="96.5703125" style="84" customWidth="1"/>
    <col min="13593" max="13600" width="10.85546875" style="84" customWidth="1"/>
    <col min="13601" max="13601" width="24.42578125" style="84" customWidth="1"/>
    <col min="13602" max="13613" width="10.85546875" style="84" customWidth="1"/>
    <col min="13614" max="13616" width="13.7109375" style="84" customWidth="1"/>
    <col min="13617" max="13670" width="0" style="84" hidden="1" customWidth="1"/>
    <col min="13671" max="13824" width="10.28515625" style="84"/>
    <col min="13825" max="13825" width="48.42578125" style="84" customWidth="1"/>
    <col min="13826" max="13826" width="13.140625" style="84" customWidth="1"/>
    <col min="13827" max="13827" width="12.42578125" style="84" customWidth="1"/>
    <col min="13828" max="13828" width="12.28515625" style="84" customWidth="1"/>
    <col min="13829" max="13829" width="11.5703125" style="84" customWidth="1"/>
    <col min="13830" max="13830" width="12.5703125" style="84" customWidth="1"/>
    <col min="13831" max="13832" width="10.42578125" style="84" customWidth="1"/>
    <col min="13833" max="13833" width="10.28515625" style="84" customWidth="1"/>
    <col min="13834" max="13834" width="10.7109375" style="84" customWidth="1"/>
    <col min="13835" max="13835" width="9.85546875" style="84" customWidth="1"/>
    <col min="13836" max="13836" width="10.5703125" style="84" customWidth="1"/>
    <col min="13837" max="13837" width="10.140625" style="84" customWidth="1"/>
    <col min="13838" max="13838" width="10.28515625" style="84" customWidth="1"/>
    <col min="13839" max="13839" width="9.85546875" style="84" customWidth="1"/>
    <col min="13840" max="13840" width="9.7109375" style="84" customWidth="1"/>
    <col min="13841" max="13841" width="9.42578125" style="84" customWidth="1"/>
    <col min="13842" max="13842" width="9.85546875" style="84" customWidth="1"/>
    <col min="13843" max="13843" width="9.140625" style="84" customWidth="1"/>
    <col min="13844" max="13844" width="9.5703125" style="84" customWidth="1"/>
    <col min="13845" max="13845" width="9" style="84" customWidth="1"/>
    <col min="13846" max="13847" width="10.85546875" style="84" customWidth="1"/>
    <col min="13848" max="13848" width="96.5703125" style="84" customWidth="1"/>
    <col min="13849" max="13856" width="10.85546875" style="84" customWidth="1"/>
    <col min="13857" max="13857" width="24.42578125" style="84" customWidth="1"/>
    <col min="13858" max="13869" width="10.85546875" style="84" customWidth="1"/>
    <col min="13870" max="13872" width="13.7109375" style="84" customWidth="1"/>
    <col min="13873" max="13926" width="0" style="84" hidden="1" customWidth="1"/>
    <col min="13927" max="14080" width="10.28515625" style="84"/>
    <col min="14081" max="14081" width="48.42578125" style="84" customWidth="1"/>
    <col min="14082" max="14082" width="13.140625" style="84" customWidth="1"/>
    <col min="14083" max="14083" width="12.42578125" style="84" customWidth="1"/>
    <col min="14084" max="14084" width="12.28515625" style="84" customWidth="1"/>
    <col min="14085" max="14085" width="11.5703125" style="84" customWidth="1"/>
    <col min="14086" max="14086" width="12.5703125" style="84" customWidth="1"/>
    <col min="14087" max="14088" width="10.42578125" style="84" customWidth="1"/>
    <col min="14089" max="14089" width="10.28515625" style="84" customWidth="1"/>
    <col min="14090" max="14090" width="10.7109375" style="84" customWidth="1"/>
    <col min="14091" max="14091" width="9.85546875" style="84" customWidth="1"/>
    <col min="14092" max="14092" width="10.5703125" style="84" customWidth="1"/>
    <col min="14093" max="14093" width="10.140625" style="84" customWidth="1"/>
    <col min="14094" max="14094" width="10.28515625" style="84" customWidth="1"/>
    <col min="14095" max="14095" width="9.85546875" style="84" customWidth="1"/>
    <col min="14096" max="14096" width="9.7109375" style="84" customWidth="1"/>
    <col min="14097" max="14097" width="9.42578125" style="84" customWidth="1"/>
    <col min="14098" max="14098" width="9.85546875" style="84" customWidth="1"/>
    <col min="14099" max="14099" width="9.140625" style="84" customWidth="1"/>
    <col min="14100" max="14100" width="9.5703125" style="84" customWidth="1"/>
    <col min="14101" max="14101" width="9" style="84" customWidth="1"/>
    <col min="14102" max="14103" width="10.85546875" style="84" customWidth="1"/>
    <col min="14104" max="14104" width="96.5703125" style="84" customWidth="1"/>
    <col min="14105" max="14112" width="10.85546875" style="84" customWidth="1"/>
    <col min="14113" max="14113" width="24.42578125" style="84" customWidth="1"/>
    <col min="14114" max="14125" width="10.85546875" style="84" customWidth="1"/>
    <col min="14126" max="14128" width="13.7109375" style="84" customWidth="1"/>
    <col min="14129" max="14182" width="0" style="84" hidden="1" customWidth="1"/>
    <col min="14183" max="14336" width="10.28515625" style="84"/>
    <col min="14337" max="14337" width="48.42578125" style="84" customWidth="1"/>
    <col min="14338" max="14338" width="13.140625" style="84" customWidth="1"/>
    <col min="14339" max="14339" width="12.42578125" style="84" customWidth="1"/>
    <col min="14340" max="14340" width="12.28515625" style="84" customWidth="1"/>
    <col min="14341" max="14341" width="11.5703125" style="84" customWidth="1"/>
    <col min="14342" max="14342" width="12.5703125" style="84" customWidth="1"/>
    <col min="14343" max="14344" width="10.42578125" style="84" customWidth="1"/>
    <col min="14345" max="14345" width="10.28515625" style="84" customWidth="1"/>
    <col min="14346" max="14346" width="10.7109375" style="84" customWidth="1"/>
    <col min="14347" max="14347" width="9.85546875" style="84" customWidth="1"/>
    <col min="14348" max="14348" width="10.5703125" style="84" customWidth="1"/>
    <col min="14349" max="14349" width="10.140625" style="84" customWidth="1"/>
    <col min="14350" max="14350" width="10.28515625" style="84" customWidth="1"/>
    <col min="14351" max="14351" width="9.85546875" style="84" customWidth="1"/>
    <col min="14352" max="14352" width="9.7109375" style="84" customWidth="1"/>
    <col min="14353" max="14353" width="9.42578125" style="84" customWidth="1"/>
    <col min="14354" max="14354" width="9.85546875" style="84" customWidth="1"/>
    <col min="14355" max="14355" width="9.140625" style="84" customWidth="1"/>
    <col min="14356" max="14356" width="9.5703125" style="84" customWidth="1"/>
    <col min="14357" max="14357" width="9" style="84" customWidth="1"/>
    <col min="14358" max="14359" width="10.85546875" style="84" customWidth="1"/>
    <col min="14360" max="14360" width="96.5703125" style="84" customWidth="1"/>
    <col min="14361" max="14368" width="10.85546875" style="84" customWidth="1"/>
    <col min="14369" max="14369" width="24.42578125" style="84" customWidth="1"/>
    <col min="14370" max="14381" width="10.85546875" style="84" customWidth="1"/>
    <col min="14382" max="14384" width="13.7109375" style="84" customWidth="1"/>
    <col min="14385" max="14438" width="0" style="84" hidden="1" customWidth="1"/>
    <col min="14439" max="14592" width="10.28515625" style="84"/>
    <col min="14593" max="14593" width="48.42578125" style="84" customWidth="1"/>
    <col min="14594" max="14594" width="13.140625" style="84" customWidth="1"/>
    <col min="14595" max="14595" width="12.42578125" style="84" customWidth="1"/>
    <col min="14596" max="14596" width="12.28515625" style="84" customWidth="1"/>
    <col min="14597" max="14597" width="11.5703125" style="84" customWidth="1"/>
    <col min="14598" max="14598" width="12.5703125" style="84" customWidth="1"/>
    <col min="14599" max="14600" width="10.42578125" style="84" customWidth="1"/>
    <col min="14601" max="14601" width="10.28515625" style="84" customWidth="1"/>
    <col min="14602" max="14602" width="10.7109375" style="84" customWidth="1"/>
    <col min="14603" max="14603" width="9.85546875" style="84" customWidth="1"/>
    <col min="14604" max="14604" width="10.5703125" style="84" customWidth="1"/>
    <col min="14605" max="14605" width="10.140625" style="84" customWidth="1"/>
    <col min="14606" max="14606" width="10.28515625" style="84" customWidth="1"/>
    <col min="14607" max="14607" width="9.85546875" style="84" customWidth="1"/>
    <col min="14608" max="14608" width="9.7109375" style="84" customWidth="1"/>
    <col min="14609" max="14609" width="9.42578125" style="84" customWidth="1"/>
    <col min="14610" max="14610" width="9.85546875" style="84" customWidth="1"/>
    <col min="14611" max="14611" width="9.140625" style="84" customWidth="1"/>
    <col min="14612" max="14612" width="9.5703125" style="84" customWidth="1"/>
    <col min="14613" max="14613" width="9" style="84" customWidth="1"/>
    <col min="14614" max="14615" width="10.85546875" style="84" customWidth="1"/>
    <col min="14616" max="14616" width="96.5703125" style="84" customWidth="1"/>
    <col min="14617" max="14624" width="10.85546875" style="84" customWidth="1"/>
    <col min="14625" max="14625" width="24.42578125" style="84" customWidth="1"/>
    <col min="14626" max="14637" width="10.85546875" style="84" customWidth="1"/>
    <col min="14638" max="14640" width="13.7109375" style="84" customWidth="1"/>
    <col min="14641" max="14694" width="0" style="84" hidden="1" customWidth="1"/>
    <col min="14695" max="14848" width="10.28515625" style="84"/>
    <col min="14849" max="14849" width="48.42578125" style="84" customWidth="1"/>
    <col min="14850" max="14850" width="13.140625" style="84" customWidth="1"/>
    <col min="14851" max="14851" width="12.42578125" style="84" customWidth="1"/>
    <col min="14852" max="14852" width="12.28515625" style="84" customWidth="1"/>
    <col min="14853" max="14853" width="11.5703125" style="84" customWidth="1"/>
    <col min="14854" max="14854" width="12.5703125" style="84" customWidth="1"/>
    <col min="14855" max="14856" width="10.42578125" style="84" customWidth="1"/>
    <col min="14857" max="14857" width="10.28515625" style="84" customWidth="1"/>
    <col min="14858" max="14858" width="10.7109375" style="84" customWidth="1"/>
    <col min="14859" max="14859" width="9.85546875" style="84" customWidth="1"/>
    <col min="14860" max="14860" width="10.5703125" style="84" customWidth="1"/>
    <col min="14861" max="14861" width="10.140625" style="84" customWidth="1"/>
    <col min="14862" max="14862" width="10.28515625" style="84" customWidth="1"/>
    <col min="14863" max="14863" width="9.85546875" style="84" customWidth="1"/>
    <col min="14864" max="14864" width="9.7109375" style="84" customWidth="1"/>
    <col min="14865" max="14865" width="9.42578125" style="84" customWidth="1"/>
    <col min="14866" max="14866" width="9.85546875" style="84" customWidth="1"/>
    <col min="14867" max="14867" width="9.140625" style="84" customWidth="1"/>
    <col min="14868" max="14868" width="9.5703125" style="84" customWidth="1"/>
    <col min="14869" max="14869" width="9" style="84" customWidth="1"/>
    <col min="14870" max="14871" width="10.85546875" style="84" customWidth="1"/>
    <col min="14872" max="14872" width="96.5703125" style="84" customWidth="1"/>
    <col min="14873" max="14880" width="10.85546875" style="84" customWidth="1"/>
    <col min="14881" max="14881" width="24.42578125" style="84" customWidth="1"/>
    <col min="14882" max="14893" width="10.85546875" style="84" customWidth="1"/>
    <col min="14894" max="14896" width="13.7109375" style="84" customWidth="1"/>
    <col min="14897" max="14950" width="0" style="84" hidden="1" customWidth="1"/>
    <col min="14951" max="15104" width="10.28515625" style="84"/>
    <col min="15105" max="15105" width="48.42578125" style="84" customWidth="1"/>
    <col min="15106" max="15106" width="13.140625" style="84" customWidth="1"/>
    <col min="15107" max="15107" width="12.42578125" style="84" customWidth="1"/>
    <col min="15108" max="15108" width="12.28515625" style="84" customWidth="1"/>
    <col min="15109" max="15109" width="11.5703125" style="84" customWidth="1"/>
    <col min="15110" max="15110" width="12.5703125" style="84" customWidth="1"/>
    <col min="15111" max="15112" width="10.42578125" style="84" customWidth="1"/>
    <col min="15113" max="15113" width="10.28515625" style="84" customWidth="1"/>
    <col min="15114" max="15114" width="10.7109375" style="84" customWidth="1"/>
    <col min="15115" max="15115" width="9.85546875" style="84" customWidth="1"/>
    <col min="15116" max="15116" width="10.5703125" style="84" customWidth="1"/>
    <col min="15117" max="15117" width="10.140625" style="84" customWidth="1"/>
    <col min="15118" max="15118" width="10.28515625" style="84" customWidth="1"/>
    <col min="15119" max="15119" width="9.85546875" style="84" customWidth="1"/>
    <col min="15120" max="15120" width="9.7109375" style="84" customWidth="1"/>
    <col min="15121" max="15121" width="9.42578125" style="84" customWidth="1"/>
    <col min="15122" max="15122" width="9.85546875" style="84" customWidth="1"/>
    <col min="15123" max="15123" width="9.140625" style="84" customWidth="1"/>
    <col min="15124" max="15124" width="9.5703125" style="84" customWidth="1"/>
    <col min="15125" max="15125" width="9" style="84" customWidth="1"/>
    <col min="15126" max="15127" width="10.85546875" style="84" customWidth="1"/>
    <col min="15128" max="15128" width="96.5703125" style="84" customWidth="1"/>
    <col min="15129" max="15136" width="10.85546875" style="84" customWidth="1"/>
    <col min="15137" max="15137" width="24.42578125" style="84" customWidth="1"/>
    <col min="15138" max="15149" width="10.85546875" style="84" customWidth="1"/>
    <col min="15150" max="15152" width="13.7109375" style="84" customWidth="1"/>
    <col min="15153" max="15206" width="0" style="84" hidden="1" customWidth="1"/>
    <col min="15207" max="15360" width="10.28515625" style="84"/>
    <col min="15361" max="15361" width="48.42578125" style="84" customWidth="1"/>
    <col min="15362" max="15362" width="13.140625" style="84" customWidth="1"/>
    <col min="15363" max="15363" width="12.42578125" style="84" customWidth="1"/>
    <col min="15364" max="15364" width="12.28515625" style="84" customWidth="1"/>
    <col min="15365" max="15365" width="11.5703125" style="84" customWidth="1"/>
    <col min="15366" max="15366" width="12.5703125" style="84" customWidth="1"/>
    <col min="15367" max="15368" width="10.42578125" style="84" customWidth="1"/>
    <col min="15369" max="15369" width="10.28515625" style="84" customWidth="1"/>
    <col min="15370" max="15370" width="10.7109375" style="84" customWidth="1"/>
    <col min="15371" max="15371" width="9.85546875" style="84" customWidth="1"/>
    <col min="15372" max="15372" width="10.5703125" style="84" customWidth="1"/>
    <col min="15373" max="15373" width="10.140625" style="84" customWidth="1"/>
    <col min="15374" max="15374" width="10.28515625" style="84" customWidth="1"/>
    <col min="15375" max="15375" width="9.85546875" style="84" customWidth="1"/>
    <col min="15376" max="15376" width="9.7109375" style="84" customWidth="1"/>
    <col min="15377" max="15377" width="9.42578125" style="84" customWidth="1"/>
    <col min="15378" max="15378" width="9.85546875" style="84" customWidth="1"/>
    <col min="15379" max="15379" width="9.140625" style="84" customWidth="1"/>
    <col min="15380" max="15380" width="9.5703125" style="84" customWidth="1"/>
    <col min="15381" max="15381" width="9" style="84" customWidth="1"/>
    <col min="15382" max="15383" width="10.85546875" style="84" customWidth="1"/>
    <col min="15384" max="15384" width="96.5703125" style="84" customWidth="1"/>
    <col min="15385" max="15392" width="10.85546875" style="84" customWidth="1"/>
    <col min="15393" max="15393" width="24.42578125" style="84" customWidth="1"/>
    <col min="15394" max="15405" width="10.85546875" style="84" customWidth="1"/>
    <col min="15406" max="15408" width="13.7109375" style="84" customWidth="1"/>
    <col min="15409" max="15462" width="0" style="84" hidden="1" customWidth="1"/>
    <col min="15463" max="15616" width="10.28515625" style="84"/>
    <col min="15617" max="15617" width="48.42578125" style="84" customWidth="1"/>
    <col min="15618" max="15618" width="13.140625" style="84" customWidth="1"/>
    <col min="15619" max="15619" width="12.42578125" style="84" customWidth="1"/>
    <col min="15620" max="15620" width="12.28515625" style="84" customWidth="1"/>
    <col min="15621" max="15621" width="11.5703125" style="84" customWidth="1"/>
    <col min="15622" max="15622" width="12.5703125" style="84" customWidth="1"/>
    <col min="15623" max="15624" width="10.42578125" style="84" customWidth="1"/>
    <col min="15625" max="15625" width="10.28515625" style="84" customWidth="1"/>
    <col min="15626" max="15626" width="10.7109375" style="84" customWidth="1"/>
    <col min="15627" max="15627" width="9.85546875" style="84" customWidth="1"/>
    <col min="15628" max="15628" width="10.5703125" style="84" customWidth="1"/>
    <col min="15629" max="15629" width="10.140625" style="84" customWidth="1"/>
    <col min="15630" max="15630" width="10.28515625" style="84" customWidth="1"/>
    <col min="15631" max="15631" width="9.85546875" style="84" customWidth="1"/>
    <col min="15632" max="15632" width="9.7109375" style="84" customWidth="1"/>
    <col min="15633" max="15633" width="9.42578125" style="84" customWidth="1"/>
    <col min="15634" max="15634" width="9.85546875" style="84" customWidth="1"/>
    <col min="15635" max="15635" width="9.140625" style="84" customWidth="1"/>
    <col min="15636" max="15636" width="9.5703125" style="84" customWidth="1"/>
    <col min="15637" max="15637" width="9" style="84" customWidth="1"/>
    <col min="15638" max="15639" width="10.85546875" style="84" customWidth="1"/>
    <col min="15640" max="15640" width="96.5703125" style="84" customWidth="1"/>
    <col min="15641" max="15648" width="10.85546875" style="84" customWidth="1"/>
    <col min="15649" max="15649" width="24.42578125" style="84" customWidth="1"/>
    <col min="15650" max="15661" width="10.85546875" style="84" customWidth="1"/>
    <col min="15662" max="15664" width="13.7109375" style="84" customWidth="1"/>
    <col min="15665" max="15718" width="0" style="84" hidden="1" customWidth="1"/>
    <col min="15719" max="15872" width="10.28515625" style="84"/>
    <col min="15873" max="15873" width="48.42578125" style="84" customWidth="1"/>
    <col min="15874" max="15874" width="13.140625" style="84" customWidth="1"/>
    <col min="15875" max="15875" width="12.42578125" style="84" customWidth="1"/>
    <col min="15876" max="15876" width="12.28515625" style="84" customWidth="1"/>
    <col min="15877" max="15877" width="11.5703125" style="84" customWidth="1"/>
    <col min="15878" max="15878" width="12.5703125" style="84" customWidth="1"/>
    <col min="15879" max="15880" width="10.42578125" style="84" customWidth="1"/>
    <col min="15881" max="15881" width="10.28515625" style="84" customWidth="1"/>
    <col min="15882" max="15882" width="10.7109375" style="84" customWidth="1"/>
    <col min="15883" max="15883" width="9.85546875" style="84" customWidth="1"/>
    <col min="15884" max="15884" width="10.5703125" style="84" customWidth="1"/>
    <col min="15885" max="15885" width="10.140625" style="84" customWidth="1"/>
    <col min="15886" max="15886" width="10.28515625" style="84" customWidth="1"/>
    <col min="15887" max="15887" width="9.85546875" style="84" customWidth="1"/>
    <col min="15888" max="15888" width="9.7109375" style="84" customWidth="1"/>
    <col min="15889" max="15889" width="9.42578125" style="84" customWidth="1"/>
    <col min="15890" max="15890" width="9.85546875" style="84" customWidth="1"/>
    <col min="15891" max="15891" width="9.140625" style="84" customWidth="1"/>
    <col min="15892" max="15892" width="9.5703125" style="84" customWidth="1"/>
    <col min="15893" max="15893" width="9" style="84" customWidth="1"/>
    <col min="15894" max="15895" width="10.85546875" style="84" customWidth="1"/>
    <col min="15896" max="15896" width="96.5703125" style="84" customWidth="1"/>
    <col min="15897" max="15904" width="10.85546875" style="84" customWidth="1"/>
    <col min="15905" max="15905" width="24.42578125" style="84" customWidth="1"/>
    <col min="15906" max="15917" width="10.85546875" style="84" customWidth="1"/>
    <col min="15918" max="15920" width="13.7109375" style="84" customWidth="1"/>
    <col min="15921" max="15974" width="0" style="84" hidden="1" customWidth="1"/>
    <col min="15975" max="16128" width="10.28515625" style="84"/>
    <col min="16129" max="16129" width="48.42578125" style="84" customWidth="1"/>
    <col min="16130" max="16130" width="13.140625" style="84" customWidth="1"/>
    <col min="16131" max="16131" width="12.42578125" style="84" customWidth="1"/>
    <col min="16132" max="16132" width="12.28515625" style="84" customWidth="1"/>
    <col min="16133" max="16133" width="11.5703125" style="84" customWidth="1"/>
    <col min="16134" max="16134" width="12.5703125" style="84" customWidth="1"/>
    <col min="16135" max="16136" width="10.42578125" style="84" customWidth="1"/>
    <col min="16137" max="16137" width="10.28515625" style="84" customWidth="1"/>
    <col min="16138" max="16138" width="10.7109375" style="84" customWidth="1"/>
    <col min="16139" max="16139" width="9.85546875" style="84" customWidth="1"/>
    <col min="16140" max="16140" width="10.5703125" style="84" customWidth="1"/>
    <col min="16141" max="16141" width="10.140625" style="84" customWidth="1"/>
    <col min="16142" max="16142" width="10.28515625" style="84" customWidth="1"/>
    <col min="16143" max="16143" width="9.85546875" style="84" customWidth="1"/>
    <col min="16144" max="16144" width="9.7109375" style="84" customWidth="1"/>
    <col min="16145" max="16145" width="9.42578125" style="84" customWidth="1"/>
    <col min="16146" max="16146" width="9.85546875" style="84" customWidth="1"/>
    <col min="16147" max="16147" width="9.140625" style="84" customWidth="1"/>
    <col min="16148" max="16148" width="9.5703125" style="84" customWidth="1"/>
    <col min="16149" max="16149" width="9" style="84" customWidth="1"/>
    <col min="16150" max="16151" width="10.85546875" style="84" customWidth="1"/>
    <col min="16152" max="16152" width="96.5703125" style="84" customWidth="1"/>
    <col min="16153" max="16160" width="10.85546875" style="84" customWidth="1"/>
    <col min="16161" max="16161" width="24.42578125" style="84" customWidth="1"/>
    <col min="16162" max="16173" width="10.85546875" style="84" customWidth="1"/>
    <col min="16174" max="16176" width="13.7109375" style="84" customWidth="1"/>
    <col min="16177" max="16230" width="0" style="84" hidden="1" customWidth="1"/>
    <col min="16231" max="16384" width="10.28515625" style="84"/>
  </cols>
  <sheetData>
    <row r="1" spans="1:62" s="42" customFormat="1" ht="12.75" customHeight="1" x14ac:dyDescent="0.15">
      <c r="A1" s="148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X1" s="154"/>
      <c r="BG1" s="155"/>
      <c r="BH1" s="155"/>
      <c r="BI1" s="155"/>
      <c r="BJ1" s="155"/>
    </row>
    <row r="2" spans="1:62" s="42" customFormat="1" ht="12.75" customHeight="1" x14ac:dyDescent="0.15">
      <c r="A2" s="148" t="str">
        <f>CONCATENATE("COMUNA: ",[1]NOMBRE!B2," - ","( ",[1]NOMBRE!C2,[1]NOMBRE!D2,[1]NOMBRE!E2,[1]NOMBRE!F2,[1]NOMBRE!G2," )")</f>
        <v>COMUNA: LINARES  - ( 16401 )</v>
      </c>
      <c r="B2" s="41"/>
      <c r="C2" s="41"/>
      <c r="D2" s="41"/>
      <c r="E2" s="41"/>
      <c r="F2" s="41"/>
      <c r="G2" s="41"/>
      <c r="H2" s="41"/>
      <c r="I2" s="41"/>
      <c r="J2" s="41"/>
      <c r="K2" s="41"/>
      <c r="X2" s="154"/>
      <c r="BG2" s="155"/>
      <c r="BH2" s="155"/>
      <c r="BI2" s="155"/>
      <c r="BJ2" s="155"/>
    </row>
    <row r="3" spans="1:62" s="42" customFormat="1" ht="12.75" customHeight="1" x14ac:dyDescent="0.2">
      <c r="A3" s="148" t="str">
        <f>CONCATENATE("ESTABLECIMIENTO/ESTRATEGIA: ",[1]NOMBRE!B3," - ","( ",[1]NOMBRE!C3,[1]NOMBRE!D3,[1]NOMBRE!E3,[1]NOMBRE!F3,[1]NOMBRE!G3,[1]NOMBRE!H3," )")</f>
        <v>ESTABLECIMIENTO/ESTRATEGIA: HOSPITAL DE LINARES  - ( 160108 )</v>
      </c>
      <c r="B3" s="41"/>
      <c r="C3" s="41"/>
      <c r="D3" s="43"/>
      <c r="E3" s="41"/>
      <c r="F3" s="41"/>
      <c r="G3" s="41"/>
      <c r="H3" s="41"/>
      <c r="I3" s="41"/>
      <c r="J3" s="41"/>
      <c r="K3" s="41"/>
      <c r="X3" s="154"/>
      <c r="BG3" s="155"/>
      <c r="BH3" s="155"/>
      <c r="BI3" s="155"/>
      <c r="BJ3" s="155"/>
    </row>
    <row r="4" spans="1:62" s="42" customFormat="1" ht="12.75" customHeight="1" x14ac:dyDescent="0.15">
      <c r="A4" s="148" t="str">
        <f>CONCATENATE("MES: ",[1]NOMBRE!B6," - ","( ",[1]NOMBRE!C6,[1]NOMBRE!D6," )")</f>
        <v>MES: ENERO - ( 01 )</v>
      </c>
      <c r="B4" s="41"/>
      <c r="C4" s="41"/>
      <c r="D4" s="41"/>
      <c r="E4" s="41"/>
      <c r="F4" s="41"/>
      <c r="G4" s="41"/>
      <c r="H4" s="41"/>
      <c r="I4" s="41"/>
      <c r="J4" s="41"/>
      <c r="K4" s="41"/>
      <c r="X4" s="154"/>
      <c r="BG4" s="155"/>
      <c r="BH4" s="155"/>
      <c r="BI4" s="155"/>
      <c r="BJ4" s="155"/>
    </row>
    <row r="5" spans="1:62" s="42" customFormat="1" ht="12.75" customHeight="1" x14ac:dyDescent="0.15">
      <c r="A5" s="40" t="str">
        <f>CONCATENATE("AÑO: ",[1]NOMBRE!B7)</f>
        <v>AÑO: 2014</v>
      </c>
      <c r="B5" s="41"/>
      <c r="C5" s="41"/>
      <c r="D5" s="41"/>
      <c r="E5" s="41"/>
      <c r="F5" s="41"/>
      <c r="G5" s="41"/>
      <c r="H5" s="41"/>
      <c r="I5" s="41"/>
      <c r="J5" s="41"/>
      <c r="K5" s="41"/>
      <c r="X5" s="154"/>
      <c r="BG5" s="155"/>
      <c r="BH5" s="155"/>
      <c r="BI5" s="155"/>
      <c r="BJ5" s="155"/>
    </row>
    <row r="6" spans="1:62" s="48" customFormat="1" ht="39.950000000000003" customHeight="1" x14ac:dyDescent="0.15">
      <c r="A6" s="209" t="s">
        <v>1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156"/>
      <c r="AV6" s="42"/>
      <c r="AW6" s="42"/>
      <c r="BG6" s="157"/>
      <c r="BH6" s="157"/>
      <c r="BI6" s="157"/>
      <c r="BJ6" s="157"/>
    </row>
    <row r="7" spans="1:62" s="48" customFormat="1" ht="30" customHeight="1" x14ac:dyDescent="0.2">
      <c r="A7" s="44" t="s">
        <v>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87"/>
      <c r="X7" s="156"/>
      <c r="AV7" s="42"/>
      <c r="AW7" s="42"/>
      <c r="BG7" s="157"/>
      <c r="BH7" s="157"/>
      <c r="BI7" s="157"/>
      <c r="BJ7" s="157"/>
    </row>
    <row r="8" spans="1:62" s="57" customFormat="1" ht="12.75" customHeight="1" x14ac:dyDescent="0.15">
      <c r="A8" s="201" t="s">
        <v>3</v>
      </c>
      <c r="B8" s="203" t="s">
        <v>4</v>
      </c>
      <c r="C8" s="190" t="s">
        <v>5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200"/>
      <c r="U8" s="190" t="s">
        <v>6</v>
      </c>
      <c r="V8" s="200"/>
      <c r="W8" s="188" t="s">
        <v>7</v>
      </c>
      <c r="X8" s="156"/>
      <c r="Y8" s="48"/>
      <c r="Z8" s="48"/>
      <c r="AA8" s="48"/>
      <c r="AB8" s="48"/>
      <c r="AC8" s="48"/>
      <c r="AX8" s="53"/>
      <c r="AY8" s="53"/>
      <c r="BG8" s="158"/>
      <c r="BH8" s="158"/>
      <c r="BI8" s="158"/>
      <c r="BJ8" s="158"/>
    </row>
    <row r="9" spans="1:62" s="57" customFormat="1" ht="21" x14ac:dyDescent="0.15">
      <c r="A9" s="202"/>
      <c r="B9" s="204"/>
      <c r="C9" s="58" t="s">
        <v>71</v>
      </c>
      <c r="D9" s="45" t="s">
        <v>72</v>
      </c>
      <c r="E9" s="45" t="s">
        <v>73</v>
      </c>
      <c r="F9" s="45" t="s">
        <v>74</v>
      </c>
      <c r="G9" s="45" t="s">
        <v>75</v>
      </c>
      <c r="H9" s="45" t="s">
        <v>76</v>
      </c>
      <c r="I9" s="45" t="s">
        <v>77</v>
      </c>
      <c r="J9" s="45" t="s">
        <v>78</v>
      </c>
      <c r="K9" s="45" t="s">
        <v>79</v>
      </c>
      <c r="L9" s="45" t="s">
        <v>80</v>
      </c>
      <c r="M9" s="45" t="s">
        <v>81</v>
      </c>
      <c r="N9" s="45" t="s">
        <v>82</v>
      </c>
      <c r="O9" s="45" t="s">
        <v>83</v>
      </c>
      <c r="P9" s="45" t="s">
        <v>84</v>
      </c>
      <c r="Q9" s="45" t="s">
        <v>85</v>
      </c>
      <c r="R9" s="45" t="s">
        <v>86</v>
      </c>
      <c r="S9" s="45" t="s">
        <v>87</v>
      </c>
      <c r="T9" s="159" t="s">
        <v>88</v>
      </c>
      <c r="U9" s="47" t="s">
        <v>16</v>
      </c>
      <c r="V9" s="46" t="s">
        <v>17</v>
      </c>
      <c r="W9" s="189"/>
      <c r="X9" s="156"/>
      <c r="Y9" s="48"/>
      <c r="Z9" s="48"/>
      <c r="AA9" s="48"/>
      <c r="AB9" s="48"/>
      <c r="AC9" s="48"/>
      <c r="AX9" s="53"/>
      <c r="AY9" s="53"/>
      <c r="BG9" s="158"/>
      <c r="BH9" s="158"/>
      <c r="BI9" s="158"/>
      <c r="BJ9" s="158"/>
    </row>
    <row r="10" spans="1:62" s="57" customFormat="1" ht="15.95" customHeight="1" x14ac:dyDescent="0.15">
      <c r="A10" s="59" t="s">
        <v>18</v>
      </c>
      <c r="B10" s="114">
        <f>SUM(C10:T10)</f>
        <v>0</v>
      </c>
      <c r="C10" s="143">
        <f>SUM(C11:C14,C16,C18,C20:C22)</f>
        <v>0</v>
      </c>
      <c r="D10" s="144">
        <f>SUM(D11:D14,D16,D18,D20:D22)</f>
        <v>0</v>
      </c>
      <c r="E10" s="144">
        <f>SUM(E11:E14,E16,E18,E20:E22)</f>
        <v>0</v>
      </c>
      <c r="F10" s="144">
        <f>SUM(F11,F13:F14,F16:F18,F20:F22)</f>
        <v>0</v>
      </c>
      <c r="G10" s="144">
        <f>SUM(G11,G13:G14,G16:G18,G20:G22)</f>
        <v>0</v>
      </c>
      <c r="H10" s="144">
        <f>SUM(H11,H13:H14,H16:H22)</f>
        <v>0</v>
      </c>
      <c r="I10" s="144">
        <f>SUM(I11,I13:I14,I16:I22)</f>
        <v>0</v>
      </c>
      <c r="J10" s="144">
        <f>SUM(J11,J13:J14,J16:J22)</f>
        <v>0</v>
      </c>
      <c r="K10" s="144">
        <f>SUM(K11,K13:K22)</f>
        <v>0</v>
      </c>
      <c r="L10" s="144">
        <f>SUM(L11,L13:L22)</f>
        <v>0</v>
      </c>
      <c r="M10" s="144">
        <f>SUM(M11,M13:M22)</f>
        <v>0</v>
      </c>
      <c r="N10" s="144">
        <f>SUM(N11,N13:N22)</f>
        <v>0</v>
      </c>
      <c r="O10" s="144">
        <f>SUM(O11,O13:O18,O20:O22)</f>
        <v>0</v>
      </c>
      <c r="P10" s="144">
        <f>SUM(P11,P13:P18,P20:P22)</f>
        <v>0</v>
      </c>
      <c r="Q10" s="144">
        <f>SUM(Q11,Q13:Q16,Q18,Q20:Q22)</f>
        <v>0</v>
      </c>
      <c r="R10" s="144">
        <f>SUM(R11,R13:R16,R18,R20:R22)</f>
        <v>0</v>
      </c>
      <c r="S10" s="144">
        <f>SUM(S11,S13:S16,S18,S20:S22)</f>
        <v>0</v>
      </c>
      <c r="T10" s="145">
        <f>SUM(T11,T13:T16,T18,T20:T22)</f>
        <v>0</v>
      </c>
      <c r="U10" s="143">
        <f>SUM(U11:U16,U20:U22)</f>
        <v>0</v>
      </c>
      <c r="V10" s="146">
        <f>SUM(V11:V22)</f>
        <v>0</v>
      </c>
      <c r="W10" s="105">
        <f>SUM(W11:W22)</f>
        <v>0</v>
      </c>
      <c r="X10" s="160" t="str">
        <f>+BA10&amp;""&amp;BB10&amp;""&amp;BC10</f>
        <v/>
      </c>
      <c r="Y10" s="49"/>
      <c r="Z10" s="49"/>
      <c r="AA10" s="49"/>
      <c r="AG10" s="53"/>
      <c r="AX10" s="53"/>
      <c r="AY10" s="53"/>
      <c r="BA10" s="88" t="str">
        <f>IF($B10&lt;&gt;($U10+$V10)," El número consultas según sexo NO puede ser diferente al Total.","")</f>
        <v/>
      </c>
      <c r="BB10" s="60" t="str">
        <f>IF($B10=0,"",IF($W10=0,IF($W10=0,""," No olvide escribir la columna Beneficiarios."),""))</f>
        <v/>
      </c>
      <c r="BC10" s="60" t="str">
        <f>IF($B10&lt;$W10," El número de Beneficiarios NO puede ser mayor que el Total.","")</f>
        <v/>
      </c>
      <c r="BD10" s="151">
        <f>IF($B10&lt;&gt;($U10+$V10),1,0)</f>
        <v>0</v>
      </c>
      <c r="BE10" s="151">
        <f>IF($B10&lt;$W10,1,0)</f>
        <v>0</v>
      </c>
      <c r="BF10" s="151" t="str">
        <f>IF($B10=0,"",IF($W10="",IF($B10="","",1),0))</f>
        <v/>
      </c>
      <c r="BG10" s="161"/>
      <c r="BH10" s="162"/>
      <c r="BI10" s="162"/>
      <c r="BJ10" s="162"/>
    </row>
    <row r="11" spans="1:62" s="57" customFormat="1" ht="15.95" customHeight="1" x14ac:dyDescent="0.15">
      <c r="A11" s="61" t="s">
        <v>19</v>
      </c>
      <c r="B11" s="131">
        <f>SUM(C11:T11)</f>
        <v>0</v>
      </c>
      <c r="C11" s="120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5"/>
      <c r="U11" s="120"/>
      <c r="V11" s="125"/>
      <c r="W11" s="132"/>
      <c r="X11" s="160" t="str">
        <f t="shared" ref="X11:X22" si="0">+BA11&amp;""&amp;BB11&amp;""&amp;BC11</f>
        <v/>
      </c>
      <c r="Y11" s="49"/>
      <c r="Z11" s="49"/>
      <c r="AA11" s="49"/>
      <c r="AX11" s="53"/>
      <c r="AY11" s="53"/>
      <c r="BA11" s="88" t="str">
        <f t="shared" ref="BA11:BA22" si="1">IF($B11&lt;&gt;($U11+$V11)," El número consultas según sexo NO puede ser diferente al Total.","")</f>
        <v/>
      </c>
      <c r="BB11" s="60" t="str">
        <f>IF($B11=0,"",IF($W11="",IF($B11="",""," No olvide escribir la columna Beneficiarios."),""))</f>
        <v/>
      </c>
      <c r="BC11" s="60" t="str">
        <f t="shared" ref="BC11:BC22" si="2">IF($B11&lt;$W11," El número de Beneficiarios NO puede ser mayor que el Total.","")</f>
        <v/>
      </c>
      <c r="BD11" s="151">
        <f t="shared" ref="BD11:BD22" si="3">IF($B11&lt;&gt;($U11+$V11),1,0)</f>
        <v>0</v>
      </c>
      <c r="BE11" s="151">
        <f t="shared" ref="BE11:BE22" si="4">IF($B11&lt;$W11,1,0)</f>
        <v>0</v>
      </c>
      <c r="BF11" s="151" t="str">
        <f t="shared" ref="BF11:BF21" si="5">IF($B11=0,"",IF($W11="",IF($B11="","",1),0))</f>
        <v/>
      </c>
      <c r="BG11" s="161"/>
      <c r="BH11" s="162"/>
      <c r="BI11" s="162"/>
      <c r="BJ11" s="162"/>
    </row>
    <row r="12" spans="1:62" s="57" customFormat="1" ht="15.95" customHeight="1" x14ac:dyDescent="0.15">
      <c r="A12" s="62" t="s">
        <v>20</v>
      </c>
      <c r="B12" s="105">
        <f>SUM(C12:E12)</f>
        <v>0</v>
      </c>
      <c r="C12" s="106"/>
      <c r="D12" s="107"/>
      <c r="E12" s="107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06"/>
      <c r="V12" s="103"/>
      <c r="W12" s="133"/>
      <c r="X12" s="160" t="str">
        <f t="shared" si="0"/>
        <v/>
      </c>
      <c r="Y12" s="49"/>
      <c r="Z12" s="49"/>
      <c r="AA12" s="49"/>
      <c r="AX12" s="53"/>
      <c r="AY12" s="53"/>
      <c r="BA12" s="88" t="str">
        <f t="shared" si="1"/>
        <v/>
      </c>
      <c r="BB12" s="60" t="str">
        <f t="shared" ref="BB12:BB22" si="6">IF($B12=0,"",IF($W12="",IF($B12="",""," No olvide escribir la columna Beneficiarios."),""))</f>
        <v/>
      </c>
      <c r="BC12" s="60" t="str">
        <f t="shared" si="2"/>
        <v/>
      </c>
      <c r="BD12" s="151">
        <f t="shared" si="3"/>
        <v>0</v>
      </c>
      <c r="BE12" s="151">
        <f t="shared" si="4"/>
        <v>0</v>
      </c>
      <c r="BF12" s="151" t="str">
        <f t="shared" si="5"/>
        <v/>
      </c>
      <c r="BG12" s="161"/>
      <c r="BH12" s="162"/>
      <c r="BI12" s="162"/>
      <c r="BJ12" s="162"/>
    </row>
    <row r="13" spans="1:62" s="57" customFormat="1" ht="15.95" customHeight="1" x14ac:dyDescent="0.15">
      <c r="A13" s="63" t="s">
        <v>21</v>
      </c>
      <c r="B13" s="105">
        <f t="shared" ref="B13:B22" si="7">SUM(C13:T13)</f>
        <v>0</v>
      </c>
      <c r="C13" s="106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3"/>
      <c r="U13" s="106"/>
      <c r="V13" s="103"/>
      <c r="W13" s="133"/>
      <c r="X13" s="160" t="str">
        <f t="shared" si="0"/>
        <v/>
      </c>
      <c r="Y13" s="49"/>
      <c r="Z13" s="49"/>
      <c r="AA13" s="49"/>
      <c r="AX13" s="53"/>
      <c r="AY13" s="53"/>
      <c r="BA13" s="88" t="str">
        <f t="shared" si="1"/>
        <v/>
      </c>
      <c r="BB13" s="60" t="str">
        <f t="shared" si="6"/>
        <v/>
      </c>
      <c r="BC13" s="60" t="str">
        <f t="shared" si="2"/>
        <v/>
      </c>
      <c r="BD13" s="151">
        <f t="shared" si="3"/>
        <v>0</v>
      </c>
      <c r="BE13" s="151">
        <f t="shared" si="4"/>
        <v>0</v>
      </c>
      <c r="BF13" s="151" t="str">
        <f t="shared" si="5"/>
        <v/>
      </c>
      <c r="BG13" s="161"/>
      <c r="BH13" s="162"/>
      <c r="BI13" s="162"/>
      <c r="BJ13" s="162"/>
    </row>
    <row r="14" spans="1:62" s="57" customFormat="1" ht="15.95" customHeight="1" x14ac:dyDescent="0.15">
      <c r="A14" s="64" t="s">
        <v>22</v>
      </c>
      <c r="B14" s="129">
        <f t="shared" si="7"/>
        <v>0</v>
      </c>
      <c r="C14" s="126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8"/>
      <c r="U14" s="126"/>
      <c r="V14" s="128"/>
      <c r="W14" s="141"/>
      <c r="X14" s="160" t="str">
        <f t="shared" si="0"/>
        <v/>
      </c>
      <c r="Y14" s="49"/>
      <c r="Z14" s="49"/>
      <c r="AA14" s="49"/>
      <c r="AX14" s="53"/>
      <c r="AY14" s="53"/>
      <c r="BA14" s="88" t="str">
        <f t="shared" si="1"/>
        <v/>
      </c>
      <c r="BB14" s="60" t="str">
        <f t="shared" si="6"/>
        <v/>
      </c>
      <c r="BC14" s="60" t="str">
        <f t="shared" si="2"/>
        <v/>
      </c>
      <c r="BD14" s="151">
        <f t="shared" si="3"/>
        <v>0</v>
      </c>
      <c r="BE14" s="151">
        <f t="shared" si="4"/>
        <v>0</v>
      </c>
      <c r="BF14" s="151" t="str">
        <f t="shared" si="5"/>
        <v/>
      </c>
      <c r="BG14" s="161"/>
      <c r="BH14" s="162"/>
      <c r="BI14" s="162"/>
      <c r="BJ14" s="162"/>
    </row>
    <row r="15" spans="1:62" s="57" customFormat="1" ht="15.95" customHeight="1" x14ac:dyDescent="0.15">
      <c r="A15" s="50" t="s">
        <v>23</v>
      </c>
      <c r="B15" s="105">
        <f>SUM(K15:T15)</f>
        <v>0</v>
      </c>
      <c r="C15" s="118"/>
      <c r="D15" s="163"/>
      <c r="E15" s="163"/>
      <c r="F15" s="163"/>
      <c r="G15" s="163"/>
      <c r="H15" s="163"/>
      <c r="I15" s="163"/>
      <c r="J15" s="163"/>
      <c r="K15" s="107"/>
      <c r="L15" s="107"/>
      <c r="M15" s="107"/>
      <c r="N15" s="107"/>
      <c r="O15" s="107"/>
      <c r="P15" s="107"/>
      <c r="Q15" s="107"/>
      <c r="R15" s="107"/>
      <c r="S15" s="107"/>
      <c r="T15" s="103"/>
      <c r="U15" s="106"/>
      <c r="V15" s="103"/>
      <c r="W15" s="133"/>
      <c r="X15" s="160" t="str">
        <f t="shared" si="0"/>
        <v/>
      </c>
      <c r="Y15" s="49"/>
      <c r="Z15" s="49"/>
      <c r="AA15" s="49"/>
      <c r="AX15" s="53"/>
      <c r="AY15" s="53"/>
      <c r="BA15" s="88" t="str">
        <f t="shared" si="1"/>
        <v/>
      </c>
      <c r="BB15" s="60" t="str">
        <f t="shared" si="6"/>
        <v/>
      </c>
      <c r="BC15" s="60" t="str">
        <f t="shared" si="2"/>
        <v/>
      </c>
      <c r="BD15" s="151">
        <f t="shared" si="3"/>
        <v>0</v>
      </c>
      <c r="BE15" s="151">
        <f t="shared" si="4"/>
        <v>0</v>
      </c>
      <c r="BF15" s="151" t="str">
        <f t="shared" si="5"/>
        <v/>
      </c>
      <c r="BG15" s="161"/>
      <c r="BH15" s="162"/>
      <c r="BI15" s="162"/>
      <c r="BJ15" s="162"/>
    </row>
    <row r="16" spans="1:62" s="57" customFormat="1" ht="15.95" customHeight="1" x14ac:dyDescent="0.15">
      <c r="A16" s="89" t="s">
        <v>24</v>
      </c>
      <c r="B16" s="105">
        <f t="shared" si="7"/>
        <v>0</v>
      </c>
      <c r="C16" s="106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3"/>
      <c r="U16" s="106"/>
      <c r="V16" s="103"/>
      <c r="W16" s="133"/>
      <c r="X16" s="160" t="str">
        <f t="shared" si="0"/>
        <v/>
      </c>
      <c r="Y16" s="49"/>
      <c r="Z16" s="49"/>
      <c r="AA16" s="49"/>
      <c r="AX16" s="53"/>
      <c r="AY16" s="53"/>
      <c r="BA16" s="88" t="str">
        <f t="shared" si="1"/>
        <v/>
      </c>
      <c r="BB16" s="60" t="str">
        <f t="shared" si="6"/>
        <v/>
      </c>
      <c r="BC16" s="60" t="str">
        <f t="shared" si="2"/>
        <v/>
      </c>
      <c r="BD16" s="151">
        <f t="shared" si="3"/>
        <v>0</v>
      </c>
      <c r="BE16" s="151">
        <f t="shared" si="4"/>
        <v>0</v>
      </c>
      <c r="BF16" s="151" t="str">
        <f t="shared" si="5"/>
        <v/>
      </c>
      <c r="BG16" s="161"/>
      <c r="BH16" s="162"/>
      <c r="BI16" s="162"/>
      <c r="BJ16" s="162"/>
    </row>
    <row r="17" spans="1:62" s="57" customFormat="1" ht="15.95" customHeight="1" x14ac:dyDescent="0.15">
      <c r="A17" s="65" t="s">
        <v>25</v>
      </c>
      <c r="B17" s="130">
        <f>SUM(F17:P17)</f>
        <v>0</v>
      </c>
      <c r="C17" s="122"/>
      <c r="D17" s="138"/>
      <c r="E17" s="138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38"/>
      <c r="R17" s="138"/>
      <c r="S17" s="138"/>
      <c r="T17" s="119"/>
      <c r="U17" s="118"/>
      <c r="V17" s="104"/>
      <c r="W17" s="142"/>
      <c r="X17" s="160" t="str">
        <f t="shared" si="0"/>
        <v/>
      </c>
      <c r="Y17" s="49"/>
      <c r="Z17" s="49"/>
      <c r="AA17" s="49"/>
      <c r="AX17" s="53"/>
      <c r="AY17" s="53"/>
      <c r="BA17" s="88" t="str">
        <f t="shared" si="1"/>
        <v/>
      </c>
      <c r="BB17" s="60" t="str">
        <f t="shared" si="6"/>
        <v/>
      </c>
      <c r="BC17" s="60" t="str">
        <f t="shared" si="2"/>
        <v/>
      </c>
      <c r="BD17" s="151">
        <f t="shared" si="3"/>
        <v>0</v>
      </c>
      <c r="BE17" s="151">
        <f t="shared" si="4"/>
        <v>0</v>
      </c>
      <c r="BF17" s="151" t="str">
        <f t="shared" si="5"/>
        <v/>
      </c>
      <c r="BG17" s="161"/>
      <c r="BH17" s="162"/>
      <c r="BI17" s="162"/>
      <c r="BJ17" s="162"/>
    </row>
    <row r="18" spans="1:62" s="57" customFormat="1" ht="15.95" customHeight="1" x14ac:dyDescent="0.15">
      <c r="A18" s="65" t="s">
        <v>26</v>
      </c>
      <c r="B18" s="105">
        <f t="shared" si="7"/>
        <v>0</v>
      </c>
      <c r="C18" s="106"/>
      <c r="D18" s="107"/>
      <c r="E18" s="107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04"/>
      <c r="U18" s="138"/>
      <c r="V18" s="104"/>
      <c r="W18" s="142"/>
      <c r="X18" s="160" t="str">
        <f t="shared" si="0"/>
        <v/>
      </c>
      <c r="Y18" s="48"/>
      <c r="Z18" s="48"/>
      <c r="AA18" s="48"/>
      <c r="AX18" s="53"/>
      <c r="AY18" s="53"/>
      <c r="BA18" s="88" t="str">
        <f t="shared" si="1"/>
        <v/>
      </c>
      <c r="BB18" s="60" t="str">
        <f t="shared" si="6"/>
        <v/>
      </c>
      <c r="BC18" s="60" t="str">
        <f t="shared" si="2"/>
        <v/>
      </c>
      <c r="BD18" s="151">
        <f t="shared" si="3"/>
        <v>0</v>
      </c>
      <c r="BE18" s="151">
        <f t="shared" si="4"/>
        <v>0</v>
      </c>
      <c r="BF18" s="151" t="str">
        <f t="shared" si="5"/>
        <v/>
      </c>
      <c r="BG18" s="161"/>
      <c r="BH18" s="162"/>
      <c r="BI18" s="162"/>
      <c r="BJ18" s="162"/>
    </row>
    <row r="19" spans="1:62" s="57" customFormat="1" ht="15.95" customHeight="1" x14ac:dyDescent="0.15">
      <c r="A19" s="65" t="s">
        <v>89</v>
      </c>
      <c r="B19" s="105">
        <f>SUM(H19:N19)</f>
        <v>0</v>
      </c>
      <c r="C19" s="122"/>
      <c r="D19" s="138"/>
      <c r="E19" s="138"/>
      <c r="F19" s="138"/>
      <c r="G19" s="138"/>
      <c r="H19" s="124"/>
      <c r="I19" s="124"/>
      <c r="J19" s="124"/>
      <c r="K19" s="124"/>
      <c r="L19" s="124"/>
      <c r="M19" s="124"/>
      <c r="N19" s="124"/>
      <c r="O19" s="138"/>
      <c r="P19" s="138"/>
      <c r="Q19" s="138"/>
      <c r="R19" s="138"/>
      <c r="S19" s="138"/>
      <c r="T19" s="119"/>
      <c r="U19" s="138"/>
      <c r="V19" s="104"/>
      <c r="W19" s="142"/>
      <c r="X19" s="160" t="str">
        <f t="shared" si="0"/>
        <v/>
      </c>
      <c r="Y19" s="48"/>
      <c r="Z19" s="48"/>
      <c r="AA19" s="48"/>
      <c r="AX19" s="53"/>
      <c r="AY19" s="53"/>
      <c r="BA19" s="88" t="str">
        <f t="shared" si="1"/>
        <v/>
      </c>
      <c r="BB19" s="60" t="str">
        <f t="shared" si="6"/>
        <v/>
      </c>
      <c r="BC19" s="60" t="str">
        <f t="shared" si="2"/>
        <v/>
      </c>
      <c r="BD19" s="151">
        <f t="shared" si="3"/>
        <v>0</v>
      </c>
      <c r="BE19" s="151">
        <f t="shared" si="4"/>
        <v>0</v>
      </c>
      <c r="BF19" s="151" t="str">
        <f t="shared" si="5"/>
        <v/>
      </c>
      <c r="BG19" s="161"/>
      <c r="BH19" s="162"/>
      <c r="BI19" s="162"/>
      <c r="BJ19" s="162"/>
    </row>
    <row r="20" spans="1:62" s="57" customFormat="1" ht="15.95" customHeight="1" x14ac:dyDescent="0.15">
      <c r="A20" s="65" t="s">
        <v>27</v>
      </c>
      <c r="B20" s="130">
        <f t="shared" si="7"/>
        <v>0</v>
      </c>
      <c r="C20" s="123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04"/>
      <c r="U20" s="106"/>
      <c r="V20" s="104"/>
      <c r="W20" s="142"/>
      <c r="X20" s="160" t="str">
        <f t="shared" si="0"/>
        <v/>
      </c>
      <c r="Y20" s="48"/>
      <c r="Z20" s="48"/>
      <c r="AA20" s="48"/>
      <c r="AX20" s="53"/>
      <c r="AY20" s="53"/>
      <c r="BA20" s="88" t="str">
        <f t="shared" si="1"/>
        <v/>
      </c>
      <c r="BB20" s="60" t="str">
        <f t="shared" si="6"/>
        <v/>
      </c>
      <c r="BC20" s="60" t="str">
        <f t="shared" si="2"/>
        <v/>
      </c>
      <c r="BD20" s="151">
        <f t="shared" si="3"/>
        <v>0</v>
      </c>
      <c r="BE20" s="151">
        <f t="shared" si="4"/>
        <v>0</v>
      </c>
      <c r="BF20" s="151" t="str">
        <f t="shared" si="5"/>
        <v/>
      </c>
      <c r="BG20" s="161"/>
      <c r="BH20" s="162"/>
      <c r="BI20" s="162"/>
      <c r="BJ20" s="162"/>
    </row>
    <row r="21" spans="1:62" s="57" customFormat="1" ht="15.95" customHeight="1" x14ac:dyDescent="0.15">
      <c r="A21" s="65" t="s">
        <v>28</v>
      </c>
      <c r="B21" s="130">
        <f t="shared" si="7"/>
        <v>0</v>
      </c>
      <c r="C21" s="123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04"/>
      <c r="U21" s="106"/>
      <c r="V21" s="104"/>
      <c r="W21" s="142"/>
      <c r="X21" s="160" t="str">
        <f t="shared" si="0"/>
        <v/>
      </c>
      <c r="Y21" s="48"/>
      <c r="Z21" s="48"/>
      <c r="AA21" s="48"/>
      <c r="AX21" s="53"/>
      <c r="AY21" s="53"/>
      <c r="BA21" s="88" t="str">
        <f t="shared" si="1"/>
        <v/>
      </c>
      <c r="BB21" s="60" t="str">
        <f t="shared" si="6"/>
        <v/>
      </c>
      <c r="BC21" s="60" t="str">
        <f t="shared" si="2"/>
        <v/>
      </c>
      <c r="BD21" s="151">
        <f t="shared" si="3"/>
        <v>0</v>
      </c>
      <c r="BE21" s="151">
        <f t="shared" si="4"/>
        <v>0</v>
      </c>
      <c r="BF21" s="151" t="str">
        <f t="shared" si="5"/>
        <v/>
      </c>
      <c r="BG21" s="161"/>
      <c r="BH21" s="162"/>
      <c r="BI21" s="162"/>
      <c r="BJ21" s="162"/>
    </row>
    <row r="22" spans="1:62" s="57" customFormat="1" ht="30" customHeight="1" x14ac:dyDescent="0.15">
      <c r="A22" s="66" t="s">
        <v>29</v>
      </c>
      <c r="B22" s="109">
        <f t="shared" si="7"/>
        <v>0</v>
      </c>
      <c r="C22" s="110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3"/>
      <c r="U22" s="110"/>
      <c r="V22" s="113"/>
      <c r="W22" s="134"/>
      <c r="X22" s="160" t="str">
        <f t="shared" si="0"/>
        <v/>
      </c>
      <c r="Y22" s="48"/>
      <c r="Z22" s="48"/>
      <c r="AA22" s="48"/>
      <c r="AX22" s="53"/>
      <c r="AY22" s="53"/>
      <c r="BA22" s="88" t="str">
        <f t="shared" si="1"/>
        <v/>
      </c>
      <c r="BB22" s="60" t="str">
        <f t="shared" si="6"/>
        <v/>
      </c>
      <c r="BC22" s="60" t="str">
        <f t="shared" si="2"/>
        <v/>
      </c>
      <c r="BD22" s="151">
        <f t="shared" si="3"/>
        <v>0</v>
      </c>
      <c r="BE22" s="151">
        <f t="shared" si="4"/>
        <v>0</v>
      </c>
      <c r="BF22" s="151" t="str">
        <f>IF($B22=0,"",IF($W22="",IF($B22="","",1),0))</f>
        <v/>
      </c>
      <c r="BG22" s="161"/>
      <c r="BH22" s="162"/>
      <c r="BI22" s="162"/>
      <c r="BJ22" s="162"/>
    </row>
    <row r="23" spans="1:62" s="48" customFormat="1" ht="10.5" customHeight="1" x14ac:dyDescent="0.2">
      <c r="A23" s="44" t="s">
        <v>30</v>
      </c>
      <c r="B23" s="44"/>
      <c r="C23" s="44"/>
      <c r="D23" s="44"/>
      <c r="E23" s="44" t="s">
        <v>69</v>
      </c>
      <c r="F23" s="44"/>
      <c r="G23" s="44"/>
      <c r="H23" s="44"/>
      <c r="I23" s="44"/>
      <c r="J23" s="44"/>
      <c r="K23" s="44"/>
      <c r="L23" s="44"/>
      <c r="M23" s="44"/>
      <c r="N23" s="42"/>
      <c r="X23" s="156"/>
      <c r="AV23" s="42"/>
      <c r="AW23" s="42"/>
      <c r="BA23" s="57"/>
      <c r="BB23" s="57"/>
      <c r="BC23" s="57"/>
      <c r="BD23" s="57"/>
      <c r="BE23" s="57"/>
      <c r="BF23" s="57"/>
      <c r="BG23" s="157"/>
      <c r="BH23" s="157"/>
      <c r="BI23" s="157"/>
      <c r="BJ23" s="157"/>
    </row>
    <row r="24" spans="1:62" s="57" customFormat="1" x14ac:dyDescent="0.15">
      <c r="A24" s="201" t="s">
        <v>31</v>
      </c>
      <c r="B24" s="203" t="s">
        <v>4</v>
      </c>
      <c r="C24" s="190" t="s">
        <v>5</v>
      </c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200"/>
      <c r="U24" s="190" t="s">
        <v>6</v>
      </c>
      <c r="V24" s="200"/>
      <c r="W24" s="188" t="s">
        <v>7</v>
      </c>
      <c r="X24" s="160"/>
      <c r="Y24" s="49"/>
      <c r="Z24" s="49"/>
      <c r="AA24" s="49"/>
      <c r="AB24" s="49"/>
      <c r="AC24" s="49"/>
      <c r="AD24" s="53"/>
      <c r="AE24" s="56"/>
      <c r="AF24" s="56"/>
      <c r="AG24" s="53"/>
      <c r="AH24" s="53"/>
      <c r="AZ24" s="53"/>
      <c r="BG24" s="158"/>
      <c r="BH24" s="158"/>
      <c r="BI24" s="158"/>
      <c r="BJ24" s="158"/>
    </row>
    <row r="25" spans="1:62" s="57" customFormat="1" ht="15.95" customHeight="1" x14ac:dyDescent="0.15">
      <c r="A25" s="202"/>
      <c r="B25" s="204"/>
      <c r="C25" s="58" t="s">
        <v>71</v>
      </c>
      <c r="D25" s="45" t="s">
        <v>72</v>
      </c>
      <c r="E25" s="45" t="s">
        <v>73</v>
      </c>
      <c r="F25" s="45" t="s">
        <v>74</v>
      </c>
      <c r="G25" s="45" t="s">
        <v>75</v>
      </c>
      <c r="H25" s="45" t="s">
        <v>76</v>
      </c>
      <c r="I25" s="45" t="s">
        <v>77</v>
      </c>
      <c r="J25" s="45" t="s">
        <v>78</v>
      </c>
      <c r="K25" s="45" t="s">
        <v>79</v>
      </c>
      <c r="L25" s="45" t="s">
        <v>80</v>
      </c>
      <c r="M25" s="45" t="s">
        <v>81</v>
      </c>
      <c r="N25" s="45" t="s">
        <v>82</v>
      </c>
      <c r="O25" s="45" t="s">
        <v>83</v>
      </c>
      <c r="P25" s="45" t="s">
        <v>84</v>
      </c>
      <c r="Q25" s="45" t="s">
        <v>85</v>
      </c>
      <c r="R25" s="45" t="s">
        <v>86</v>
      </c>
      <c r="S25" s="45" t="s">
        <v>87</v>
      </c>
      <c r="T25" s="159" t="s">
        <v>88</v>
      </c>
      <c r="U25" s="47" t="s">
        <v>16</v>
      </c>
      <c r="V25" s="46" t="s">
        <v>17</v>
      </c>
      <c r="W25" s="189"/>
      <c r="X25" s="160"/>
      <c r="Y25" s="49"/>
      <c r="Z25" s="49"/>
      <c r="AA25" s="49"/>
      <c r="AB25" s="49"/>
      <c r="AC25" s="49"/>
      <c r="AD25" s="53"/>
      <c r="AE25" s="56"/>
      <c r="AF25" s="56"/>
      <c r="AG25" s="53"/>
      <c r="AH25" s="53"/>
      <c r="AZ25" s="53"/>
      <c r="BG25" s="158"/>
      <c r="BH25" s="158"/>
      <c r="BI25" s="158"/>
      <c r="BJ25" s="158"/>
    </row>
    <row r="26" spans="1:62" s="57" customFormat="1" ht="15.95" customHeight="1" x14ac:dyDescent="0.15">
      <c r="A26" s="91" t="s">
        <v>32</v>
      </c>
      <c r="B26" s="131">
        <f>SUM(C26:T26)</f>
        <v>0</v>
      </c>
      <c r="C26" s="120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5"/>
      <c r="U26" s="120"/>
      <c r="V26" s="125"/>
      <c r="W26" s="135"/>
      <c r="X26" s="160" t="str">
        <f t="shared" ref="X26:X39" si="8">+BA26&amp;""&amp;BB26&amp;""&amp;BC26</f>
        <v/>
      </c>
      <c r="Y26" s="49"/>
      <c r="Z26" s="49"/>
      <c r="AA26" s="49"/>
      <c r="AG26" s="53"/>
      <c r="AH26" s="53"/>
      <c r="AZ26" s="53"/>
      <c r="BA26" s="88" t="str">
        <f>IF($B26&lt;&gt;($U26+$V26)," El número consultas según sexo NO puede ser diferente al Total.","")</f>
        <v/>
      </c>
      <c r="BB26" s="60" t="str">
        <f>IF($B26=0,"",IF($W26="",IF($B26="",""," No olvide escribir la columna Beneficiarios."),""))</f>
        <v/>
      </c>
      <c r="BC26" s="60" t="str">
        <f>IF($B26&lt;$W26," El número de Beneficiarios NO puede ser mayor que el Total.","")</f>
        <v/>
      </c>
      <c r="BD26" s="151">
        <f>IF($B26&lt;&gt;($U26+$V26),1,0)</f>
        <v>0</v>
      </c>
      <c r="BE26" s="151">
        <f>IF($B26&lt;$W26,1,0)</f>
        <v>0</v>
      </c>
      <c r="BF26" s="151" t="str">
        <f>IF($B26=0,"",IF($W26="",IF($B26="","",1),0))</f>
        <v/>
      </c>
      <c r="BG26" s="161"/>
      <c r="BH26" s="162"/>
      <c r="BI26" s="162"/>
      <c r="BJ26" s="162"/>
    </row>
    <row r="27" spans="1:62" s="57" customFormat="1" ht="15.95" customHeight="1" x14ac:dyDescent="0.15">
      <c r="A27" s="90" t="s">
        <v>33</v>
      </c>
      <c r="B27" s="105">
        <f t="shared" ref="B27:B39" si="9">SUM(C27:T27)</f>
        <v>0</v>
      </c>
      <c r="C27" s="10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3"/>
      <c r="U27" s="118"/>
      <c r="V27" s="103"/>
      <c r="W27" s="99"/>
      <c r="X27" s="160" t="str">
        <f t="shared" si="8"/>
        <v/>
      </c>
      <c r="Y27" s="49"/>
      <c r="Z27" s="49"/>
      <c r="AA27" s="49"/>
      <c r="AG27" s="53"/>
      <c r="AH27" s="53"/>
      <c r="AZ27" s="53"/>
      <c r="BA27" s="88" t="str">
        <f t="shared" ref="BA27:BA39" si="10">IF($B27&lt;&gt;($U27+$V27)," El número consultas según sexo NO puede ser diferente al Total.","")</f>
        <v/>
      </c>
      <c r="BB27" s="60" t="str">
        <f t="shared" ref="BB27:BB39" si="11">IF($B27=0,"",IF($W27="",IF($B27="",""," No olvide escribir la columna Beneficiarios."),""))</f>
        <v/>
      </c>
      <c r="BC27" s="60" t="str">
        <f t="shared" ref="BC27:BC39" si="12">IF($B27&lt;$W27," El número de Beneficiarios NO puede ser mayor que el Total.","")</f>
        <v/>
      </c>
      <c r="BD27" s="151">
        <f t="shared" ref="BD27:BD39" si="13">IF($B27&lt;&gt;($U27+$V27),1,0)</f>
        <v>0</v>
      </c>
      <c r="BE27" s="151">
        <f t="shared" ref="BE27:BE39" si="14">IF($B27&lt;$W27,1,0)</f>
        <v>0</v>
      </c>
      <c r="BF27" s="151" t="str">
        <f t="shared" ref="BF27:BF39" si="15">IF($B27=0,"",IF($W27="",IF($B27="","",1),0))</f>
        <v/>
      </c>
      <c r="BG27" s="161"/>
      <c r="BH27" s="162"/>
      <c r="BI27" s="162"/>
      <c r="BJ27" s="162"/>
    </row>
    <row r="28" spans="1:62" s="57" customFormat="1" ht="15.95" customHeight="1" x14ac:dyDescent="0.15">
      <c r="A28" s="92" t="s">
        <v>34</v>
      </c>
      <c r="B28" s="130">
        <f t="shared" si="9"/>
        <v>0</v>
      </c>
      <c r="C28" s="106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3"/>
      <c r="U28" s="106"/>
      <c r="V28" s="103"/>
      <c r="W28" s="99"/>
      <c r="X28" s="160" t="str">
        <f t="shared" si="8"/>
        <v/>
      </c>
      <c r="Y28" s="49"/>
      <c r="Z28" s="49"/>
      <c r="AA28" s="49"/>
      <c r="AG28" s="53"/>
      <c r="AH28" s="53"/>
      <c r="AZ28" s="53"/>
      <c r="BA28" s="88" t="str">
        <f t="shared" si="10"/>
        <v/>
      </c>
      <c r="BB28" s="60" t="str">
        <f t="shared" si="11"/>
        <v/>
      </c>
      <c r="BC28" s="60" t="str">
        <f t="shared" si="12"/>
        <v/>
      </c>
      <c r="BD28" s="151">
        <f t="shared" si="13"/>
        <v>0</v>
      </c>
      <c r="BE28" s="151">
        <f t="shared" si="14"/>
        <v>0</v>
      </c>
      <c r="BF28" s="151" t="str">
        <f t="shared" si="15"/>
        <v/>
      </c>
      <c r="BG28" s="161"/>
      <c r="BH28" s="162"/>
      <c r="BI28" s="162"/>
      <c r="BJ28" s="162"/>
    </row>
    <row r="29" spans="1:62" s="57" customFormat="1" ht="15.95" customHeight="1" x14ac:dyDescent="0.15">
      <c r="A29" s="92" t="s">
        <v>90</v>
      </c>
      <c r="B29" s="130">
        <f>SUM(H29:P29)</f>
        <v>0</v>
      </c>
      <c r="C29" s="122"/>
      <c r="D29" s="138"/>
      <c r="E29" s="138"/>
      <c r="F29" s="138"/>
      <c r="G29" s="138"/>
      <c r="H29" s="107"/>
      <c r="I29" s="107"/>
      <c r="J29" s="107"/>
      <c r="K29" s="107"/>
      <c r="L29" s="107"/>
      <c r="M29" s="107"/>
      <c r="N29" s="107"/>
      <c r="O29" s="107"/>
      <c r="P29" s="107"/>
      <c r="Q29" s="138"/>
      <c r="R29" s="138"/>
      <c r="S29" s="138"/>
      <c r="T29" s="119"/>
      <c r="U29" s="118"/>
      <c r="V29" s="103"/>
      <c r="W29" s="99"/>
      <c r="X29" s="160" t="str">
        <f t="shared" si="8"/>
        <v/>
      </c>
      <c r="Y29" s="49"/>
      <c r="Z29" s="49"/>
      <c r="AA29" s="49"/>
      <c r="AG29" s="53"/>
      <c r="AH29" s="53"/>
      <c r="AZ29" s="53"/>
      <c r="BA29" s="88" t="str">
        <f t="shared" si="10"/>
        <v/>
      </c>
      <c r="BB29" s="60" t="str">
        <f t="shared" si="11"/>
        <v/>
      </c>
      <c r="BC29" s="60" t="str">
        <f t="shared" si="12"/>
        <v/>
      </c>
      <c r="BD29" s="151">
        <f t="shared" si="13"/>
        <v>0</v>
      </c>
      <c r="BE29" s="151">
        <f t="shared" si="14"/>
        <v>0</v>
      </c>
      <c r="BF29" s="151" t="str">
        <f t="shared" si="15"/>
        <v/>
      </c>
      <c r="BG29" s="161"/>
      <c r="BH29" s="162"/>
      <c r="BI29" s="162"/>
      <c r="BJ29" s="162"/>
    </row>
    <row r="30" spans="1:62" s="57" customFormat="1" ht="15.95" customHeight="1" x14ac:dyDescent="0.15">
      <c r="A30" s="92" t="s">
        <v>35</v>
      </c>
      <c r="B30" s="130">
        <f t="shared" si="9"/>
        <v>0</v>
      </c>
      <c r="C30" s="10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3"/>
      <c r="U30" s="118"/>
      <c r="V30" s="103"/>
      <c r="W30" s="99"/>
      <c r="X30" s="160" t="str">
        <f t="shared" si="8"/>
        <v/>
      </c>
      <c r="Y30" s="49"/>
      <c r="Z30" s="49"/>
      <c r="AA30" s="49"/>
      <c r="AG30" s="53"/>
      <c r="AH30" s="53"/>
      <c r="AZ30" s="53"/>
      <c r="BA30" s="88" t="str">
        <f t="shared" si="10"/>
        <v/>
      </c>
      <c r="BB30" s="60" t="str">
        <f t="shared" si="11"/>
        <v/>
      </c>
      <c r="BC30" s="60" t="str">
        <f t="shared" si="12"/>
        <v/>
      </c>
      <c r="BD30" s="151">
        <f t="shared" si="13"/>
        <v>0</v>
      </c>
      <c r="BE30" s="151">
        <f t="shared" si="14"/>
        <v>0</v>
      </c>
      <c r="BF30" s="151" t="str">
        <f t="shared" si="15"/>
        <v/>
      </c>
      <c r="BG30" s="161"/>
      <c r="BH30" s="162"/>
      <c r="BI30" s="162"/>
      <c r="BJ30" s="162"/>
    </row>
    <row r="31" spans="1:62" s="57" customFormat="1" ht="15.95" customHeight="1" x14ac:dyDescent="0.15">
      <c r="A31" s="50" t="s">
        <v>36</v>
      </c>
      <c r="B31" s="105">
        <f t="shared" si="9"/>
        <v>0</v>
      </c>
      <c r="C31" s="106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3"/>
      <c r="U31" s="106"/>
      <c r="V31" s="103"/>
      <c r="W31" s="99"/>
      <c r="X31" s="160" t="str">
        <f t="shared" si="8"/>
        <v/>
      </c>
      <c r="Y31" s="49"/>
      <c r="Z31" s="49"/>
      <c r="AA31" s="49"/>
      <c r="AG31" s="53"/>
      <c r="AH31" s="53"/>
      <c r="AZ31" s="53"/>
      <c r="BA31" s="88" t="str">
        <f t="shared" si="10"/>
        <v/>
      </c>
      <c r="BB31" s="60" t="str">
        <f t="shared" si="11"/>
        <v/>
      </c>
      <c r="BC31" s="60" t="str">
        <f t="shared" si="12"/>
        <v/>
      </c>
      <c r="BD31" s="151">
        <f t="shared" si="13"/>
        <v>0</v>
      </c>
      <c r="BE31" s="151">
        <f t="shared" si="14"/>
        <v>0</v>
      </c>
      <c r="BF31" s="151" t="str">
        <f t="shared" si="15"/>
        <v/>
      </c>
      <c r="BG31" s="161"/>
      <c r="BH31" s="162"/>
      <c r="BI31" s="162"/>
      <c r="BJ31" s="162"/>
    </row>
    <row r="32" spans="1:62" s="57" customFormat="1" ht="15.95" customHeight="1" x14ac:dyDescent="0.15">
      <c r="A32" s="50" t="s">
        <v>37</v>
      </c>
      <c r="B32" s="105">
        <f t="shared" si="9"/>
        <v>0</v>
      </c>
      <c r="C32" s="106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3"/>
      <c r="U32" s="106"/>
      <c r="V32" s="103"/>
      <c r="W32" s="99"/>
      <c r="X32" s="160" t="str">
        <f t="shared" si="8"/>
        <v/>
      </c>
      <c r="Y32" s="49"/>
      <c r="Z32" s="49"/>
      <c r="AA32" s="49"/>
      <c r="AG32" s="53"/>
      <c r="AH32" s="53"/>
      <c r="AZ32" s="53"/>
      <c r="BA32" s="88" t="str">
        <f t="shared" si="10"/>
        <v/>
      </c>
      <c r="BB32" s="60" t="str">
        <f t="shared" si="11"/>
        <v/>
      </c>
      <c r="BC32" s="60" t="str">
        <f t="shared" si="12"/>
        <v/>
      </c>
      <c r="BD32" s="151">
        <f t="shared" si="13"/>
        <v>0</v>
      </c>
      <c r="BE32" s="151">
        <f t="shared" si="14"/>
        <v>0</v>
      </c>
      <c r="BF32" s="151" t="str">
        <f t="shared" si="15"/>
        <v/>
      </c>
      <c r="BG32" s="161"/>
      <c r="BH32" s="162"/>
      <c r="BI32" s="162"/>
      <c r="BJ32" s="162"/>
    </row>
    <row r="33" spans="1:62" s="57" customFormat="1" ht="15.95" customHeight="1" x14ac:dyDescent="0.15">
      <c r="A33" s="50" t="s">
        <v>38</v>
      </c>
      <c r="B33" s="105">
        <f t="shared" si="9"/>
        <v>0</v>
      </c>
      <c r="C33" s="106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3"/>
      <c r="U33" s="106"/>
      <c r="V33" s="103"/>
      <c r="W33" s="99"/>
      <c r="X33" s="160" t="str">
        <f t="shared" si="8"/>
        <v/>
      </c>
      <c r="Y33" s="49"/>
      <c r="Z33" s="49"/>
      <c r="AA33" s="49"/>
      <c r="AG33" s="53"/>
      <c r="AH33" s="53"/>
      <c r="AZ33" s="53"/>
      <c r="BA33" s="88" t="str">
        <f t="shared" si="10"/>
        <v/>
      </c>
      <c r="BB33" s="60" t="str">
        <f t="shared" si="11"/>
        <v/>
      </c>
      <c r="BC33" s="60" t="str">
        <f t="shared" si="12"/>
        <v/>
      </c>
      <c r="BD33" s="151">
        <f t="shared" si="13"/>
        <v>0</v>
      </c>
      <c r="BE33" s="151">
        <f t="shared" si="14"/>
        <v>0</v>
      </c>
      <c r="BF33" s="151" t="str">
        <f t="shared" si="15"/>
        <v/>
      </c>
      <c r="BG33" s="161"/>
      <c r="BH33" s="162"/>
      <c r="BI33" s="162"/>
      <c r="BJ33" s="162"/>
    </row>
    <row r="34" spans="1:62" s="57" customFormat="1" ht="15.95" customHeight="1" x14ac:dyDescent="0.15">
      <c r="A34" s="50" t="s">
        <v>39</v>
      </c>
      <c r="B34" s="105">
        <f t="shared" si="9"/>
        <v>0</v>
      </c>
      <c r="C34" s="106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3"/>
      <c r="U34" s="106"/>
      <c r="V34" s="103"/>
      <c r="W34" s="99"/>
      <c r="X34" s="160" t="str">
        <f t="shared" si="8"/>
        <v/>
      </c>
      <c r="Y34" s="49"/>
      <c r="Z34" s="49"/>
      <c r="AA34" s="49"/>
      <c r="AG34" s="53"/>
      <c r="AH34" s="53"/>
      <c r="AZ34" s="53"/>
      <c r="BA34" s="88" t="str">
        <f t="shared" si="10"/>
        <v/>
      </c>
      <c r="BB34" s="60" t="str">
        <f t="shared" si="11"/>
        <v/>
      </c>
      <c r="BC34" s="60" t="str">
        <f t="shared" si="12"/>
        <v/>
      </c>
      <c r="BD34" s="151">
        <f t="shared" si="13"/>
        <v>0</v>
      </c>
      <c r="BE34" s="151">
        <f t="shared" si="14"/>
        <v>0</v>
      </c>
      <c r="BF34" s="151" t="str">
        <f t="shared" si="15"/>
        <v/>
      </c>
      <c r="BG34" s="161"/>
      <c r="BH34" s="162"/>
      <c r="BI34" s="162"/>
      <c r="BJ34" s="162"/>
    </row>
    <row r="35" spans="1:62" s="57" customFormat="1" ht="15.95" customHeight="1" x14ac:dyDescent="0.15">
      <c r="A35" s="50" t="s">
        <v>40</v>
      </c>
      <c r="B35" s="105">
        <f t="shared" si="9"/>
        <v>0</v>
      </c>
      <c r="C35" s="106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3"/>
      <c r="U35" s="106"/>
      <c r="V35" s="103"/>
      <c r="W35" s="99"/>
      <c r="X35" s="160" t="str">
        <f t="shared" si="8"/>
        <v/>
      </c>
      <c r="Y35" s="49"/>
      <c r="Z35" s="49"/>
      <c r="AA35" s="49"/>
      <c r="AG35" s="53"/>
      <c r="AH35" s="53"/>
      <c r="AZ35" s="53"/>
      <c r="BA35" s="88" t="str">
        <f t="shared" si="10"/>
        <v/>
      </c>
      <c r="BB35" s="60" t="str">
        <f t="shared" si="11"/>
        <v/>
      </c>
      <c r="BC35" s="60" t="str">
        <f t="shared" si="12"/>
        <v/>
      </c>
      <c r="BD35" s="151">
        <f t="shared" si="13"/>
        <v>0</v>
      </c>
      <c r="BE35" s="151">
        <f t="shared" si="14"/>
        <v>0</v>
      </c>
      <c r="BF35" s="151" t="str">
        <f t="shared" si="15"/>
        <v/>
      </c>
      <c r="BG35" s="161"/>
      <c r="BH35" s="162"/>
      <c r="BI35" s="162"/>
      <c r="BJ35" s="162"/>
    </row>
    <row r="36" spans="1:62" s="57" customFormat="1" ht="15.95" customHeight="1" x14ac:dyDescent="0.15">
      <c r="A36" s="50" t="s">
        <v>41</v>
      </c>
      <c r="B36" s="105">
        <f t="shared" si="9"/>
        <v>0</v>
      </c>
      <c r="C36" s="106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3"/>
      <c r="U36" s="106"/>
      <c r="V36" s="103"/>
      <c r="W36" s="99"/>
      <c r="X36" s="160" t="str">
        <f t="shared" si="8"/>
        <v/>
      </c>
      <c r="Y36" s="49"/>
      <c r="Z36" s="49"/>
      <c r="AA36" s="49"/>
      <c r="AG36" s="53"/>
      <c r="AH36" s="53"/>
      <c r="AZ36" s="53"/>
      <c r="BA36" s="88" t="str">
        <f t="shared" si="10"/>
        <v/>
      </c>
      <c r="BB36" s="60" t="str">
        <f t="shared" si="11"/>
        <v/>
      </c>
      <c r="BC36" s="60" t="str">
        <f t="shared" si="12"/>
        <v/>
      </c>
      <c r="BD36" s="151">
        <f t="shared" si="13"/>
        <v>0</v>
      </c>
      <c r="BE36" s="151">
        <f t="shared" si="14"/>
        <v>0</v>
      </c>
      <c r="BF36" s="151" t="str">
        <f t="shared" si="15"/>
        <v/>
      </c>
      <c r="BG36" s="161"/>
      <c r="BH36" s="162"/>
      <c r="BI36" s="162"/>
      <c r="BJ36" s="162"/>
    </row>
    <row r="37" spans="1:62" s="57" customFormat="1" ht="15.95" customHeight="1" x14ac:dyDescent="0.15">
      <c r="A37" s="50" t="s">
        <v>42</v>
      </c>
      <c r="B37" s="105">
        <f t="shared" si="9"/>
        <v>0</v>
      </c>
      <c r="C37" s="106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3"/>
      <c r="U37" s="106"/>
      <c r="V37" s="103"/>
      <c r="W37" s="99"/>
      <c r="X37" s="160" t="str">
        <f t="shared" si="8"/>
        <v/>
      </c>
      <c r="Y37" s="49"/>
      <c r="Z37" s="49"/>
      <c r="AA37" s="49"/>
      <c r="AG37" s="53"/>
      <c r="AH37" s="53"/>
      <c r="AZ37" s="53"/>
      <c r="BA37" s="88" t="str">
        <f t="shared" si="10"/>
        <v/>
      </c>
      <c r="BB37" s="60" t="str">
        <f t="shared" si="11"/>
        <v/>
      </c>
      <c r="BC37" s="60" t="str">
        <f t="shared" si="12"/>
        <v/>
      </c>
      <c r="BD37" s="151">
        <f t="shared" si="13"/>
        <v>0</v>
      </c>
      <c r="BE37" s="151">
        <f t="shared" si="14"/>
        <v>0</v>
      </c>
      <c r="BF37" s="151" t="str">
        <f t="shared" si="15"/>
        <v/>
      </c>
      <c r="BG37" s="161"/>
      <c r="BH37" s="162"/>
      <c r="BI37" s="162"/>
      <c r="BJ37" s="162"/>
    </row>
    <row r="38" spans="1:62" s="57" customFormat="1" ht="30" customHeight="1" x14ac:dyDescent="0.15">
      <c r="A38" s="50" t="s">
        <v>43</v>
      </c>
      <c r="B38" s="105">
        <f t="shared" si="9"/>
        <v>0</v>
      </c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3"/>
      <c r="U38" s="106"/>
      <c r="V38" s="103"/>
      <c r="W38" s="99"/>
      <c r="X38" s="160" t="str">
        <f t="shared" si="8"/>
        <v/>
      </c>
      <c r="Y38" s="49"/>
      <c r="Z38" s="49"/>
      <c r="AA38" s="49"/>
      <c r="AG38" s="53"/>
      <c r="AH38" s="53"/>
      <c r="AZ38" s="53"/>
      <c r="BA38" s="88" t="str">
        <f t="shared" si="10"/>
        <v/>
      </c>
      <c r="BB38" s="60" t="str">
        <f t="shared" si="11"/>
        <v/>
      </c>
      <c r="BC38" s="60" t="str">
        <f t="shared" si="12"/>
        <v/>
      </c>
      <c r="BD38" s="151">
        <f t="shared" si="13"/>
        <v>0</v>
      </c>
      <c r="BE38" s="151">
        <f t="shared" si="14"/>
        <v>0</v>
      </c>
      <c r="BF38" s="151" t="str">
        <f t="shared" si="15"/>
        <v/>
      </c>
      <c r="BG38" s="161"/>
      <c r="BH38" s="162"/>
      <c r="BI38" s="162"/>
      <c r="BJ38" s="162"/>
    </row>
    <row r="39" spans="1:62" s="57" customFormat="1" ht="32.25" customHeight="1" x14ac:dyDescent="0.15">
      <c r="A39" s="51" t="s">
        <v>44</v>
      </c>
      <c r="B39" s="109">
        <f t="shared" si="9"/>
        <v>0</v>
      </c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3"/>
      <c r="U39" s="110"/>
      <c r="V39" s="113"/>
      <c r="W39" s="100"/>
      <c r="X39" s="160" t="str">
        <f t="shared" si="8"/>
        <v/>
      </c>
      <c r="Y39" s="49"/>
      <c r="Z39" s="49"/>
      <c r="AA39" s="49"/>
      <c r="AG39" s="53"/>
      <c r="AH39" s="53"/>
      <c r="AZ39" s="53"/>
      <c r="BA39" s="88" t="str">
        <f t="shared" si="10"/>
        <v/>
      </c>
      <c r="BB39" s="60" t="str">
        <f t="shared" si="11"/>
        <v/>
      </c>
      <c r="BC39" s="60" t="str">
        <f t="shared" si="12"/>
        <v/>
      </c>
      <c r="BD39" s="151">
        <f t="shared" si="13"/>
        <v>0</v>
      </c>
      <c r="BE39" s="151">
        <f t="shared" si="14"/>
        <v>0</v>
      </c>
      <c r="BF39" s="151" t="str">
        <f t="shared" si="15"/>
        <v/>
      </c>
      <c r="BG39" s="161"/>
      <c r="BH39" s="162"/>
      <c r="BI39" s="162"/>
      <c r="BJ39" s="162"/>
    </row>
    <row r="40" spans="1:62" s="57" customFormat="1" ht="14.25" x14ac:dyDescent="0.2">
      <c r="A40" s="52" t="s">
        <v>45</v>
      </c>
      <c r="B40" s="52"/>
      <c r="C40" s="52"/>
      <c r="D40" s="52"/>
      <c r="E40" s="52"/>
      <c r="F40" s="52"/>
      <c r="G40" s="52"/>
      <c r="H40" s="52"/>
      <c r="I40" s="44"/>
      <c r="J40" s="44"/>
      <c r="K40" s="44"/>
      <c r="L40" s="44"/>
      <c r="M40" s="44"/>
      <c r="N40" s="42"/>
      <c r="O40" s="48"/>
      <c r="P40" s="48"/>
      <c r="Q40" s="48"/>
      <c r="R40" s="48"/>
      <c r="S40" s="48"/>
      <c r="T40" s="48"/>
      <c r="U40" s="48"/>
      <c r="V40" s="48"/>
      <c r="W40" s="48"/>
      <c r="X40" s="164"/>
      <c r="AV40" s="53"/>
      <c r="AW40" s="53"/>
      <c r="BA40" s="48"/>
      <c r="BB40" s="48"/>
      <c r="BC40" s="48"/>
      <c r="BD40" s="48"/>
      <c r="BG40" s="158"/>
      <c r="BH40" s="158"/>
      <c r="BI40" s="158"/>
      <c r="BJ40" s="158"/>
    </row>
    <row r="41" spans="1:62" s="57" customFormat="1" ht="15.95" customHeight="1" x14ac:dyDescent="0.25">
      <c r="A41" s="201" t="s">
        <v>31</v>
      </c>
      <c r="B41" s="203" t="s">
        <v>4</v>
      </c>
      <c r="C41" s="205" t="s">
        <v>46</v>
      </c>
      <c r="D41" s="206"/>
      <c r="E41" s="206"/>
      <c r="F41" s="207"/>
      <c r="G41" s="205" t="s">
        <v>47</v>
      </c>
      <c r="H41" s="206"/>
      <c r="I41" s="206"/>
      <c r="J41" s="207"/>
      <c r="K41" s="42"/>
      <c r="L41" s="208"/>
      <c r="M41" s="208"/>
      <c r="N41" s="208"/>
      <c r="O41" s="208"/>
      <c r="P41" s="208"/>
      <c r="Q41" s="208"/>
      <c r="R41" s="20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G41" s="158"/>
      <c r="BH41" s="158"/>
      <c r="BI41" s="158"/>
      <c r="BJ41" s="158"/>
    </row>
    <row r="42" spans="1:62" s="57" customFormat="1" ht="15.95" customHeight="1" x14ac:dyDescent="0.15">
      <c r="A42" s="202"/>
      <c r="B42" s="204"/>
      <c r="C42" s="45" t="s">
        <v>11</v>
      </c>
      <c r="D42" s="45" t="s">
        <v>12</v>
      </c>
      <c r="E42" s="73" t="s">
        <v>13</v>
      </c>
      <c r="F42" s="73" t="s">
        <v>48</v>
      </c>
      <c r="G42" s="45" t="s">
        <v>11</v>
      </c>
      <c r="H42" s="45" t="s">
        <v>12</v>
      </c>
      <c r="I42" s="73" t="s">
        <v>13</v>
      </c>
      <c r="J42" s="73" t="s">
        <v>48</v>
      </c>
      <c r="K42" s="42"/>
      <c r="L42" s="42"/>
      <c r="M42" s="42"/>
      <c r="N42" s="54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G42" s="158"/>
      <c r="BH42" s="158"/>
      <c r="BI42" s="158"/>
      <c r="BJ42" s="158"/>
    </row>
    <row r="43" spans="1:62" s="57" customFormat="1" ht="30" customHeight="1" x14ac:dyDescent="0.15">
      <c r="A43" s="67" t="s">
        <v>49</v>
      </c>
      <c r="B43" s="105">
        <f>SUM(C43:J43)</f>
        <v>0</v>
      </c>
      <c r="C43" s="120"/>
      <c r="D43" s="121"/>
      <c r="E43" s="125"/>
      <c r="F43" s="125"/>
      <c r="G43" s="120"/>
      <c r="H43" s="121"/>
      <c r="I43" s="121"/>
      <c r="J43" s="125"/>
      <c r="K43" s="150" t="s">
        <v>70</v>
      </c>
      <c r="L43" s="42"/>
      <c r="M43" s="42"/>
      <c r="N43" s="86"/>
      <c r="O43" s="48"/>
      <c r="P43" s="48"/>
      <c r="Q43" s="48"/>
      <c r="R43" s="48"/>
      <c r="S43" s="48"/>
      <c r="T43" s="48"/>
      <c r="U43" s="48"/>
      <c r="V43" s="48"/>
      <c r="W43" s="48"/>
      <c r="X43" s="164"/>
      <c r="AV43" s="53"/>
      <c r="AW43" s="53"/>
      <c r="BA43" s="88"/>
      <c r="BD43" s="151"/>
      <c r="BG43" s="158"/>
      <c r="BH43" s="158"/>
      <c r="BI43" s="158"/>
      <c r="BJ43" s="158"/>
    </row>
    <row r="44" spans="1:62" s="57" customFormat="1" ht="12.75" customHeight="1" x14ac:dyDescent="0.15">
      <c r="A44" s="66" t="s">
        <v>50</v>
      </c>
      <c r="B44" s="109">
        <f>SUM(C44:J44)</f>
        <v>0</v>
      </c>
      <c r="C44" s="110"/>
      <c r="D44" s="111"/>
      <c r="E44" s="113"/>
      <c r="F44" s="113"/>
      <c r="G44" s="110"/>
      <c r="H44" s="111"/>
      <c r="I44" s="111"/>
      <c r="J44" s="113"/>
      <c r="K44" s="150" t="s">
        <v>70</v>
      </c>
      <c r="L44" s="42"/>
      <c r="M44" s="42"/>
      <c r="N44" s="68"/>
      <c r="O44" s="48"/>
      <c r="P44" s="48"/>
      <c r="Q44" s="48"/>
      <c r="R44" s="48"/>
      <c r="S44" s="48"/>
      <c r="T44" s="48"/>
      <c r="U44" s="48"/>
      <c r="V44" s="48"/>
      <c r="W44" s="48"/>
      <c r="X44" s="164"/>
      <c r="AV44" s="53"/>
      <c r="AW44" s="53"/>
      <c r="BA44" s="88"/>
      <c r="BD44" s="151"/>
      <c r="BG44" s="158"/>
      <c r="BH44" s="158"/>
      <c r="BI44" s="158"/>
      <c r="BJ44" s="158"/>
    </row>
    <row r="45" spans="1:62" s="57" customFormat="1" ht="29.25" customHeight="1" x14ac:dyDescent="0.2">
      <c r="A45" s="95" t="s">
        <v>51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68"/>
      <c r="O45" s="48"/>
      <c r="P45" s="48"/>
      <c r="Q45" s="48"/>
      <c r="R45" s="48"/>
      <c r="S45" s="48"/>
      <c r="T45" s="48"/>
      <c r="U45" s="48"/>
      <c r="V45" s="48"/>
      <c r="W45" s="48"/>
      <c r="X45" s="164"/>
      <c r="AV45" s="53"/>
      <c r="AW45" s="53"/>
      <c r="BA45" s="48"/>
      <c r="BB45" s="48"/>
      <c r="BG45" s="158"/>
      <c r="BH45" s="158"/>
      <c r="BI45" s="158"/>
      <c r="BJ45" s="158"/>
    </row>
    <row r="46" spans="1:62" s="57" customFormat="1" ht="15.95" customHeight="1" x14ac:dyDescent="0.15">
      <c r="A46" s="198" t="s">
        <v>52</v>
      </c>
      <c r="B46" s="188" t="s">
        <v>18</v>
      </c>
      <c r="C46" s="190" t="s">
        <v>5</v>
      </c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2" t="s">
        <v>6</v>
      </c>
      <c r="V46" s="193"/>
      <c r="W46" s="188" t="s">
        <v>7</v>
      </c>
      <c r="X46" s="164"/>
      <c r="AT46" s="53"/>
      <c r="AU46" s="53"/>
      <c r="AZ46" s="48"/>
      <c r="BA46" s="48"/>
      <c r="BB46" s="48"/>
      <c r="BG46" s="158"/>
      <c r="BH46" s="158"/>
      <c r="BI46" s="158"/>
      <c r="BJ46" s="158"/>
    </row>
    <row r="47" spans="1:62" s="57" customFormat="1" ht="15.95" customHeight="1" x14ac:dyDescent="0.15">
      <c r="A47" s="199"/>
      <c r="B47" s="189"/>
      <c r="C47" s="58" t="s">
        <v>71</v>
      </c>
      <c r="D47" s="45" t="s">
        <v>72</v>
      </c>
      <c r="E47" s="45" t="s">
        <v>73</v>
      </c>
      <c r="F47" s="45" t="s">
        <v>74</v>
      </c>
      <c r="G47" s="45" t="s">
        <v>75</v>
      </c>
      <c r="H47" s="45" t="s">
        <v>76</v>
      </c>
      <c r="I47" s="45" t="s">
        <v>77</v>
      </c>
      <c r="J47" s="45" t="s">
        <v>78</v>
      </c>
      <c r="K47" s="45" t="s">
        <v>79</v>
      </c>
      <c r="L47" s="45" t="s">
        <v>80</v>
      </c>
      <c r="M47" s="45" t="s">
        <v>81</v>
      </c>
      <c r="N47" s="45" t="s">
        <v>82</v>
      </c>
      <c r="O47" s="45" t="s">
        <v>83</v>
      </c>
      <c r="P47" s="45" t="s">
        <v>84</v>
      </c>
      <c r="Q47" s="45" t="s">
        <v>85</v>
      </c>
      <c r="R47" s="45" t="s">
        <v>86</v>
      </c>
      <c r="S47" s="45" t="s">
        <v>87</v>
      </c>
      <c r="T47" s="159" t="s">
        <v>88</v>
      </c>
      <c r="U47" s="47" t="s">
        <v>16</v>
      </c>
      <c r="V47" s="46" t="s">
        <v>17</v>
      </c>
      <c r="W47" s="189"/>
      <c r="X47" s="164"/>
      <c r="AT47" s="53"/>
      <c r="AU47" s="53"/>
      <c r="AZ47" s="48"/>
      <c r="BA47" s="48"/>
      <c r="BB47" s="48"/>
      <c r="BG47" s="158"/>
      <c r="BH47" s="158"/>
      <c r="BI47" s="158"/>
      <c r="BJ47" s="158"/>
    </row>
    <row r="48" spans="1:62" s="57" customFormat="1" ht="15.95" customHeight="1" x14ac:dyDescent="0.15">
      <c r="A48" s="69" t="s">
        <v>53</v>
      </c>
      <c r="B48" s="115">
        <f>SUM(B49:B50)</f>
        <v>0</v>
      </c>
      <c r="C48" s="139">
        <f>SUM(C49:C50)</f>
        <v>0</v>
      </c>
      <c r="D48" s="140">
        <f t="shared" ref="D48:W48" si="16">SUM(D49:D50)</f>
        <v>0</v>
      </c>
      <c r="E48" s="140">
        <f t="shared" si="16"/>
        <v>0</v>
      </c>
      <c r="F48" s="140">
        <f t="shared" si="16"/>
        <v>0</v>
      </c>
      <c r="G48" s="140">
        <f t="shared" si="16"/>
        <v>0</v>
      </c>
      <c r="H48" s="140">
        <f t="shared" si="16"/>
        <v>0</v>
      </c>
      <c r="I48" s="140">
        <f t="shared" si="16"/>
        <v>0</v>
      </c>
      <c r="J48" s="140">
        <f t="shared" si="16"/>
        <v>0</v>
      </c>
      <c r="K48" s="140">
        <f t="shared" si="16"/>
        <v>0</v>
      </c>
      <c r="L48" s="140">
        <f t="shared" si="16"/>
        <v>0</v>
      </c>
      <c r="M48" s="140">
        <f t="shared" si="16"/>
        <v>0</v>
      </c>
      <c r="N48" s="140">
        <f t="shared" si="16"/>
        <v>0</v>
      </c>
      <c r="O48" s="140">
        <f t="shared" si="16"/>
        <v>0</v>
      </c>
      <c r="P48" s="140">
        <f t="shared" si="16"/>
        <v>0</v>
      </c>
      <c r="Q48" s="140">
        <f t="shared" si="16"/>
        <v>0</v>
      </c>
      <c r="R48" s="140">
        <f t="shared" si="16"/>
        <v>0</v>
      </c>
      <c r="S48" s="140">
        <f t="shared" si="16"/>
        <v>0</v>
      </c>
      <c r="T48" s="147">
        <f t="shared" si="16"/>
        <v>0</v>
      </c>
      <c r="U48" s="139">
        <f t="shared" si="16"/>
        <v>0</v>
      </c>
      <c r="V48" s="165">
        <f t="shared" si="16"/>
        <v>0</v>
      </c>
      <c r="W48" s="165">
        <f t="shared" si="16"/>
        <v>0</v>
      </c>
      <c r="X48" s="160" t="str">
        <f t="shared" ref="X48:X53" si="17">+BA48&amp;""&amp;BB48&amp;""&amp;BC48</f>
        <v/>
      </c>
      <c r="AT48" s="53"/>
      <c r="AU48" s="53"/>
      <c r="AZ48" s="88" t="s">
        <v>70</v>
      </c>
      <c r="BA48" s="88" t="str">
        <f t="shared" ref="BA48:BA53" si="18">IF($B48&lt;&gt;($U48+$V48)," El número consultas según sexo NO puede ser diferente al Total.","")</f>
        <v/>
      </c>
      <c r="BB48" s="60" t="str">
        <f t="shared" ref="BB48:BB53" si="19">IF($B48=0,"",IF($W48="",IF($B48="",""," No olvide escribir la columna Beneficiarios."),""))</f>
        <v/>
      </c>
      <c r="BC48" s="60" t="str">
        <f t="shared" ref="BC48:BC53" si="20">IF($B48&lt;$W48," El número de Beneficiarios NO puede ser mayor que el Total.","")</f>
        <v/>
      </c>
      <c r="BD48" s="151">
        <f t="shared" ref="BD48:BD53" si="21">IF($B48&lt;&gt;($U48+$V48),1,0)</f>
        <v>0</v>
      </c>
      <c r="BE48" s="151">
        <f t="shared" ref="BE48:BE53" si="22">IF($B48&lt;$W48,1,0)</f>
        <v>0</v>
      </c>
      <c r="BF48" s="151"/>
      <c r="BG48" s="158"/>
      <c r="BH48" s="158"/>
      <c r="BI48" s="158"/>
      <c r="BJ48" s="158"/>
    </row>
    <row r="49" spans="1:62" s="57" customFormat="1" ht="15.95" customHeight="1" x14ac:dyDescent="0.15">
      <c r="A49" s="70" t="s">
        <v>49</v>
      </c>
      <c r="B49" s="116">
        <f>SUM(C49:T49)</f>
        <v>0</v>
      </c>
      <c r="C49" s="106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106"/>
      <c r="V49" s="103"/>
      <c r="W49" s="101"/>
      <c r="X49" s="160" t="str">
        <f t="shared" si="17"/>
        <v/>
      </c>
      <c r="Y49" s="49"/>
      <c r="Z49" s="49"/>
      <c r="AA49" s="49"/>
      <c r="AG49" s="53"/>
      <c r="AH49" s="53"/>
      <c r="AZ49" s="53"/>
      <c r="BA49" s="88" t="str">
        <f t="shared" si="18"/>
        <v/>
      </c>
      <c r="BB49" s="60" t="str">
        <f t="shared" si="19"/>
        <v/>
      </c>
      <c r="BC49" s="60" t="str">
        <f t="shared" si="20"/>
        <v/>
      </c>
      <c r="BD49" s="151">
        <f t="shared" si="21"/>
        <v>0</v>
      </c>
      <c r="BE49" s="151">
        <f t="shared" si="22"/>
        <v>0</v>
      </c>
      <c r="BF49" s="151" t="str">
        <f>IF($B49=0,"",IF($W49="",IF($B49="","",1),0))</f>
        <v/>
      </c>
      <c r="BG49" s="161"/>
      <c r="BH49" s="162"/>
      <c r="BI49" s="162"/>
      <c r="BJ49" s="162"/>
    </row>
    <row r="50" spans="1:62" s="57" customFormat="1" ht="15.95" customHeight="1" x14ac:dyDescent="0.15">
      <c r="A50" s="71" t="s">
        <v>54</v>
      </c>
      <c r="B50" s="117">
        <f>SUM(C50:T50)</f>
        <v>0</v>
      </c>
      <c r="C50" s="110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2"/>
      <c r="U50" s="110"/>
      <c r="V50" s="113"/>
      <c r="W50" s="102"/>
      <c r="X50" s="160" t="str">
        <f t="shared" si="17"/>
        <v/>
      </c>
      <c r="Y50" s="49"/>
      <c r="Z50" s="49"/>
      <c r="AA50" s="49"/>
      <c r="AG50" s="53"/>
      <c r="AH50" s="53"/>
      <c r="AZ50" s="53"/>
      <c r="BA50" s="88" t="str">
        <f t="shared" si="18"/>
        <v/>
      </c>
      <c r="BB50" s="60" t="str">
        <f t="shared" si="19"/>
        <v/>
      </c>
      <c r="BC50" s="60" t="str">
        <f t="shared" si="20"/>
        <v/>
      </c>
      <c r="BD50" s="151">
        <f t="shared" si="21"/>
        <v>0</v>
      </c>
      <c r="BE50" s="151">
        <f t="shared" si="22"/>
        <v>0</v>
      </c>
      <c r="BF50" s="151" t="str">
        <f>IF($B50=0,"",IF($W50="",IF($B50="","",1),0))</f>
        <v/>
      </c>
      <c r="BG50" s="161"/>
      <c r="BH50" s="162"/>
      <c r="BI50" s="162"/>
      <c r="BJ50" s="162"/>
    </row>
    <row r="51" spans="1:62" s="57" customFormat="1" ht="15.95" customHeight="1" x14ac:dyDescent="0.15">
      <c r="A51" s="166" t="s">
        <v>55</v>
      </c>
      <c r="B51" s="167">
        <f t="shared" ref="B51:W51" si="23">SUM(B52:B53)</f>
        <v>0</v>
      </c>
      <c r="C51" s="168">
        <f t="shared" si="23"/>
        <v>0</v>
      </c>
      <c r="D51" s="169">
        <f t="shared" si="23"/>
        <v>0</v>
      </c>
      <c r="E51" s="169">
        <f t="shared" si="23"/>
        <v>0</v>
      </c>
      <c r="F51" s="169">
        <f t="shared" si="23"/>
        <v>0</v>
      </c>
      <c r="G51" s="169">
        <f t="shared" si="23"/>
        <v>0</v>
      </c>
      <c r="H51" s="169">
        <f t="shared" si="23"/>
        <v>0</v>
      </c>
      <c r="I51" s="169">
        <f t="shared" si="23"/>
        <v>0</v>
      </c>
      <c r="J51" s="169">
        <f t="shared" si="23"/>
        <v>0</v>
      </c>
      <c r="K51" s="169">
        <f t="shared" si="23"/>
        <v>0</v>
      </c>
      <c r="L51" s="169">
        <f t="shared" si="23"/>
        <v>0</v>
      </c>
      <c r="M51" s="169">
        <f t="shared" si="23"/>
        <v>0</v>
      </c>
      <c r="N51" s="169">
        <f t="shared" si="23"/>
        <v>0</v>
      </c>
      <c r="O51" s="169">
        <f t="shared" si="23"/>
        <v>0</v>
      </c>
      <c r="P51" s="169">
        <f t="shared" si="23"/>
        <v>0</v>
      </c>
      <c r="Q51" s="169">
        <f t="shared" si="23"/>
        <v>0</v>
      </c>
      <c r="R51" s="169">
        <f t="shared" si="23"/>
        <v>0</v>
      </c>
      <c r="S51" s="169">
        <f t="shared" si="23"/>
        <v>0</v>
      </c>
      <c r="T51" s="170">
        <f t="shared" si="23"/>
        <v>0</v>
      </c>
      <c r="U51" s="168">
        <f t="shared" si="23"/>
        <v>0</v>
      </c>
      <c r="V51" s="171">
        <f t="shared" si="23"/>
        <v>0</v>
      </c>
      <c r="W51" s="165">
        <f t="shared" si="23"/>
        <v>0</v>
      </c>
      <c r="X51" s="160" t="str">
        <f t="shared" si="17"/>
        <v/>
      </c>
      <c r="Y51" s="49"/>
      <c r="Z51" s="49"/>
      <c r="AA51" s="49"/>
      <c r="AG51" s="53"/>
      <c r="AH51" s="53"/>
      <c r="AZ51" s="53"/>
      <c r="BA51" s="88" t="str">
        <f t="shared" si="18"/>
        <v/>
      </c>
      <c r="BB51" s="60" t="str">
        <f t="shared" si="19"/>
        <v/>
      </c>
      <c r="BC51" s="60" t="str">
        <f t="shared" si="20"/>
        <v/>
      </c>
      <c r="BD51" s="151">
        <f t="shared" si="21"/>
        <v>0</v>
      </c>
      <c r="BE51" s="151">
        <f t="shared" si="22"/>
        <v>0</v>
      </c>
      <c r="BF51" s="151" t="str">
        <f>IF($B51=0,"",IF($W51="",IF($B51="","",1),0))</f>
        <v/>
      </c>
      <c r="BG51" s="161"/>
      <c r="BH51" s="162"/>
      <c r="BI51" s="162"/>
      <c r="BJ51" s="162"/>
    </row>
    <row r="52" spans="1:62" s="57" customFormat="1" ht="30" customHeight="1" x14ac:dyDescent="0.15">
      <c r="A52" s="70" t="s">
        <v>49</v>
      </c>
      <c r="B52" s="116">
        <f>SUM(C52:T52)</f>
        <v>0</v>
      </c>
      <c r="C52" s="106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6"/>
      <c r="V52" s="103"/>
      <c r="W52" s="101"/>
      <c r="X52" s="160" t="str">
        <f t="shared" si="17"/>
        <v/>
      </c>
      <c r="Y52" s="49"/>
      <c r="Z52" s="49"/>
      <c r="AA52" s="49"/>
      <c r="AG52" s="53"/>
      <c r="AH52" s="53"/>
      <c r="AZ52" s="53"/>
      <c r="BA52" s="88" t="str">
        <f t="shared" si="18"/>
        <v/>
      </c>
      <c r="BB52" s="60" t="str">
        <f t="shared" si="19"/>
        <v/>
      </c>
      <c r="BC52" s="60" t="str">
        <f t="shared" si="20"/>
        <v/>
      </c>
      <c r="BD52" s="151">
        <f t="shared" si="21"/>
        <v>0</v>
      </c>
      <c r="BE52" s="151">
        <f t="shared" si="22"/>
        <v>0</v>
      </c>
      <c r="BF52" s="151" t="str">
        <f>IF($B52=0,"",IF($W52="",IF($B52="","",1),0))</f>
        <v/>
      </c>
      <c r="BG52" s="161"/>
      <c r="BH52" s="162"/>
      <c r="BI52" s="162"/>
      <c r="BJ52" s="162"/>
    </row>
    <row r="53" spans="1:62" s="57" customFormat="1" ht="12.75" customHeight="1" x14ac:dyDescent="0.15">
      <c r="A53" s="71" t="s">
        <v>54</v>
      </c>
      <c r="B53" s="117">
        <f>SUM(C53:T53)</f>
        <v>0</v>
      </c>
      <c r="C53" s="110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10"/>
      <c r="V53" s="113"/>
      <c r="W53" s="102"/>
      <c r="X53" s="160" t="str">
        <f t="shared" si="17"/>
        <v/>
      </c>
      <c r="Y53" s="49"/>
      <c r="Z53" s="49"/>
      <c r="AA53" s="49"/>
      <c r="AG53" s="53"/>
      <c r="AH53" s="53"/>
      <c r="AZ53" s="53"/>
      <c r="BA53" s="88" t="str">
        <f t="shared" si="18"/>
        <v/>
      </c>
      <c r="BB53" s="60" t="str">
        <f t="shared" si="19"/>
        <v/>
      </c>
      <c r="BC53" s="60" t="str">
        <f t="shared" si="20"/>
        <v/>
      </c>
      <c r="BD53" s="151">
        <f t="shared" si="21"/>
        <v>0</v>
      </c>
      <c r="BE53" s="151">
        <f t="shared" si="22"/>
        <v>0</v>
      </c>
      <c r="BF53" s="151" t="str">
        <f>IF($B53=0,"",IF($W53="",IF($B53="","",1),0))</f>
        <v/>
      </c>
      <c r="BG53" s="161"/>
      <c r="BH53" s="162"/>
      <c r="BI53" s="162"/>
      <c r="BJ53" s="162"/>
    </row>
    <row r="54" spans="1:62" s="57" customFormat="1" ht="14.25" x14ac:dyDescent="0.2">
      <c r="A54" s="96" t="s">
        <v>56</v>
      </c>
      <c r="B54" s="96"/>
      <c r="C54" s="96"/>
      <c r="D54" s="96"/>
      <c r="E54" s="96"/>
      <c r="F54" s="96"/>
      <c r="G54" s="96"/>
      <c r="H54" s="96"/>
      <c r="I54" s="96"/>
      <c r="J54" s="96"/>
      <c r="K54" s="93"/>
      <c r="L54" s="93"/>
      <c r="M54" s="93"/>
      <c r="N54" s="42"/>
      <c r="O54" s="48"/>
      <c r="P54" s="48"/>
      <c r="Q54" s="48"/>
      <c r="R54" s="48"/>
      <c r="S54" s="48"/>
      <c r="T54" s="48"/>
      <c r="U54" s="48"/>
      <c r="V54" s="48"/>
      <c r="W54" s="48"/>
      <c r="X54" s="164"/>
      <c r="AV54" s="53"/>
      <c r="AW54" s="53"/>
      <c r="BA54" s="48"/>
      <c r="BB54" s="48"/>
      <c r="BG54" s="158"/>
      <c r="BH54" s="158"/>
      <c r="BI54" s="158"/>
      <c r="BJ54" s="158"/>
    </row>
    <row r="55" spans="1:62" s="57" customFormat="1" x14ac:dyDescent="0.15">
      <c r="A55" s="188" t="s">
        <v>52</v>
      </c>
      <c r="B55" s="194" t="s">
        <v>57</v>
      </c>
      <c r="C55" s="195"/>
      <c r="D55" s="194" t="s">
        <v>58</v>
      </c>
      <c r="E55" s="195"/>
      <c r="F55" s="196" t="s">
        <v>91</v>
      </c>
      <c r="G55" s="197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X55" s="164"/>
      <c r="AU55" s="53"/>
      <c r="AV55" s="53"/>
      <c r="AX55" s="48"/>
      <c r="AY55" s="48"/>
      <c r="BA55" s="48"/>
      <c r="BB55" s="48"/>
      <c r="BG55" s="158"/>
      <c r="BH55" s="158"/>
      <c r="BI55" s="158"/>
      <c r="BJ55" s="158"/>
    </row>
    <row r="56" spans="1:62" s="57" customFormat="1" ht="30" customHeight="1" x14ac:dyDescent="0.15">
      <c r="A56" s="189"/>
      <c r="B56" s="72" t="s">
        <v>59</v>
      </c>
      <c r="C56" s="73" t="s">
        <v>60</v>
      </c>
      <c r="D56" s="72" t="s">
        <v>59</v>
      </c>
      <c r="E56" s="73" t="s">
        <v>60</v>
      </c>
      <c r="F56" s="72" t="s">
        <v>59</v>
      </c>
      <c r="G56" s="73" t="s">
        <v>60</v>
      </c>
      <c r="H56" s="48"/>
      <c r="I56" s="48"/>
      <c r="J56" s="48"/>
      <c r="K56" s="48"/>
      <c r="L56" s="48"/>
      <c r="M56" s="48"/>
      <c r="N56" s="48"/>
      <c r="O56" s="48"/>
      <c r="P56" s="48"/>
      <c r="X56" s="164"/>
      <c r="AQ56" s="53"/>
      <c r="AR56" s="53"/>
      <c r="AT56" s="48"/>
      <c r="AU56" s="48"/>
      <c r="BA56" s="48"/>
      <c r="BB56" s="48"/>
      <c r="BG56" s="158"/>
      <c r="BH56" s="158"/>
      <c r="BI56" s="158"/>
      <c r="BJ56" s="158"/>
    </row>
    <row r="57" spans="1:62" s="57" customFormat="1" ht="17.100000000000001" customHeight="1" x14ac:dyDescent="0.15">
      <c r="A57" s="74" t="s">
        <v>92</v>
      </c>
      <c r="B57" s="120"/>
      <c r="C57" s="125"/>
      <c r="D57" s="120"/>
      <c r="E57" s="125"/>
      <c r="F57" s="120"/>
      <c r="G57" s="172"/>
      <c r="H57" s="149" t="str">
        <f>+BA57&amp;""&amp;BB57&amp;""&amp;BC57</f>
        <v/>
      </c>
      <c r="I57" s="49"/>
      <c r="J57" s="48"/>
      <c r="K57" s="48"/>
      <c r="L57" s="48"/>
      <c r="M57" s="48"/>
      <c r="N57" s="48"/>
      <c r="O57" s="48"/>
      <c r="P57" s="48"/>
      <c r="X57" s="164"/>
      <c r="AQ57" s="53"/>
      <c r="AR57" s="53"/>
      <c r="AT57" s="48"/>
      <c r="AU57" s="48"/>
      <c r="AW57" s="53">
        <v>0</v>
      </c>
      <c r="AX57" s="53">
        <v>0</v>
      </c>
      <c r="BA57" s="75" t="str">
        <f>IF($B57&lt;$C57,"El nº de rechazos menores 5 años NO puede ser mayor que el Total de atención solicitada.","")</f>
        <v/>
      </c>
      <c r="BB57" s="75" t="str">
        <f>IF($D57&lt;$E57,"El nº de rechazos 65 y más años NO puede ser mayor que el Total de atención solicitada.","")</f>
        <v/>
      </c>
      <c r="BC57" s="75" t="str">
        <f>IF($F57&lt;$G57,"El nº de rechazos EMBARAZADAS y más años NO puede ser mayor que el Total de atención solicitada.","")</f>
        <v/>
      </c>
      <c r="BD57" s="151">
        <f>IF($B57&lt;$C57,1,0)</f>
        <v>0</v>
      </c>
      <c r="BE57" s="151">
        <f>IF($D57&lt;$E57,1,0)</f>
        <v>0</v>
      </c>
      <c r="BF57" s="151">
        <f>IF($F57&lt;$G57,1,0)</f>
        <v>0</v>
      </c>
      <c r="BG57" s="158"/>
      <c r="BH57" s="158"/>
      <c r="BI57" s="158"/>
      <c r="BJ57" s="158"/>
    </row>
    <row r="58" spans="1:62" s="57" customFormat="1" ht="15.95" customHeight="1" x14ac:dyDescent="0.15">
      <c r="A58" s="173" t="s">
        <v>93</v>
      </c>
      <c r="B58" s="174"/>
      <c r="C58" s="175"/>
      <c r="D58" s="174"/>
      <c r="E58" s="175"/>
      <c r="F58" s="174"/>
      <c r="G58" s="176"/>
      <c r="H58" s="149" t="str">
        <f>+BA58&amp;""&amp;BB58&amp;""&amp;BC58</f>
        <v/>
      </c>
      <c r="I58" s="48"/>
      <c r="J58" s="48"/>
      <c r="K58" s="48"/>
      <c r="L58" s="48"/>
      <c r="M58" s="48"/>
      <c r="N58" s="48"/>
      <c r="O58" s="48"/>
      <c r="P58" s="48"/>
      <c r="X58" s="164"/>
      <c r="AQ58" s="53"/>
      <c r="AR58" s="53"/>
      <c r="AT58" s="48"/>
      <c r="AU58" s="48"/>
      <c r="AW58" s="53"/>
      <c r="AX58" s="53"/>
      <c r="BA58" s="75" t="str">
        <f>IF($B58&lt;$C58,"El nº de rechazos menores 5 años NO puede ser mayor que el Total de atención solicitada.","")</f>
        <v/>
      </c>
      <c r="BB58" s="75" t="str">
        <f>IF($D58&lt;$E58,"El nº de rechazos 65 y más años NO puede ser mayor que el Total de atención solicitada.","")</f>
        <v/>
      </c>
      <c r="BC58" s="75" t="str">
        <f>IF($F58&lt;$G58,"El nº de rechazos EMBARAZADAS y más años NO puede ser mayor que el Total de atención solicitada.","")</f>
        <v/>
      </c>
      <c r="BD58" s="151">
        <f>IF($B58&lt;$C58,1,0)</f>
        <v>0</v>
      </c>
      <c r="BE58" s="151">
        <f>IF($D58&lt;$E58,1,0)</f>
        <v>0</v>
      </c>
      <c r="BF58" s="151">
        <f>IF($F58&lt;$G58,1,0)</f>
        <v>0</v>
      </c>
      <c r="BG58" s="158"/>
      <c r="BH58" s="158"/>
      <c r="BI58" s="158"/>
      <c r="BJ58" s="158"/>
    </row>
    <row r="59" spans="1:62" s="57" customFormat="1" ht="30" customHeight="1" x14ac:dyDescent="0.2">
      <c r="A59" s="95" t="s">
        <v>94</v>
      </c>
      <c r="B59" s="97"/>
      <c r="C59" s="97"/>
      <c r="D59" s="97"/>
      <c r="E59" s="76"/>
      <c r="F59" s="76"/>
      <c r="G59" s="76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164"/>
      <c r="AV59" s="53"/>
      <c r="AW59" s="53"/>
      <c r="BA59" s="48"/>
      <c r="BB59" s="48"/>
      <c r="BG59" s="158"/>
      <c r="BH59" s="158"/>
      <c r="BI59" s="158"/>
      <c r="BJ59" s="158"/>
    </row>
    <row r="60" spans="1:62" s="57" customFormat="1" ht="21" customHeight="1" x14ac:dyDescent="0.15">
      <c r="A60" s="77" t="s">
        <v>31</v>
      </c>
      <c r="B60" s="77" t="s">
        <v>18</v>
      </c>
      <c r="C60" s="78"/>
      <c r="D60" s="79"/>
      <c r="E60" s="79"/>
      <c r="F60" s="79"/>
      <c r="G60" s="79"/>
      <c r="H60" s="48"/>
      <c r="I60" s="48"/>
      <c r="J60" s="48"/>
      <c r="K60" s="48"/>
      <c r="L60" s="80"/>
      <c r="M60" s="80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164"/>
      <c r="AV60" s="53"/>
      <c r="AW60" s="53"/>
      <c r="BA60" s="48"/>
      <c r="BB60" s="48"/>
      <c r="BG60" s="158"/>
      <c r="BH60" s="158"/>
      <c r="BI60" s="158"/>
      <c r="BJ60" s="158"/>
    </row>
    <row r="61" spans="1:62" s="57" customFormat="1" x14ac:dyDescent="0.15">
      <c r="A61" s="177" t="s">
        <v>49</v>
      </c>
      <c r="B61" s="135"/>
      <c r="C61" s="78"/>
      <c r="D61" s="79"/>
      <c r="E61" s="79"/>
      <c r="F61" s="79"/>
      <c r="G61" s="79"/>
      <c r="H61" s="48"/>
      <c r="J61" s="48"/>
      <c r="K61" s="48"/>
      <c r="L61" s="55"/>
      <c r="M61" s="55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164"/>
      <c r="BA61" s="48"/>
      <c r="BB61" s="48"/>
      <c r="BG61" s="158"/>
      <c r="BH61" s="158"/>
      <c r="BI61" s="158"/>
      <c r="BJ61" s="158"/>
    </row>
    <row r="62" spans="1:62" s="57" customFormat="1" ht="15.75" customHeight="1" x14ac:dyDescent="0.2">
      <c r="A62" s="66" t="s">
        <v>95</v>
      </c>
      <c r="B62" s="100"/>
      <c r="C62" s="98"/>
      <c r="D62" s="98"/>
      <c r="E62" s="98"/>
      <c r="F62" s="98"/>
      <c r="G62" s="9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164"/>
      <c r="BA62" s="48"/>
      <c r="BB62" s="48"/>
      <c r="BG62" s="158"/>
      <c r="BH62" s="158"/>
      <c r="BI62" s="158"/>
      <c r="BJ62" s="158"/>
    </row>
    <row r="63" spans="1:62" s="57" customFormat="1" ht="14.25" x14ac:dyDescent="0.2">
      <c r="A63" s="98" t="s">
        <v>61</v>
      </c>
      <c r="B63" s="9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164"/>
      <c r="BA63" s="48"/>
      <c r="BB63" s="48"/>
      <c r="BC63" s="48"/>
      <c r="BD63" s="48"/>
      <c r="BE63" s="48"/>
      <c r="BF63" s="48"/>
      <c r="BG63" s="158"/>
      <c r="BH63" s="158"/>
      <c r="BI63" s="158"/>
      <c r="BJ63" s="158"/>
    </row>
    <row r="64" spans="1:62" s="57" customFormat="1" ht="31.5" x14ac:dyDescent="0.15">
      <c r="A64" s="186" t="s">
        <v>62</v>
      </c>
      <c r="B64" s="188" t="s">
        <v>18</v>
      </c>
      <c r="C64" s="178" t="s">
        <v>63</v>
      </c>
      <c r="D64" s="179" t="s">
        <v>64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164"/>
      <c r="BA64" s="48"/>
      <c r="BB64" s="48"/>
      <c r="BC64" s="48"/>
      <c r="BD64" s="48"/>
      <c r="BE64" s="48"/>
      <c r="BF64" s="48"/>
      <c r="BG64" s="158"/>
      <c r="BH64" s="158"/>
      <c r="BI64" s="158"/>
      <c r="BJ64" s="158"/>
    </row>
    <row r="65" spans="1:62" s="57" customFormat="1" x14ac:dyDescent="0.15">
      <c r="A65" s="187"/>
      <c r="B65" s="189"/>
      <c r="C65" s="180"/>
      <c r="D65" s="181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164"/>
      <c r="BA65" s="84"/>
      <c r="BB65" s="84"/>
      <c r="BC65" s="84"/>
      <c r="BD65" s="84"/>
      <c r="BE65" s="84"/>
      <c r="BF65" s="84"/>
      <c r="BG65" s="158"/>
      <c r="BH65" s="158"/>
      <c r="BI65" s="158"/>
      <c r="BJ65" s="158"/>
    </row>
    <row r="66" spans="1:62" s="48" customFormat="1" x14ac:dyDescent="0.15">
      <c r="A66" s="94" t="s">
        <v>65</v>
      </c>
      <c r="B66" s="117">
        <f>SUM(C66:D66)</f>
        <v>0</v>
      </c>
      <c r="C66" s="136"/>
      <c r="D66" s="137"/>
      <c r="X66" s="156"/>
      <c r="BA66" s="84"/>
      <c r="BB66" s="84"/>
      <c r="BC66" s="84"/>
      <c r="BD66" s="84"/>
      <c r="BE66" s="84"/>
      <c r="BF66" s="84"/>
      <c r="BG66" s="157"/>
      <c r="BH66" s="157"/>
      <c r="BI66" s="157"/>
      <c r="BJ66" s="157"/>
    </row>
    <row r="67" spans="1:62" s="48" customFormat="1" x14ac:dyDescent="0.15">
      <c r="A67" s="81"/>
      <c r="X67" s="156"/>
      <c r="BA67" s="84"/>
      <c r="BB67" s="84"/>
      <c r="BC67" s="84"/>
      <c r="BD67" s="84"/>
      <c r="BE67" s="84"/>
      <c r="BF67" s="84"/>
      <c r="BG67" s="157"/>
      <c r="BH67" s="157"/>
      <c r="BI67" s="157"/>
      <c r="BJ67" s="157"/>
    </row>
    <row r="68" spans="1:62" x14ac:dyDescent="0.15">
      <c r="A68" s="81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</row>
    <row r="69" spans="1:62" x14ac:dyDescent="0.15">
      <c r="A69" s="81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</row>
    <row r="70" spans="1:62" x14ac:dyDescent="0.15">
      <c r="A70" s="81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</row>
    <row r="71" spans="1:62" x14ac:dyDescent="0.15">
      <c r="A71" s="81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</row>
    <row r="72" spans="1:62" x14ac:dyDescent="0.15">
      <c r="A72" s="81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</row>
    <row r="73" spans="1:62" x14ac:dyDescent="0.15">
      <c r="A73" s="81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</row>
    <row r="74" spans="1:62" x14ac:dyDescent="0.15">
      <c r="A74" s="81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</row>
    <row r="75" spans="1:62" x14ac:dyDescent="0.15">
      <c r="A75" s="81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</row>
    <row r="76" spans="1:62" x14ac:dyDescent="0.15">
      <c r="A76" s="81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7" spans="1:62" x14ac:dyDescent="0.15">
      <c r="A77" s="81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</row>
    <row r="78" spans="1:62" x14ac:dyDescent="0.15">
      <c r="A78" s="81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</row>
    <row r="79" spans="1:62" x14ac:dyDescent="0.15">
      <c r="A79" s="81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</row>
    <row r="80" spans="1:62" x14ac:dyDescent="0.15">
      <c r="A80" s="81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</row>
    <row r="81" spans="1:13" s="84" customFormat="1" x14ac:dyDescent="0.15">
      <c r="A81" s="81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</row>
    <row r="82" spans="1:13" s="84" customFormat="1" x14ac:dyDescent="0.15">
      <c r="A82" s="81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</row>
    <row r="83" spans="1:13" s="84" customFormat="1" x14ac:dyDescent="0.15">
      <c r="A83" s="81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</row>
    <row r="84" spans="1:13" s="84" customFormat="1" x14ac:dyDescent="0.15">
      <c r="A84" s="81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</row>
    <row r="85" spans="1:13" s="84" customFormat="1" x14ac:dyDescent="0.15">
      <c r="A85" s="81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</row>
    <row r="86" spans="1:13" s="84" customFormat="1" x14ac:dyDescent="0.15">
      <c r="A86" s="81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</row>
    <row r="87" spans="1:13" s="84" customFormat="1" x14ac:dyDescent="0.15">
      <c r="A87" s="81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</row>
    <row r="88" spans="1:13" s="84" customFormat="1" x14ac:dyDescent="0.15">
      <c r="A88" s="81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</row>
    <row r="89" spans="1:13" s="84" customFormat="1" x14ac:dyDescent="0.15">
      <c r="A89" s="81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</row>
    <row r="90" spans="1:13" s="84" customFormat="1" x14ac:dyDescent="0.15">
      <c r="A90" s="81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</row>
    <row r="91" spans="1:13" s="84" customFormat="1" x14ac:dyDescent="0.15">
      <c r="A91" s="81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</row>
    <row r="92" spans="1:13" s="84" customFormat="1" x14ac:dyDescent="0.15">
      <c r="A92" s="81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</row>
    <row r="93" spans="1:13" s="84" customFormat="1" x14ac:dyDescent="0.15">
      <c r="A93" s="81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</row>
    <row r="94" spans="1:13" s="84" customFormat="1" x14ac:dyDescent="0.15">
      <c r="A94" s="81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</row>
    <row r="95" spans="1:13" s="84" customFormat="1" ht="15" x14ac:dyDescent="0.25">
      <c r="A95" s="81"/>
      <c r="B95" s="48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</row>
    <row r="96" spans="1:13" s="84" customFormat="1" x14ac:dyDescent="0.15">
      <c r="A96" s="82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</row>
    <row r="97" s="84" customFormat="1" x14ac:dyDescent="0.15"/>
    <row r="98" s="84" customFormat="1" x14ac:dyDescent="0.15"/>
    <row r="99" s="84" customFormat="1" x14ac:dyDescent="0.15"/>
    <row r="100" s="84" customFormat="1" x14ac:dyDescent="0.15"/>
    <row r="101" s="84" customFormat="1" x14ac:dyDescent="0.15"/>
    <row r="102" s="84" customFormat="1" x14ac:dyDescent="0.15"/>
    <row r="103" s="84" customFormat="1" x14ac:dyDescent="0.15"/>
    <row r="104" s="84" customFormat="1" x14ac:dyDescent="0.15"/>
    <row r="105" s="84" customFormat="1" x14ac:dyDescent="0.15"/>
    <row r="106" s="84" customFormat="1" x14ac:dyDescent="0.15"/>
    <row r="107" s="84" customFormat="1" x14ac:dyDescent="0.15"/>
    <row r="108" s="84" customFormat="1" x14ac:dyDescent="0.15"/>
    <row r="109" s="84" customFormat="1" x14ac:dyDescent="0.15"/>
    <row r="110" s="84" customFormat="1" x14ac:dyDescent="0.15"/>
    <row r="111" s="84" customFormat="1" x14ac:dyDescent="0.15"/>
    <row r="112" s="84" customFormat="1" x14ac:dyDescent="0.15"/>
    <row r="113" s="84" customFormat="1" x14ac:dyDescent="0.15"/>
    <row r="114" s="84" customFormat="1" x14ac:dyDescent="0.15"/>
    <row r="115" s="84" customFormat="1" x14ac:dyDescent="0.15"/>
    <row r="116" s="84" customFormat="1" x14ac:dyDescent="0.15"/>
    <row r="117" s="84" customFormat="1" x14ac:dyDescent="0.15"/>
    <row r="118" s="84" customFormat="1" x14ac:dyDescent="0.15"/>
    <row r="119" s="84" customFormat="1" x14ac:dyDescent="0.15"/>
    <row r="120" s="84" customFormat="1" x14ac:dyDescent="0.15"/>
    <row r="121" s="84" customFormat="1" x14ac:dyDescent="0.15"/>
    <row r="122" s="84" customFormat="1" x14ac:dyDescent="0.15"/>
    <row r="123" s="84" customFormat="1" x14ac:dyDescent="0.15"/>
    <row r="124" s="84" customFormat="1" x14ac:dyDescent="0.15"/>
    <row r="125" s="84" customFormat="1" x14ac:dyDescent="0.15"/>
    <row r="126" s="84" customFormat="1" x14ac:dyDescent="0.15"/>
    <row r="127" s="84" customFormat="1" x14ac:dyDescent="0.15"/>
    <row r="128" s="84" customFormat="1" x14ac:dyDescent="0.15"/>
    <row r="129" s="84" customFormat="1" x14ac:dyDescent="0.15"/>
    <row r="130" s="84" customFormat="1" x14ac:dyDescent="0.15"/>
    <row r="131" s="84" customFormat="1" x14ac:dyDescent="0.15"/>
    <row r="132" s="84" customFormat="1" x14ac:dyDescent="0.15"/>
    <row r="133" s="84" customFormat="1" x14ac:dyDescent="0.15"/>
    <row r="134" s="84" customFormat="1" x14ac:dyDescent="0.15"/>
    <row r="135" s="84" customFormat="1" x14ac:dyDescent="0.15"/>
    <row r="136" s="84" customFormat="1" x14ac:dyDescent="0.15"/>
    <row r="137" s="84" customFormat="1" x14ac:dyDescent="0.15"/>
    <row r="138" s="84" customFormat="1" x14ac:dyDescent="0.15"/>
    <row r="139" s="84" customFormat="1" x14ac:dyDescent="0.15"/>
    <row r="140" s="84" customFormat="1" x14ac:dyDescent="0.15"/>
    <row r="141" s="84" customFormat="1" x14ac:dyDescent="0.15"/>
    <row r="142" s="84" customFormat="1" x14ac:dyDescent="0.15"/>
    <row r="143" s="84" customFormat="1" x14ac:dyDescent="0.15"/>
    <row r="144" s="84" customFormat="1" x14ac:dyDescent="0.15"/>
    <row r="145" s="84" customFormat="1" x14ac:dyDescent="0.15"/>
    <row r="146" s="84" customFormat="1" x14ac:dyDescent="0.15"/>
    <row r="147" s="84" customFormat="1" x14ac:dyDescent="0.15"/>
    <row r="148" s="84" customFormat="1" x14ac:dyDescent="0.15"/>
    <row r="149" s="84" customFormat="1" x14ac:dyDescent="0.15"/>
    <row r="150" s="84" customFormat="1" x14ac:dyDescent="0.15"/>
    <row r="151" s="84" customFormat="1" x14ac:dyDescent="0.15"/>
    <row r="152" s="84" customFormat="1" x14ac:dyDescent="0.15"/>
    <row r="153" s="84" customFormat="1" x14ac:dyDescent="0.15"/>
    <row r="154" s="84" customFormat="1" x14ac:dyDescent="0.15"/>
    <row r="155" s="84" customFormat="1" x14ac:dyDescent="0.15"/>
    <row r="156" s="84" customFormat="1" x14ac:dyDescent="0.15"/>
    <row r="157" s="84" customFormat="1" x14ac:dyDescent="0.15"/>
    <row r="158" s="84" customFormat="1" x14ac:dyDescent="0.15"/>
    <row r="159" s="84" customFormat="1" x14ac:dyDescent="0.15"/>
    <row r="160" s="84" customFormat="1" x14ac:dyDescent="0.15"/>
    <row r="161" s="84" customFormat="1" x14ac:dyDescent="0.15"/>
    <row r="162" s="84" customFormat="1" x14ac:dyDescent="0.15"/>
    <row r="163" s="84" customFormat="1" x14ac:dyDescent="0.15"/>
    <row r="164" s="84" customFormat="1" x14ac:dyDescent="0.15"/>
    <row r="165" s="84" customFormat="1" x14ac:dyDescent="0.15"/>
    <row r="166" s="84" customFormat="1" x14ac:dyDescent="0.15"/>
    <row r="167" s="84" customFormat="1" x14ac:dyDescent="0.15"/>
    <row r="168" s="84" customFormat="1" x14ac:dyDescent="0.15"/>
    <row r="169" s="84" customFormat="1" x14ac:dyDescent="0.15"/>
    <row r="170" s="84" customFormat="1" x14ac:dyDescent="0.15"/>
    <row r="171" s="84" customFormat="1" x14ac:dyDescent="0.15"/>
    <row r="172" s="84" customFormat="1" x14ac:dyDescent="0.15"/>
    <row r="173" s="84" customFormat="1" x14ac:dyDescent="0.15"/>
    <row r="174" s="84" customFormat="1" x14ac:dyDescent="0.15"/>
    <row r="175" s="84" customFormat="1" x14ac:dyDescent="0.15"/>
    <row r="176" s="84" customFormat="1" x14ac:dyDescent="0.15"/>
    <row r="177" s="84" customFormat="1" x14ac:dyDescent="0.15"/>
    <row r="178" s="84" customFormat="1" x14ac:dyDescent="0.15"/>
    <row r="179" s="84" customFormat="1" x14ac:dyDescent="0.15"/>
    <row r="180" s="84" customFormat="1" x14ac:dyDescent="0.15"/>
    <row r="181" s="84" customFormat="1" x14ac:dyDescent="0.15"/>
    <row r="182" s="84" customFormat="1" x14ac:dyDescent="0.15"/>
    <row r="183" s="84" customFormat="1" x14ac:dyDescent="0.15"/>
    <row r="184" s="84" customFormat="1" x14ac:dyDescent="0.15"/>
    <row r="185" s="84" customFormat="1" x14ac:dyDescent="0.15"/>
    <row r="186" s="84" customFormat="1" x14ac:dyDescent="0.15"/>
    <row r="187" s="84" customFormat="1" x14ac:dyDescent="0.15"/>
    <row r="188" s="84" customFormat="1" x14ac:dyDescent="0.15"/>
    <row r="189" s="84" customFormat="1" x14ac:dyDescent="0.15"/>
    <row r="190" s="84" customFormat="1" x14ac:dyDescent="0.15"/>
    <row r="191" s="84" customFormat="1" x14ac:dyDescent="0.15"/>
    <row r="192" s="84" customFormat="1" x14ac:dyDescent="0.15"/>
    <row r="197" spans="1:62" x14ac:dyDescent="0.15">
      <c r="BA197" s="57"/>
      <c r="BB197" s="57"/>
      <c r="BC197" s="57"/>
      <c r="BD197" s="57"/>
      <c r="BE197" s="57"/>
      <c r="BF197" s="57"/>
    </row>
    <row r="198" spans="1:62" x14ac:dyDescent="0.15">
      <c r="BA198" s="57"/>
      <c r="BB198" s="57"/>
      <c r="BC198" s="57"/>
      <c r="BD198" s="57"/>
      <c r="BE198" s="57"/>
      <c r="BF198" s="57"/>
    </row>
    <row r="200" spans="1:62" s="57" customFormat="1" ht="12" hidden="1" customHeight="1" x14ac:dyDescent="0.15">
      <c r="A200" s="152">
        <f>SUM(A7:W66)</f>
        <v>0</v>
      </c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156"/>
      <c r="Y200" s="48"/>
      <c r="BD200" s="153">
        <f>SUM(BD10:BJ197)</f>
        <v>0</v>
      </c>
      <c r="BG200" s="158"/>
      <c r="BH200" s="158"/>
      <c r="BI200" s="158"/>
      <c r="BJ200" s="158"/>
    </row>
    <row r="201" spans="1:62" s="57" customFormat="1" x14ac:dyDescent="0.15">
      <c r="A201" s="82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156"/>
      <c r="Y201" s="48"/>
      <c r="BG201" s="158"/>
      <c r="BH201" s="158"/>
      <c r="BI201" s="158"/>
      <c r="BJ201" s="158"/>
    </row>
    <row r="202" spans="1:62" x14ac:dyDescent="0.15">
      <c r="BA202" s="57"/>
      <c r="BB202" s="57"/>
      <c r="BC202" s="57"/>
      <c r="BD202" s="57"/>
      <c r="BE202" s="57"/>
      <c r="BF202" s="57"/>
    </row>
    <row r="203" spans="1:62" s="57" customFormat="1" x14ac:dyDescent="0.15">
      <c r="A203" s="82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156"/>
      <c r="Y203" s="48"/>
      <c r="BG203" s="158"/>
      <c r="BH203" s="158"/>
      <c r="BI203" s="158"/>
      <c r="BJ203" s="158"/>
    </row>
    <row r="204" spans="1:62" s="57" customFormat="1" x14ac:dyDescent="0.15">
      <c r="A204" s="82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156"/>
      <c r="Y204" s="48"/>
      <c r="BG204" s="158"/>
      <c r="BH204" s="158"/>
      <c r="BI204" s="158"/>
      <c r="BJ204" s="158"/>
    </row>
    <row r="205" spans="1:62" s="57" customFormat="1" x14ac:dyDescent="0.15">
      <c r="A205" s="82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156"/>
      <c r="Y205" s="48"/>
      <c r="BG205" s="158"/>
      <c r="BH205" s="158"/>
      <c r="BI205" s="158"/>
      <c r="BJ205" s="158"/>
    </row>
    <row r="206" spans="1:62" s="57" customFormat="1" x14ac:dyDescent="0.15">
      <c r="A206" s="82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156"/>
      <c r="Y206" s="48"/>
      <c r="BG206" s="158"/>
      <c r="BH206" s="158"/>
      <c r="BI206" s="158"/>
      <c r="BJ206" s="158"/>
    </row>
    <row r="207" spans="1:62" s="57" customFormat="1" x14ac:dyDescent="0.15">
      <c r="A207" s="82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156"/>
      <c r="Y207" s="48"/>
      <c r="BG207" s="158"/>
      <c r="BH207" s="158"/>
      <c r="BI207" s="158"/>
      <c r="BJ207" s="158"/>
    </row>
    <row r="208" spans="1:62" s="57" customFormat="1" x14ac:dyDescent="0.15">
      <c r="A208" s="82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156"/>
      <c r="Y208" s="48"/>
      <c r="BG208" s="158"/>
      <c r="BH208" s="158"/>
      <c r="BI208" s="158"/>
      <c r="BJ208" s="158"/>
    </row>
    <row r="209" spans="1:62" s="57" customFormat="1" x14ac:dyDescent="0.15">
      <c r="A209" s="82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156"/>
      <c r="Y209" s="48"/>
      <c r="BG209" s="158"/>
      <c r="BH209" s="158"/>
      <c r="BI209" s="158"/>
      <c r="BJ209" s="158"/>
    </row>
    <row r="210" spans="1:62" s="57" customFormat="1" x14ac:dyDescent="0.15">
      <c r="A210" s="82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156"/>
      <c r="Y210" s="48"/>
      <c r="BG210" s="158"/>
      <c r="BH210" s="158"/>
      <c r="BI210" s="158"/>
      <c r="BJ210" s="158"/>
    </row>
    <row r="211" spans="1:62" s="57" customFormat="1" x14ac:dyDescent="0.15">
      <c r="A211" s="82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156"/>
      <c r="Y211" s="48"/>
      <c r="AA211" s="151"/>
      <c r="BG211" s="158"/>
      <c r="BH211" s="158"/>
      <c r="BI211" s="158"/>
      <c r="BJ211" s="158"/>
    </row>
    <row r="212" spans="1:62" s="57" customFormat="1" x14ac:dyDescent="0.15">
      <c r="A212" s="82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156"/>
      <c r="Y212" s="48"/>
      <c r="BA212" s="84"/>
      <c r="BB212" s="84"/>
      <c r="BC212" s="84"/>
      <c r="BD212" s="84"/>
      <c r="BE212" s="84"/>
      <c r="BF212" s="84"/>
      <c r="BG212" s="158"/>
      <c r="BH212" s="158"/>
      <c r="BI212" s="158"/>
      <c r="BJ212" s="158"/>
    </row>
    <row r="213" spans="1:62" s="57" customFormat="1" x14ac:dyDescent="0.15">
      <c r="A213" s="82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156"/>
      <c r="Y213" s="48"/>
      <c r="BA213" s="84"/>
      <c r="BB213" s="84"/>
      <c r="BC213" s="84"/>
      <c r="BD213" s="84"/>
      <c r="BE213" s="84"/>
      <c r="BF213" s="84"/>
      <c r="BG213" s="158"/>
      <c r="BH213" s="158"/>
      <c r="BI213" s="158"/>
      <c r="BJ213" s="158"/>
    </row>
    <row r="214" spans="1:62" s="57" customFormat="1" x14ac:dyDescent="0.15">
      <c r="A214" s="82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156"/>
      <c r="Y214" s="48"/>
      <c r="BA214" s="84"/>
      <c r="BB214" s="84"/>
      <c r="BC214" s="84"/>
      <c r="BD214" s="84"/>
      <c r="BE214" s="84"/>
      <c r="BF214" s="84"/>
      <c r="BG214" s="158"/>
      <c r="BH214" s="158"/>
      <c r="BI214" s="158"/>
      <c r="BJ214" s="158"/>
    </row>
    <row r="215" spans="1:62" ht="15" x14ac:dyDescent="0.25">
      <c r="A215" s="184"/>
      <c r="B215" s="1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5"/>
      <c r="O215" s="85"/>
      <c r="P215" s="85"/>
      <c r="Q215" s="184"/>
      <c r="R215" s="184"/>
      <c r="S215" s="184"/>
      <c r="T215" s="184"/>
      <c r="U215" s="184"/>
      <c r="V215" s="184"/>
      <c r="W215" s="184"/>
      <c r="X215" s="185"/>
      <c r="Y215" s="184"/>
      <c r="Z215" s="184"/>
      <c r="AA215" s="184"/>
    </row>
    <row r="216" spans="1:62" ht="15" x14ac:dyDescent="0.25">
      <c r="A216" s="83"/>
      <c r="B216" s="84"/>
      <c r="C216" s="184"/>
      <c r="D216" s="184"/>
      <c r="E216" s="184"/>
      <c r="F216" s="184"/>
      <c r="G216" s="184"/>
      <c r="H216" s="184"/>
      <c r="I216" s="184"/>
      <c r="J216" s="184"/>
      <c r="K216" s="184"/>
      <c r="L216" s="184"/>
      <c r="M216" s="184"/>
      <c r="N216" s="184"/>
      <c r="O216" s="184"/>
      <c r="P216" s="184"/>
      <c r="Q216" s="184"/>
      <c r="R216" s="184"/>
      <c r="S216" s="184"/>
      <c r="T216" s="184"/>
      <c r="U216" s="184"/>
      <c r="V216" s="184"/>
      <c r="W216" s="184"/>
      <c r="X216" s="185"/>
      <c r="Y216" s="184"/>
      <c r="Z216" s="184"/>
      <c r="AA216" s="184"/>
    </row>
  </sheetData>
  <mergeCells count="27">
    <mergeCell ref="A6:W6"/>
    <mergeCell ref="C8:T8"/>
    <mergeCell ref="U8:V8"/>
    <mergeCell ref="W8:W9"/>
    <mergeCell ref="A24:A25"/>
    <mergeCell ref="B24:B25"/>
    <mergeCell ref="C24:T24"/>
    <mergeCell ref="U24:V24"/>
    <mergeCell ref="W24:W25"/>
    <mergeCell ref="A8:A9"/>
    <mergeCell ref="B8:B9"/>
    <mergeCell ref="A41:A42"/>
    <mergeCell ref="B41:B42"/>
    <mergeCell ref="C41:F41"/>
    <mergeCell ref="G41:J41"/>
    <mergeCell ref="L41:R41"/>
    <mergeCell ref="A64:A65"/>
    <mergeCell ref="B64:B65"/>
    <mergeCell ref="U46:V46"/>
    <mergeCell ref="W46:W47"/>
    <mergeCell ref="A55:A56"/>
    <mergeCell ref="B55:C55"/>
    <mergeCell ref="D55:E55"/>
    <mergeCell ref="F55:G55"/>
    <mergeCell ref="A46:A47"/>
    <mergeCell ref="B46:B47"/>
    <mergeCell ref="C46:T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 </vt:lpstr>
      <vt:lpstr>FEBRERO</vt:lpstr>
      <vt:lpstr>MARZO</vt:lpstr>
      <vt:lpstr>ABRIL </vt:lpstr>
      <vt:lpstr>MAYO</vt:lpstr>
      <vt:lpstr>JUNIO</vt:lpstr>
      <vt:lpstr>JULIO</vt:lpstr>
      <vt:lpstr>AGOSTO</vt:lpstr>
      <vt:lpstr>SEPTIEMBRE</vt:lpstr>
      <vt:lpstr>OCTUBRE </vt:lpstr>
      <vt:lpstr>NOVIEMBRE 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2014-08-01T15:45:22Z</dcterms:modified>
</cp:coreProperties>
</file>