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8830" windowHeight="8445" firstSheet="9" activeTab="10"/>
  </bookViews>
  <sheets>
    <sheet name="consolidado " sheetId="1" r:id="rId1"/>
    <sheet name="Enero " sheetId="2" r:id="rId2"/>
    <sheet name="febrero " sheetId="3" r:id="rId3"/>
    <sheet name="marzo " sheetId="4" r:id="rId4"/>
    <sheet name="abril " sheetId="5" r:id="rId5"/>
    <sheet name="mayo " sheetId="6" r:id="rId6"/>
    <sheet name="junio" sheetId="7" r:id="rId7"/>
    <sheet name="julio" sheetId="8" r:id="rId8"/>
    <sheet name="agosto" sheetId="9" r:id="rId9"/>
    <sheet name="septiembre " sheetId="10" r:id="rId10"/>
    <sheet name="octubre " sheetId="11" r:id="rId11"/>
    <sheet name="noviembre " sheetId="12" r:id="rId12"/>
    <sheet name="diciembre " sheetId="13" r:id="rId13"/>
  </sheets>
  <calcPr calcId="145621"/>
</workbook>
</file>

<file path=xl/calcChain.xml><?xml version="1.0" encoding="utf-8"?>
<calcChain xmlns="http://schemas.openxmlformats.org/spreadsheetml/2006/main">
  <c r="AA36" i="11" l="1"/>
  <c r="Z36" i="11"/>
  <c r="Y36" i="11"/>
  <c r="X36" i="11"/>
  <c r="W36" i="11"/>
  <c r="P36" i="11"/>
  <c r="O36" i="11"/>
  <c r="K36" i="11"/>
  <c r="AA35" i="11"/>
  <c r="Z35" i="11"/>
  <c r="Y35" i="11"/>
  <c r="X35" i="11"/>
  <c r="W35" i="11"/>
  <c r="P35" i="11"/>
  <c r="O35" i="11"/>
  <c r="K35" i="11"/>
  <c r="AA34" i="11"/>
  <c r="Z34" i="11"/>
  <c r="Y34" i="11"/>
  <c r="X34" i="11"/>
  <c r="W34" i="11"/>
  <c r="P34" i="11"/>
  <c r="O34" i="11"/>
  <c r="K34" i="11"/>
  <c r="AA33" i="11"/>
  <c r="Z33" i="11"/>
  <c r="Y33" i="11"/>
  <c r="X33" i="11"/>
  <c r="W33" i="11"/>
  <c r="P33" i="11"/>
  <c r="O33" i="11"/>
  <c r="K33" i="11"/>
  <c r="AA32" i="11"/>
  <c r="Z32" i="11"/>
  <c r="Y32" i="11"/>
  <c r="X32" i="11"/>
  <c r="W32" i="11"/>
  <c r="P32" i="11"/>
  <c r="O32" i="11"/>
  <c r="K32" i="11"/>
  <c r="AA31" i="11"/>
  <c r="Z31" i="11"/>
  <c r="Y31" i="11"/>
  <c r="X31" i="11"/>
  <c r="W31" i="11"/>
  <c r="P31" i="11"/>
  <c r="O31" i="11"/>
  <c r="K31" i="11"/>
  <c r="AA30" i="11"/>
  <c r="Z30" i="11"/>
  <c r="Y30" i="11"/>
  <c r="X30" i="11"/>
  <c r="W30" i="11"/>
  <c r="P30" i="11"/>
  <c r="O30" i="11"/>
  <c r="K30" i="11"/>
  <c r="AA29" i="11"/>
  <c r="Z29" i="11"/>
  <c r="Y29" i="11"/>
  <c r="X29" i="11"/>
  <c r="W29" i="11"/>
  <c r="P29" i="11"/>
  <c r="O29" i="11"/>
  <c r="K29" i="11"/>
  <c r="AA28" i="11"/>
  <c r="Z28" i="11"/>
  <c r="Y28" i="11"/>
  <c r="X28" i="11"/>
  <c r="W28" i="11"/>
  <c r="P28" i="11"/>
  <c r="O28" i="11"/>
  <c r="K28" i="11"/>
  <c r="AA27" i="11"/>
  <c r="Z27" i="11"/>
  <c r="Y27" i="11"/>
  <c r="X27" i="11"/>
  <c r="W27" i="11"/>
  <c r="P27" i="11"/>
  <c r="O27" i="11"/>
  <c r="K27" i="11"/>
  <c r="AA26" i="11"/>
  <c r="Z26" i="11"/>
  <c r="Y26" i="11"/>
  <c r="X26" i="11"/>
  <c r="W26" i="11"/>
  <c r="P26" i="11"/>
  <c r="O26" i="11"/>
  <c r="K26" i="11"/>
  <c r="AA25" i="11"/>
  <c r="Z25" i="11"/>
  <c r="Y25" i="11"/>
  <c r="X25" i="11"/>
  <c r="W25" i="11"/>
  <c r="P25" i="11"/>
  <c r="O25" i="11"/>
  <c r="K25" i="11"/>
  <c r="AA24" i="11"/>
  <c r="Z24" i="11"/>
  <c r="Y24" i="11"/>
  <c r="X24" i="11"/>
  <c r="W24" i="11"/>
  <c r="P24" i="11"/>
  <c r="O24" i="11"/>
  <c r="K24" i="11"/>
  <c r="AA23" i="11"/>
  <c r="Z23" i="11"/>
  <c r="Y23" i="11"/>
  <c r="X23" i="11"/>
  <c r="W23" i="11"/>
  <c r="P23" i="11"/>
  <c r="O23" i="11"/>
  <c r="K23" i="11"/>
  <c r="AA22" i="11"/>
  <c r="Z22" i="11"/>
  <c r="Y22" i="11"/>
  <c r="X22" i="11"/>
  <c r="W22" i="11"/>
  <c r="P22" i="11"/>
  <c r="O22" i="11"/>
  <c r="K22" i="11"/>
  <c r="Y21" i="11"/>
  <c r="X21" i="11"/>
  <c r="O21" i="11"/>
  <c r="AA21" i="11" s="1"/>
  <c r="K21" i="11"/>
  <c r="Y20" i="11"/>
  <c r="X20" i="11"/>
  <c r="O20" i="11"/>
  <c r="AA20" i="11" s="1"/>
  <c r="K20" i="11"/>
  <c r="AA19" i="11"/>
  <c r="Z19" i="11"/>
  <c r="Y19" i="11"/>
  <c r="X19" i="11"/>
  <c r="W19" i="11"/>
  <c r="P19" i="11"/>
  <c r="O19" i="11"/>
  <c r="K19" i="11"/>
  <c r="AA18" i="11"/>
  <c r="Z18" i="11"/>
  <c r="Y18" i="11"/>
  <c r="X18" i="11"/>
  <c r="W18" i="11"/>
  <c r="P18" i="11"/>
  <c r="O18" i="11"/>
  <c r="K18" i="11"/>
  <c r="AA17" i="11"/>
  <c r="Z17" i="11"/>
  <c r="Y17" i="11"/>
  <c r="W17" i="11"/>
  <c r="O17" i="11"/>
  <c r="X17" i="11" s="1"/>
  <c r="K17" i="11"/>
  <c r="AA16" i="11"/>
  <c r="Z16" i="11"/>
  <c r="Y16" i="11"/>
  <c r="X16" i="11"/>
  <c r="W16" i="11"/>
  <c r="P16" i="11"/>
  <c r="O16" i="11"/>
  <c r="K16" i="11"/>
  <c r="Y15" i="11"/>
  <c r="X15" i="11"/>
  <c r="O15" i="11"/>
  <c r="AA15" i="11" s="1"/>
  <c r="K15" i="11"/>
  <c r="AA14" i="11"/>
  <c r="Z14" i="11"/>
  <c r="Y14" i="11"/>
  <c r="X14" i="11"/>
  <c r="W14" i="11"/>
  <c r="P14" i="11"/>
  <c r="O14" i="11"/>
  <c r="K14" i="11"/>
  <c r="Y13" i="11"/>
  <c r="X13" i="11"/>
  <c r="O13" i="11"/>
  <c r="AA13" i="11" s="1"/>
  <c r="K13" i="11"/>
  <c r="AA12" i="11"/>
  <c r="Z12" i="11"/>
  <c r="Y12" i="11"/>
  <c r="X12" i="11"/>
  <c r="W12" i="11"/>
  <c r="O12" i="11"/>
  <c r="P12" i="11" s="1"/>
  <c r="K12" i="11"/>
  <c r="AA11" i="11"/>
  <c r="Z11" i="11"/>
  <c r="Y11" i="11"/>
  <c r="X11" i="11"/>
  <c r="W11" i="11"/>
  <c r="O11" i="11"/>
  <c r="K11" i="11"/>
  <c r="AA10" i="11"/>
  <c r="Z10" i="11"/>
  <c r="Y10" i="11"/>
  <c r="W10" i="11"/>
  <c r="O10" i="11"/>
  <c r="X10" i="11" s="1"/>
  <c r="K10" i="11"/>
  <c r="AA9" i="11"/>
  <c r="Z9" i="11"/>
  <c r="Y9" i="11"/>
  <c r="W9" i="11"/>
  <c r="O9" i="11"/>
  <c r="K9" i="11"/>
  <c r="AA8" i="11"/>
  <c r="Z8" i="11"/>
  <c r="Y8" i="11"/>
  <c r="X8" i="11"/>
  <c r="W8" i="11"/>
  <c r="P8" i="11"/>
  <c r="O8" i="11"/>
  <c r="K8" i="11"/>
  <c r="V7" i="11"/>
  <c r="U7" i="11"/>
  <c r="T7" i="11"/>
  <c r="S7" i="1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P17" i="11" l="1"/>
  <c r="P21" i="11"/>
  <c r="Z21" i="11"/>
  <c r="W21" i="11"/>
  <c r="W20" i="11"/>
  <c r="P20" i="11"/>
  <c r="Z20" i="11"/>
  <c r="W15" i="11"/>
  <c r="P15" i="11"/>
  <c r="Z15" i="11"/>
  <c r="P13" i="11"/>
  <c r="Z13" i="11"/>
  <c r="W13" i="11"/>
  <c r="Y7" i="11"/>
  <c r="P11" i="11"/>
  <c r="O7" i="11"/>
  <c r="Z7" i="11" s="1"/>
  <c r="P10" i="11"/>
  <c r="K7" i="11"/>
  <c r="X9" i="11"/>
  <c r="P9" i="11"/>
  <c r="C48" i="7"/>
  <c r="C39" i="7"/>
  <c r="X7" i="11" l="1"/>
  <c r="AA7" i="11"/>
  <c r="W7" i="11"/>
  <c r="P7" i="11"/>
  <c r="C42" i="6"/>
  <c r="J47" i="1" l="1"/>
  <c r="J46" i="1"/>
  <c r="J45" i="1"/>
  <c r="J44" i="1"/>
  <c r="C50" i="1"/>
  <c r="C49" i="1"/>
  <c r="C48" i="1"/>
  <c r="C47" i="1"/>
  <c r="C46" i="1"/>
  <c r="C45" i="1"/>
  <c r="C44" i="1"/>
  <c r="C43" i="1"/>
  <c r="C42" i="1"/>
  <c r="C41" i="1"/>
  <c r="D10" i="1"/>
  <c r="D11" i="1"/>
  <c r="D12" i="1"/>
  <c r="D13" i="1"/>
  <c r="D14" i="1"/>
  <c r="D15" i="1"/>
  <c r="D16" i="1"/>
  <c r="D17" i="1"/>
  <c r="D18" i="1"/>
  <c r="D19" i="1"/>
  <c r="D20" i="1"/>
  <c r="D21" i="1"/>
  <c r="V21" i="1"/>
  <c r="U21" i="1"/>
  <c r="T21" i="1"/>
  <c r="S21" i="1"/>
  <c r="R21" i="1"/>
  <c r="Q21" i="1"/>
  <c r="V20" i="1"/>
  <c r="U20" i="1"/>
  <c r="T20" i="1"/>
  <c r="S20" i="1"/>
  <c r="R20" i="1"/>
  <c r="Q20" i="1"/>
  <c r="V19" i="1"/>
  <c r="U19" i="1"/>
  <c r="T19" i="1"/>
  <c r="S19" i="1"/>
  <c r="R19" i="1"/>
  <c r="Q19" i="1"/>
  <c r="V18" i="1"/>
  <c r="U18" i="1"/>
  <c r="T18" i="1"/>
  <c r="S18" i="1"/>
  <c r="R18" i="1"/>
  <c r="Q18" i="1"/>
  <c r="V17" i="1"/>
  <c r="U17" i="1"/>
  <c r="T17" i="1"/>
  <c r="S17" i="1"/>
  <c r="R17" i="1"/>
  <c r="Q17" i="1"/>
  <c r="V16" i="1"/>
  <c r="U16" i="1"/>
  <c r="T16" i="1"/>
  <c r="S16" i="1"/>
  <c r="R16" i="1"/>
  <c r="Q16" i="1"/>
  <c r="V15" i="1"/>
  <c r="U15" i="1"/>
  <c r="T15" i="1"/>
  <c r="S15" i="1"/>
  <c r="R15" i="1"/>
  <c r="Q15" i="1"/>
  <c r="V14" i="1"/>
  <c r="U14" i="1"/>
  <c r="T14" i="1"/>
  <c r="S14" i="1"/>
  <c r="R14" i="1"/>
  <c r="Q14" i="1"/>
  <c r="V13" i="1"/>
  <c r="U13" i="1"/>
  <c r="T13" i="1"/>
  <c r="S13" i="1"/>
  <c r="R13" i="1"/>
  <c r="Q13" i="1"/>
  <c r="V12" i="1"/>
  <c r="U12" i="1"/>
  <c r="T12" i="1"/>
  <c r="S12" i="1"/>
  <c r="R12" i="1"/>
  <c r="Q12" i="1"/>
  <c r="V11" i="1"/>
  <c r="U11" i="1"/>
  <c r="T11" i="1"/>
  <c r="S11" i="1"/>
  <c r="R11" i="1"/>
  <c r="Q11" i="1"/>
  <c r="V10" i="1"/>
  <c r="U10" i="1"/>
  <c r="T10" i="1"/>
  <c r="S10" i="1"/>
  <c r="R10" i="1"/>
  <c r="Q10" i="1"/>
  <c r="V9" i="1"/>
  <c r="U9" i="1"/>
  <c r="T9" i="1"/>
  <c r="S9" i="1"/>
  <c r="R9" i="1"/>
  <c r="Q9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E10" i="1"/>
  <c r="F10" i="1"/>
  <c r="G10" i="1"/>
  <c r="H10" i="1"/>
  <c r="I10" i="1"/>
  <c r="J10" i="1"/>
  <c r="E11" i="1"/>
  <c r="F11" i="1"/>
  <c r="G11" i="1"/>
  <c r="H11" i="1"/>
  <c r="I11" i="1"/>
  <c r="J11" i="1"/>
  <c r="E12" i="1"/>
  <c r="F12" i="1"/>
  <c r="G12" i="1"/>
  <c r="H12" i="1"/>
  <c r="I12" i="1"/>
  <c r="J12" i="1"/>
  <c r="E13" i="1"/>
  <c r="F13" i="1"/>
  <c r="G13" i="1"/>
  <c r="H13" i="1"/>
  <c r="I13" i="1"/>
  <c r="J13" i="1"/>
  <c r="E14" i="1"/>
  <c r="F14" i="1"/>
  <c r="G14" i="1"/>
  <c r="H14" i="1"/>
  <c r="I14" i="1"/>
  <c r="J14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E18" i="1"/>
  <c r="F18" i="1"/>
  <c r="G18" i="1"/>
  <c r="H18" i="1"/>
  <c r="I18" i="1"/>
  <c r="J18" i="1"/>
  <c r="E19" i="1"/>
  <c r="F19" i="1"/>
  <c r="G19" i="1"/>
  <c r="H19" i="1"/>
  <c r="I19" i="1"/>
  <c r="J19" i="1"/>
  <c r="E20" i="1"/>
  <c r="F20" i="1"/>
  <c r="G20" i="1"/>
  <c r="H20" i="1"/>
  <c r="I20" i="1"/>
  <c r="J20" i="1"/>
  <c r="E21" i="1"/>
  <c r="F21" i="1"/>
  <c r="G21" i="1"/>
  <c r="H21" i="1"/>
  <c r="I21" i="1"/>
  <c r="J21" i="1"/>
  <c r="E9" i="1"/>
  <c r="F9" i="1"/>
  <c r="G9" i="1"/>
  <c r="H9" i="1"/>
  <c r="I9" i="1"/>
  <c r="J9" i="1"/>
  <c r="D9" i="1"/>
  <c r="AA36" i="13"/>
  <c r="Z36" i="13"/>
  <c r="Y36" i="13"/>
  <c r="X36" i="13"/>
  <c r="W36" i="13"/>
  <c r="O36" i="13"/>
  <c r="K36" i="13"/>
  <c r="P36" i="13" s="1"/>
  <c r="AA35" i="13"/>
  <c r="Z35" i="13"/>
  <c r="Y35" i="13"/>
  <c r="X35" i="13"/>
  <c r="W35" i="13"/>
  <c r="O35" i="13"/>
  <c r="K35" i="13"/>
  <c r="P35" i="13" s="1"/>
  <c r="AA34" i="13"/>
  <c r="Z34" i="13"/>
  <c r="Y34" i="13"/>
  <c r="X34" i="13"/>
  <c r="W34" i="13"/>
  <c r="O34" i="13"/>
  <c r="K34" i="13"/>
  <c r="P34" i="13" s="1"/>
  <c r="AA33" i="13"/>
  <c r="Z33" i="13"/>
  <c r="Y33" i="13"/>
  <c r="X33" i="13"/>
  <c r="W33" i="13"/>
  <c r="O33" i="13"/>
  <c r="K33" i="13"/>
  <c r="P33" i="13" s="1"/>
  <c r="AA32" i="13"/>
  <c r="Z32" i="13"/>
  <c r="Y32" i="13"/>
  <c r="X32" i="13"/>
  <c r="W32" i="13"/>
  <c r="O32" i="13"/>
  <c r="K32" i="13"/>
  <c r="P32" i="13" s="1"/>
  <c r="AA31" i="13"/>
  <c r="Z31" i="13"/>
  <c r="Y31" i="13"/>
  <c r="X31" i="13"/>
  <c r="W31" i="13"/>
  <c r="O31" i="13"/>
  <c r="K31" i="13"/>
  <c r="P31" i="13" s="1"/>
  <c r="AA30" i="13"/>
  <c r="Z30" i="13"/>
  <c r="Y30" i="13"/>
  <c r="X30" i="13"/>
  <c r="W30" i="13"/>
  <c r="O30" i="13"/>
  <c r="K30" i="13"/>
  <c r="P30" i="13" s="1"/>
  <c r="AA29" i="13"/>
  <c r="Z29" i="13"/>
  <c r="Y29" i="13"/>
  <c r="X29" i="13"/>
  <c r="W29" i="13"/>
  <c r="O29" i="13"/>
  <c r="K29" i="13"/>
  <c r="P29" i="13" s="1"/>
  <c r="AA28" i="13"/>
  <c r="Z28" i="13"/>
  <c r="Y28" i="13"/>
  <c r="X28" i="13"/>
  <c r="W28" i="13"/>
  <c r="O28" i="13"/>
  <c r="K28" i="13"/>
  <c r="P28" i="13" s="1"/>
  <c r="AA27" i="13"/>
  <c r="Z27" i="13"/>
  <c r="Y27" i="13"/>
  <c r="X27" i="13"/>
  <c r="W27" i="13"/>
  <c r="O27" i="13"/>
  <c r="K27" i="13"/>
  <c r="P27" i="13" s="1"/>
  <c r="AA26" i="13"/>
  <c r="Z26" i="13"/>
  <c r="Y26" i="13"/>
  <c r="X26" i="13"/>
  <c r="W26" i="13"/>
  <c r="O26" i="13"/>
  <c r="K26" i="13"/>
  <c r="P26" i="13" s="1"/>
  <c r="AA25" i="13"/>
  <c r="Z25" i="13"/>
  <c r="Y25" i="13"/>
  <c r="X25" i="13"/>
  <c r="W25" i="13"/>
  <c r="O25" i="13"/>
  <c r="K25" i="13"/>
  <c r="P25" i="13" s="1"/>
  <c r="AA24" i="13"/>
  <c r="Z24" i="13"/>
  <c r="Y24" i="13"/>
  <c r="X24" i="13"/>
  <c r="W24" i="13"/>
  <c r="O24" i="13"/>
  <c r="K24" i="13"/>
  <c r="P24" i="13" s="1"/>
  <c r="AA23" i="13"/>
  <c r="Z23" i="13"/>
  <c r="Y23" i="13"/>
  <c r="X23" i="13"/>
  <c r="W23" i="13"/>
  <c r="O23" i="13"/>
  <c r="K23" i="13"/>
  <c r="P23" i="13" s="1"/>
  <c r="AA22" i="13"/>
  <c r="Z22" i="13"/>
  <c r="Y22" i="13"/>
  <c r="X22" i="13"/>
  <c r="W22" i="13"/>
  <c r="O22" i="13"/>
  <c r="K22" i="13"/>
  <c r="P22" i="13" s="1"/>
  <c r="AA21" i="13"/>
  <c r="Z21" i="13"/>
  <c r="Y21" i="13"/>
  <c r="X21" i="13"/>
  <c r="W21" i="13"/>
  <c r="O21" i="13"/>
  <c r="K21" i="13"/>
  <c r="P21" i="13" s="1"/>
  <c r="AA20" i="13"/>
  <c r="Z20" i="13"/>
  <c r="Y20" i="13"/>
  <c r="X20" i="13"/>
  <c r="W20" i="13"/>
  <c r="O20" i="13"/>
  <c r="K20" i="13"/>
  <c r="P20" i="13" s="1"/>
  <c r="AA19" i="13"/>
  <c r="Z19" i="13"/>
  <c r="Y19" i="13"/>
  <c r="X19" i="13"/>
  <c r="W19" i="13"/>
  <c r="O19" i="13"/>
  <c r="K19" i="13"/>
  <c r="P19" i="13" s="1"/>
  <c r="AA18" i="13"/>
  <c r="Z18" i="13"/>
  <c r="Y18" i="13"/>
  <c r="X18" i="13"/>
  <c r="W18" i="13"/>
  <c r="O18" i="13"/>
  <c r="K18" i="13"/>
  <c r="P18" i="13" s="1"/>
  <c r="AA17" i="13"/>
  <c r="Z17" i="13"/>
  <c r="Y17" i="13"/>
  <c r="X17" i="13"/>
  <c r="W17" i="13"/>
  <c r="O17" i="13"/>
  <c r="K17" i="13"/>
  <c r="P17" i="13" s="1"/>
  <c r="AA16" i="13"/>
  <c r="Z16" i="13"/>
  <c r="Y16" i="13"/>
  <c r="X16" i="13"/>
  <c r="W16" i="13"/>
  <c r="O16" i="13"/>
  <c r="K16" i="13"/>
  <c r="P16" i="13" s="1"/>
  <c r="AA15" i="13"/>
  <c r="Z15" i="13"/>
  <c r="Y15" i="13"/>
  <c r="X15" i="13"/>
  <c r="W15" i="13"/>
  <c r="O15" i="13"/>
  <c r="K15" i="13"/>
  <c r="P15" i="13" s="1"/>
  <c r="AA14" i="13"/>
  <c r="Z14" i="13"/>
  <c r="Y14" i="13"/>
  <c r="X14" i="13"/>
  <c r="W14" i="13"/>
  <c r="O14" i="13"/>
  <c r="K14" i="13"/>
  <c r="P14" i="13" s="1"/>
  <c r="AA13" i="13"/>
  <c r="Z13" i="13"/>
  <c r="Y13" i="13"/>
  <c r="X13" i="13"/>
  <c r="W13" i="13"/>
  <c r="O13" i="13"/>
  <c r="K13" i="13"/>
  <c r="P13" i="13" s="1"/>
  <c r="AA12" i="13"/>
  <c r="Z12" i="13"/>
  <c r="Y12" i="13"/>
  <c r="X12" i="13"/>
  <c r="W12" i="13"/>
  <c r="O12" i="13"/>
  <c r="K12" i="13"/>
  <c r="P12" i="13" s="1"/>
  <c r="AA11" i="13"/>
  <c r="Z11" i="13"/>
  <c r="Y11" i="13"/>
  <c r="X11" i="13"/>
  <c r="W11" i="13"/>
  <c r="O11" i="13"/>
  <c r="K11" i="13"/>
  <c r="P11" i="13" s="1"/>
  <c r="AA10" i="13"/>
  <c r="Z10" i="13"/>
  <c r="Y10" i="13"/>
  <c r="X10" i="13"/>
  <c r="W10" i="13"/>
  <c r="O10" i="13"/>
  <c r="K10" i="13"/>
  <c r="P10" i="13" s="1"/>
  <c r="AA9" i="13"/>
  <c r="Z9" i="13"/>
  <c r="Y9" i="13"/>
  <c r="X9" i="13"/>
  <c r="W9" i="13"/>
  <c r="O9" i="13"/>
  <c r="K9" i="13"/>
  <c r="P9" i="13" s="1"/>
  <c r="AA8" i="13"/>
  <c r="Z8" i="13"/>
  <c r="Y8" i="13"/>
  <c r="X8" i="13"/>
  <c r="W8" i="13"/>
  <c r="O8" i="13"/>
  <c r="K8" i="13"/>
  <c r="K7" i="13" s="1"/>
  <c r="X7" i="13"/>
  <c r="V7" i="13"/>
  <c r="U7" i="13"/>
  <c r="T7" i="13"/>
  <c r="S7" i="13"/>
  <c r="AA7" i="13" s="1"/>
  <c r="R7" i="13"/>
  <c r="Q7" i="13"/>
  <c r="O7" i="13"/>
  <c r="N7" i="13"/>
  <c r="M7" i="13"/>
  <c r="L7" i="13"/>
  <c r="J7" i="13"/>
  <c r="I7" i="13"/>
  <c r="H7" i="13"/>
  <c r="G7" i="13"/>
  <c r="F7" i="13"/>
  <c r="E7" i="13"/>
  <c r="D7" i="13"/>
  <c r="C7" i="13"/>
  <c r="AA36" i="12"/>
  <c r="Z36" i="12"/>
  <c r="Y36" i="12"/>
  <c r="X36" i="12"/>
  <c r="W36" i="12"/>
  <c r="O36" i="12"/>
  <c r="K36" i="12"/>
  <c r="P36" i="12" s="1"/>
  <c r="AA35" i="12"/>
  <c r="Z35" i="12"/>
  <c r="Y35" i="12"/>
  <c r="X35" i="12"/>
  <c r="W35" i="12"/>
  <c r="O35" i="12"/>
  <c r="K35" i="12"/>
  <c r="P35" i="12" s="1"/>
  <c r="AA34" i="12"/>
  <c r="Z34" i="12"/>
  <c r="Y34" i="12"/>
  <c r="X34" i="12"/>
  <c r="W34" i="12"/>
  <c r="O34" i="12"/>
  <c r="K34" i="12"/>
  <c r="P34" i="12" s="1"/>
  <c r="AA33" i="12"/>
  <c r="Z33" i="12"/>
  <c r="Y33" i="12"/>
  <c r="X33" i="12"/>
  <c r="W33" i="12"/>
  <c r="O33" i="12"/>
  <c r="K33" i="12"/>
  <c r="P33" i="12" s="1"/>
  <c r="AA32" i="12"/>
  <c r="Z32" i="12"/>
  <c r="Y32" i="12"/>
  <c r="X32" i="12"/>
  <c r="W32" i="12"/>
  <c r="O32" i="12"/>
  <c r="K32" i="12"/>
  <c r="P32" i="12" s="1"/>
  <c r="AA31" i="12"/>
  <c r="Z31" i="12"/>
  <c r="Y31" i="12"/>
  <c r="X31" i="12"/>
  <c r="W31" i="12"/>
  <c r="O31" i="12"/>
  <c r="K31" i="12"/>
  <c r="P31" i="12" s="1"/>
  <c r="AA30" i="12"/>
  <c r="Z30" i="12"/>
  <c r="Y30" i="12"/>
  <c r="X30" i="12"/>
  <c r="W30" i="12"/>
  <c r="O30" i="12"/>
  <c r="K30" i="12"/>
  <c r="P30" i="12" s="1"/>
  <c r="AA29" i="12"/>
  <c r="Z29" i="12"/>
  <c r="Y29" i="12"/>
  <c r="X29" i="12"/>
  <c r="W29" i="12"/>
  <c r="O29" i="12"/>
  <c r="K29" i="12"/>
  <c r="P29" i="12" s="1"/>
  <c r="AA28" i="12"/>
  <c r="Z28" i="12"/>
  <c r="Y28" i="12"/>
  <c r="X28" i="12"/>
  <c r="W28" i="12"/>
  <c r="O28" i="12"/>
  <c r="K28" i="12"/>
  <c r="P28" i="12" s="1"/>
  <c r="AA27" i="12"/>
  <c r="Z27" i="12"/>
  <c r="Y27" i="12"/>
  <c r="X27" i="12"/>
  <c r="W27" i="12"/>
  <c r="O27" i="12"/>
  <c r="K27" i="12"/>
  <c r="P27" i="12" s="1"/>
  <c r="AA26" i="12"/>
  <c r="Z26" i="12"/>
  <c r="Y26" i="12"/>
  <c r="X26" i="12"/>
  <c r="W26" i="12"/>
  <c r="O26" i="12"/>
  <c r="K26" i="12"/>
  <c r="P26" i="12" s="1"/>
  <c r="AA25" i="12"/>
  <c r="Z25" i="12"/>
  <c r="Y25" i="12"/>
  <c r="X25" i="12"/>
  <c r="W25" i="12"/>
  <c r="O25" i="12"/>
  <c r="K25" i="12"/>
  <c r="P25" i="12" s="1"/>
  <c r="AA24" i="12"/>
  <c r="Z24" i="12"/>
  <c r="Y24" i="12"/>
  <c r="X24" i="12"/>
  <c r="W24" i="12"/>
  <c r="O24" i="12"/>
  <c r="K24" i="12"/>
  <c r="P24" i="12" s="1"/>
  <c r="AA23" i="12"/>
  <c r="Z23" i="12"/>
  <c r="Y23" i="12"/>
  <c r="X23" i="12"/>
  <c r="W23" i="12"/>
  <c r="O23" i="12"/>
  <c r="K23" i="12"/>
  <c r="P23" i="12" s="1"/>
  <c r="AA22" i="12"/>
  <c r="Z22" i="12"/>
  <c r="Y22" i="12"/>
  <c r="X22" i="12"/>
  <c r="W22" i="12"/>
  <c r="O22" i="12"/>
  <c r="K22" i="12"/>
  <c r="P22" i="12" s="1"/>
  <c r="AA21" i="12"/>
  <c r="Z21" i="12"/>
  <c r="Y21" i="12"/>
  <c r="X21" i="12"/>
  <c r="W21" i="12"/>
  <c r="O21" i="12"/>
  <c r="K21" i="12"/>
  <c r="P21" i="12" s="1"/>
  <c r="AA20" i="12"/>
  <c r="Z20" i="12"/>
  <c r="Y20" i="12"/>
  <c r="X20" i="12"/>
  <c r="W20" i="12"/>
  <c r="O20" i="12"/>
  <c r="K20" i="12"/>
  <c r="P20" i="12" s="1"/>
  <c r="AA19" i="12"/>
  <c r="Z19" i="12"/>
  <c r="Y19" i="12"/>
  <c r="X19" i="12"/>
  <c r="W19" i="12"/>
  <c r="O19" i="12"/>
  <c r="K19" i="12"/>
  <c r="P19" i="12" s="1"/>
  <c r="AA18" i="12"/>
  <c r="Z18" i="12"/>
  <c r="Y18" i="12"/>
  <c r="X18" i="12"/>
  <c r="W18" i="12"/>
  <c r="O18" i="12"/>
  <c r="K18" i="12"/>
  <c r="P18" i="12" s="1"/>
  <c r="AA17" i="12"/>
  <c r="Z17" i="12"/>
  <c r="Y17" i="12"/>
  <c r="X17" i="12"/>
  <c r="W17" i="12"/>
  <c r="O17" i="12"/>
  <c r="K17" i="12"/>
  <c r="P17" i="12" s="1"/>
  <c r="AA16" i="12"/>
  <c r="Z16" i="12"/>
  <c r="Y16" i="12"/>
  <c r="X16" i="12"/>
  <c r="W16" i="12"/>
  <c r="O16" i="12"/>
  <c r="K16" i="12"/>
  <c r="P16" i="12" s="1"/>
  <c r="AA15" i="12"/>
  <c r="Z15" i="12"/>
  <c r="Y15" i="12"/>
  <c r="X15" i="12"/>
  <c r="W15" i="12"/>
  <c r="O15" i="12"/>
  <c r="K15" i="12"/>
  <c r="P15" i="12" s="1"/>
  <c r="AA14" i="12"/>
  <c r="Z14" i="12"/>
  <c r="Y14" i="12"/>
  <c r="X14" i="12"/>
  <c r="W14" i="12"/>
  <c r="O14" i="12"/>
  <c r="K14" i="12"/>
  <c r="P14" i="12" s="1"/>
  <c r="AA13" i="12"/>
  <c r="Z13" i="12"/>
  <c r="Y13" i="12"/>
  <c r="X13" i="12"/>
  <c r="W13" i="12"/>
  <c r="O13" i="12"/>
  <c r="K13" i="12"/>
  <c r="P13" i="12" s="1"/>
  <c r="AA12" i="12"/>
  <c r="Z12" i="12"/>
  <c r="Y12" i="12"/>
  <c r="X12" i="12"/>
  <c r="W12" i="12"/>
  <c r="O12" i="12"/>
  <c r="K12" i="12"/>
  <c r="P12" i="12" s="1"/>
  <c r="AA11" i="12"/>
  <c r="Z11" i="12"/>
  <c r="Y11" i="12"/>
  <c r="X11" i="12"/>
  <c r="W11" i="12"/>
  <c r="O11" i="12"/>
  <c r="K11" i="12"/>
  <c r="P11" i="12" s="1"/>
  <c r="AA10" i="12"/>
  <c r="Z10" i="12"/>
  <c r="Y10" i="12"/>
  <c r="X10" i="12"/>
  <c r="W10" i="12"/>
  <c r="O10" i="12"/>
  <c r="K10" i="12"/>
  <c r="P10" i="12" s="1"/>
  <c r="AA9" i="12"/>
  <c r="Z9" i="12"/>
  <c r="Y9" i="12"/>
  <c r="X9" i="12"/>
  <c r="W9" i="12"/>
  <c r="O9" i="12"/>
  <c r="K9" i="12"/>
  <c r="P9" i="12" s="1"/>
  <c r="AA8" i="12"/>
  <c r="Z8" i="12"/>
  <c r="Y8" i="12"/>
  <c r="X8" i="12"/>
  <c r="W8" i="12"/>
  <c r="O8" i="12"/>
  <c r="O7" i="12" s="1"/>
  <c r="K8" i="12"/>
  <c r="K7" i="12" s="1"/>
  <c r="Z7" i="12"/>
  <c r="Y7" i="12"/>
  <c r="X7" i="12"/>
  <c r="V7" i="12"/>
  <c r="U7" i="12"/>
  <c r="T7" i="12"/>
  <c r="S7" i="12"/>
  <c r="AA7" i="12" s="1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AA36" i="10"/>
  <c r="Z36" i="10"/>
  <c r="Y36" i="10"/>
  <c r="X36" i="10"/>
  <c r="W36" i="10"/>
  <c r="O36" i="10"/>
  <c r="K36" i="10"/>
  <c r="P36" i="10" s="1"/>
  <c r="AA35" i="10"/>
  <c r="Z35" i="10"/>
  <c r="Y35" i="10"/>
  <c r="X35" i="10"/>
  <c r="W35" i="10"/>
  <c r="O35" i="10"/>
  <c r="K35" i="10"/>
  <c r="P35" i="10" s="1"/>
  <c r="AA34" i="10"/>
  <c r="Z34" i="10"/>
  <c r="Y34" i="10"/>
  <c r="X34" i="10"/>
  <c r="W34" i="10"/>
  <c r="O34" i="10"/>
  <c r="K34" i="10"/>
  <c r="P34" i="10" s="1"/>
  <c r="AA33" i="10"/>
  <c r="Z33" i="10"/>
  <c r="Y33" i="10"/>
  <c r="X33" i="10"/>
  <c r="W33" i="10"/>
  <c r="O33" i="10"/>
  <c r="K33" i="10"/>
  <c r="P33" i="10" s="1"/>
  <c r="AA32" i="10"/>
  <c r="Z32" i="10"/>
  <c r="Y32" i="10"/>
  <c r="X32" i="10"/>
  <c r="W32" i="10"/>
  <c r="O32" i="10"/>
  <c r="K32" i="10"/>
  <c r="P32" i="10" s="1"/>
  <c r="AA31" i="10"/>
  <c r="Z31" i="10"/>
  <c r="Y31" i="10"/>
  <c r="X31" i="10"/>
  <c r="W31" i="10"/>
  <c r="O31" i="10"/>
  <c r="K31" i="10"/>
  <c r="P31" i="10" s="1"/>
  <c r="AA30" i="10"/>
  <c r="Z30" i="10"/>
  <c r="Y30" i="10"/>
  <c r="X30" i="10"/>
  <c r="W30" i="10"/>
  <c r="O30" i="10"/>
  <c r="K30" i="10"/>
  <c r="P30" i="10" s="1"/>
  <c r="AA29" i="10"/>
  <c r="Z29" i="10"/>
  <c r="Y29" i="10"/>
  <c r="X29" i="10"/>
  <c r="W29" i="10"/>
  <c r="O29" i="10"/>
  <c r="K29" i="10"/>
  <c r="P29" i="10" s="1"/>
  <c r="AA28" i="10"/>
  <c r="Z28" i="10"/>
  <c r="Y28" i="10"/>
  <c r="X28" i="10"/>
  <c r="W28" i="10"/>
  <c r="O28" i="10"/>
  <c r="K28" i="10"/>
  <c r="P28" i="10" s="1"/>
  <c r="AA27" i="10"/>
  <c r="Z27" i="10"/>
  <c r="Y27" i="10"/>
  <c r="X27" i="10"/>
  <c r="W27" i="10"/>
  <c r="O27" i="10"/>
  <c r="K27" i="10"/>
  <c r="P27" i="10" s="1"/>
  <c r="AA26" i="10"/>
  <c r="Z26" i="10"/>
  <c r="Y26" i="10"/>
  <c r="X26" i="10"/>
  <c r="W26" i="10"/>
  <c r="O26" i="10"/>
  <c r="K26" i="10"/>
  <c r="P26" i="10" s="1"/>
  <c r="AA25" i="10"/>
  <c r="Z25" i="10"/>
  <c r="Y25" i="10"/>
  <c r="X25" i="10"/>
  <c r="W25" i="10"/>
  <c r="O25" i="10"/>
  <c r="K25" i="10"/>
  <c r="P25" i="10" s="1"/>
  <c r="AA24" i="10"/>
  <c r="Z24" i="10"/>
  <c r="Y24" i="10"/>
  <c r="X24" i="10"/>
  <c r="W24" i="10"/>
  <c r="O24" i="10"/>
  <c r="K24" i="10"/>
  <c r="P24" i="10" s="1"/>
  <c r="AA23" i="10"/>
  <c r="Z23" i="10"/>
  <c r="Y23" i="10"/>
  <c r="X23" i="10"/>
  <c r="W23" i="10"/>
  <c r="O23" i="10"/>
  <c r="K23" i="10"/>
  <c r="P23" i="10" s="1"/>
  <c r="AA22" i="10"/>
  <c r="Z22" i="10"/>
  <c r="Y22" i="10"/>
  <c r="X22" i="10"/>
  <c r="W22" i="10"/>
  <c r="O22" i="10"/>
  <c r="K22" i="10"/>
  <c r="P22" i="10" s="1"/>
  <c r="AA21" i="10"/>
  <c r="Z21" i="10"/>
  <c r="Y21" i="10"/>
  <c r="X21" i="10"/>
  <c r="W21" i="10"/>
  <c r="O21" i="10"/>
  <c r="K21" i="10"/>
  <c r="AA20" i="10"/>
  <c r="Z20" i="10"/>
  <c r="Y20" i="10"/>
  <c r="X20" i="10"/>
  <c r="W20" i="10"/>
  <c r="O20" i="10"/>
  <c r="K20" i="10"/>
  <c r="P20" i="10" s="1"/>
  <c r="AA19" i="10"/>
  <c r="Z19" i="10"/>
  <c r="Y19" i="10"/>
  <c r="X19" i="10"/>
  <c r="W19" i="10"/>
  <c r="O19" i="10"/>
  <c r="K19" i="10"/>
  <c r="P19" i="10" s="1"/>
  <c r="AA18" i="10"/>
  <c r="Z18" i="10"/>
  <c r="Y18" i="10"/>
  <c r="X18" i="10"/>
  <c r="W18" i="10"/>
  <c r="O18" i="10"/>
  <c r="K18" i="10"/>
  <c r="P18" i="10" s="1"/>
  <c r="AA17" i="10"/>
  <c r="Z17" i="10"/>
  <c r="Y17" i="10"/>
  <c r="X17" i="10"/>
  <c r="W17" i="10"/>
  <c r="O17" i="10"/>
  <c r="K17" i="10"/>
  <c r="AA16" i="10"/>
  <c r="Z16" i="10"/>
  <c r="Y16" i="10"/>
  <c r="X16" i="10"/>
  <c r="W16" i="10"/>
  <c r="O16" i="10"/>
  <c r="K16" i="10"/>
  <c r="P16" i="10" s="1"/>
  <c r="AA15" i="10"/>
  <c r="Z15" i="10"/>
  <c r="Y15" i="10"/>
  <c r="X15" i="10"/>
  <c r="W15" i="10"/>
  <c r="O15" i="10"/>
  <c r="K15" i="10"/>
  <c r="AA14" i="10"/>
  <c r="Z14" i="10"/>
  <c r="Y14" i="10"/>
  <c r="X14" i="10"/>
  <c r="W14" i="10"/>
  <c r="O14" i="10"/>
  <c r="K14" i="10"/>
  <c r="P14" i="10" s="1"/>
  <c r="AA13" i="10"/>
  <c r="Z13" i="10"/>
  <c r="Y13" i="10"/>
  <c r="X13" i="10"/>
  <c r="W13" i="10"/>
  <c r="O13" i="10"/>
  <c r="K13" i="10"/>
  <c r="AA12" i="10"/>
  <c r="Z12" i="10"/>
  <c r="Y12" i="10"/>
  <c r="X12" i="10"/>
  <c r="W12" i="10"/>
  <c r="O12" i="10"/>
  <c r="K12" i="10"/>
  <c r="P12" i="10" s="1"/>
  <c r="AA11" i="10"/>
  <c r="Z11" i="10"/>
  <c r="Y11" i="10"/>
  <c r="W11" i="10"/>
  <c r="O11" i="10"/>
  <c r="X11" i="10" s="1"/>
  <c r="K11" i="10"/>
  <c r="AA10" i="10"/>
  <c r="Z10" i="10"/>
  <c r="Y10" i="10"/>
  <c r="W10" i="10"/>
  <c r="O10" i="10"/>
  <c r="X10" i="10" s="1"/>
  <c r="K10" i="10"/>
  <c r="P10" i="10" s="1"/>
  <c r="Y9" i="10"/>
  <c r="O9" i="10"/>
  <c r="AA9" i="10" s="1"/>
  <c r="K9" i="10"/>
  <c r="AA8" i="10"/>
  <c r="Z8" i="10"/>
  <c r="Y8" i="10"/>
  <c r="X8" i="10"/>
  <c r="W8" i="10"/>
  <c r="O8" i="10"/>
  <c r="K8" i="10"/>
  <c r="V7" i="10"/>
  <c r="U7" i="10"/>
  <c r="T7" i="10"/>
  <c r="S7" i="10"/>
  <c r="R7" i="10"/>
  <c r="Q7" i="10"/>
  <c r="N7" i="10"/>
  <c r="M7" i="10"/>
  <c r="L7" i="10"/>
  <c r="J7" i="10"/>
  <c r="I7" i="10"/>
  <c r="H7" i="10"/>
  <c r="G7" i="10"/>
  <c r="F7" i="10"/>
  <c r="E7" i="10"/>
  <c r="D7" i="10"/>
  <c r="C7" i="10"/>
  <c r="AA36" i="9"/>
  <c r="Z36" i="9"/>
  <c r="Y36" i="9"/>
  <c r="X36" i="9"/>
  <c r="W36" i="9"/>
  <c r="O36" i="9"/>
  <c r="K36" i="9"/>
  <c r="P36" i="9" s="1"/>
  <c r="AA35" i="9"/>
  <c r="Z35" i="9"/>
  <c r="Y35" i="9"/>
  <c r="X35" i="9"/>
  <c r="W35" i="9"/>
  <c r="O35" i="9"/>
  <c r="K35" i="9"/>
  <c r="P35" i="9" s="1"/>
  <c r="AA34" i="9"/>
  <c r="Z34" i="9"/>
  <c r="Y34" i="9"/>
  <c r="X34" i="9"/>
  <c r="W34" i="9"/>
  <c r="O34" i="9"/>
  <c r="K34" i="9"/>
  <c r="P34" i="9" s="1"/>
  <c r="AA33" i="9"/>
  <c r="Z33" i="9"/>
  <c r="Y33" i="9"/>
  <c r="X33" i="9"/>
  <c r="W33" i="9"/>
  <c r="O33" i="9"/>
  <c r="K33" i="9"/>
  <c r="P33" i="9" s="1"/>
  <c r="AA32" i="9"/>
  <c r="Z32" i="9"/>
  <c r="Y32" i="9"/>
  <c r="X32" i="9"/>
  <c r="W32" i="9"/>
  <c r="O32" i="9"/>
  <c r="K32" i="9"/>
  <c r="P32" i="9" s="1"/>
  <c r="AA31" i="9"/>
  <c r="Z31" i="9"/>
  <c r="Y31" i="9"/>
  <c r="X31" i="9"/>
  <c r="W31" i="9"/>
  <c r="O31" i="9"/>
  <c r="K31" i="9"/>
  <c r="P31" i="9" s="1"/>
  <c r="AA30" i="9"/>
  <c r="Z30" i="9"/>
  <c r="Y30" i="9"/>
  <c r="X30" i="9"/>
  <c r="W30" i="9"/>
  <c r="O30" i="9"/>
  <c r="K30" i="9"/>
  <c r="P30" i="9" s="1"/>
  <c r="AA29" i="9"/>
  <c r="Z29" i="9"/>
  <c r="Y29" i="9"/>
  <c r="X29" i="9"/>
  <c r="W29" i="9"/>
  <c r="O29" i="9"/>
  <c r="K29" i="9"/>
  <c r="P29" i="9" s="1"/>
  <c r="AA28" i="9"/>
  <c r="Z28" i="9"/>
  <c r="Y28" i="9"/>
  <c r="X28" i="9"/>
  <c r="W28" i="9"/>
  <c r="O28" i="9"/>
  <c r="K28" i="9"/>
  <c r="P28" i="9" s="1"/>
  <c r="AA27" i="9"/>
  <c r="Z27" i="9"/>
  <c r="Y27" i="9"/>
  <c r="X27" i="9"/>
  <c r="W27" i="9"/>
  <c r="O27" i="9"/>
  <c r="K27" i="9"/>
  <c r="P27" i="9" s="1"/>
  <c r="AA26" i="9"/>
  <c r="Z26" i="9"/>
  <c r="Y26" i="9"/>
  <c r="X26" i="9"/>
  <c r="W26" i="9"/>
  <c r="O26" i="9"/>
  <c r="K26" i="9"/>
  <c r="P26" i="9" s="1"/>
  <c r="AA25" i="9"/>
  <c r="Z25" i="9"/>
  <c r="Y25" i="9"/>
  <c r="X25" i="9"/>
  <c r="W25" i="9"/>
  <c r="O25" i="9"/>
  <c r="K25" i="9"/>
  <c r="P25" i="9" s="1"/>
  <c r="AA24" i="9"/>
  <c r="Z24" i="9"/>
  <c r="Y24" i="9"/>
  <c r="X24" i="9"/>
  <c r="W24" i="9"/>
  <c r="O24" i="9"/>
  <c r="K24" i="9"/>
  <c r="P24" i="9" s="1"/>
  <c r="AA23" i="9"/>
  <c r="Z23" i="9"/>
  <c r="Y23" i="9"/>
  <c r="X23" i="9"/>
  <c r="W23" i="9"/>
  <c r="O23" i="9"/>
  <c r="K23" i="9"/>
  <c r="P23" i="9" s="1"/>
  <c r="AA22" i="9"/>
  <c r="Z22" i="9"/>
  <c r="Y22" i="9"/>
  <c r="X22" i="9"/>
  <c r="W22" i="9"/>
  <c r="O22" i="9"/>
  <c r="K22" i="9"/>
  <c r="P22" i="9" s="1"/>
  <c r="AA21" i="9"/>
  <c r="Z21" i="9"/>
  <c r="Y21" i="9"/>
  <c r="W21" i="9"/>
  <c r="O21" i="9"/>
  <c r="X21" i="9" s="1"/>
  <c r="K21" i="9"/>
  <c r="P21" i="9" s="1"/>
  <c r="AA20" i="9"/>
  <c r="Z20" i="9"/>
  <c r="Y20" i="9"/>
  <c r="X20" i="9"/>
  <c r="W20" i="9"/>
  <c r="O20" i="9"/>
  <c r="K20" i="9"/>
  <c r="AA19" i="9"/>
  <c r="Z19" i="9"/>
  <c r="Y19" i="9"/>
  <c r="X19" i="9"/>
  <c r="W19" i="9"/>
  <c r="O19" i="9"/>
  <c r="K19" i="9"/>
  <c r="P19" i="9" s="1"/>
  <c r="AA18" i="9"/>
  <c r="Z18" i="9"/>
  <c r="Y18" i="9"/>
  <c r="X18" i="9"/>
  <c r="W18" i="9"/>
  <c r="O18" i="9"/>
  <c r="K18" i="9"/>
  <c r="P18" i="9" s="1"/>
  <c r="AA17" i="9"/>
  <c r="Z17" i="9"/>
  <c r="Y17" i="9"/>
  <c r="X17" i="9"/>
  <c r="W17" i="9"/>
  <c r="O17" i="9"/>
  <c r="K17" i="9"/>
  <c r="AA16" i="9"/>
  <c r="Z16" i="9"/>
  <c r="Y16" i="9"/>
  <c r="X16" i="9"/>
  <c r="W16" i="9"/>
  <c r="O16" i="9"/>
  <c r="K16" i="9"/>
  <c r="P16" i="9" s="1"/>
  <c r="AA15" i="9"/>
  <c r="Z15" i="9"/>
  <c r="Y15" i="9"/>
  <c r="X15" i="9"/>
  <c r="W15" i="9"/>
  <c r="O15" i="9"/>
  <c r="K15" i="9"/>
  <c r="AA14" i="9"/>
  <c r="Z14" i="9"/>
  <c r="Y14" i="9"/>
  <c r="X14" i="9"/>
  <c r="W14" i="9"/>
  <c r="O14" i="9"/>
  <c r="K14" i="9"/>
  <c r="P14" i="9" s="1"/>
  <c r="AA13" i="9"/>
  <c r="Z13" i="9"/>
  <c r="Y13" i="9"/>
  <c r="X13" i="9"/>
  <c r="W13" i="9"/>
  <c r="O13" i="9"/>
  <c r="K13" i="9"/>
  <c r="AA12" i="9"/>
  <c r="Z12" i="9"/>
  <c r="Y12" i="9"/>
  <c r="W12" i="9"/>
  <c r="O12" i="9"/>
  <c r="X12" i="9" s="1"/>
  <c r="K12" i="9"/>
  <c r="P12" i="9" s="1"/>
  <c r="AA11" i="9"/>
  <c r="Z11" i="9"/>
  <c r="Y11" i="9"/>
  <c r="X11" i="9"/>
  <c r="W11" i="9"/>
  <c r="O11" i="9"/>
  <c r="K11" i="9"/>
  <c r="P11" i="9" s="1"/>
  <c r="Y10" i="9"/>
  <c r="O10" i="9"/>
  <c r="X10" i="9" s="1"/>
  <c r="K10" i="9"/>
  <c r="Y9" i="9"/>
  <c r="O9" i="9"/>
  <c r="X9" i="9" s="1"/>
  <c r="K9" i="9"/>
  <c r="P9" i="9" s="1"/>
  <c r="AA8" i="9"/>
  <c r="Z8" i="9"/>
  <c r="Y8" i="9"/>
  <c r="X8" i="9"/>
  <c r="W8" i="9"/>
  <c r="O8" i="9"/>
  <c r="K8" i="9"/>
  <c r="V7" i="9"/>
  <c r="U7" i="9"/>
  <c r="T7" i="9"/>
  <c r="S7" i="9"/>
  <c r="R7" i="9"/>
  <c r="Q7" i="9"/>
  <c r="N7" i="9"/>
  <c r="M7" i="9"/>
  <c r="L7" i="9"/>
  <c r="J7" i="9"/>
  <c r="I7" i="9"/>
  <c r="H7" i="9"/>
  <c r="G7" i="9"/>
  <c r="F7" i="9"/>
  <c r="E7" i="9"/>
  <c r="D7" i="9"/>
  <c r="C7" i="9"/>
  <c r="AA36" i="8"/>
  <c r="Z36" i="8"/>
  <c r="Y36" i="8"/>
  <c r="X36" i="8"/>
  <c r="W36" i="8"/>
  <c r="O36" i="8"/>
  <c r="K36" i="8"/>
  <c r="P36" i="8" s="1"/>
  <c r="AA35" i="8"/>
  <c r="Z35" i="8"/>
  <c r="Y35" i="8"/>
  <c r="X35" i="8"/>
  <c r="W35" i="8"/>
  <c r="O35" i="8"/>
  <c r="K35" i="8"/>
  <c r="P35" i="8" s="1"/>
  <c r="AA34" i="8"/>
  <c r="Z34" i="8"/>
  <c r="Y34" i="8"/>
  <c r="X34" i="8"/>
  <c r="W34" i="8"/>
  <c r="O34" i="8"/>
  <c r="K34" i="8"/>
  <c r="P34" i="8" s="1"/>
  <c r="AA33" i="8"/>
  <c r="Z33" i="8"/>
  <c r="Y33" i="8"/>
  <c r="X33" i="8"/>
  <c r="W33" i="8"/>
  <c r="O33" i="8"/>
  <c r="K33" i="8"/>
  <c r="P33" i="8" s="1"/>
  <c r="AA32" i="8"/>
  <c r="Z32" i="8"/>
  <c r="Y32" i="8"/>
  <c r="X32" i="8"/>
  <c r="W32" i="8"/>
  <c r="O32" i="8"/>
  <c r="K32" i="8"/>
  <c r="P32" i="8" s="1"/>
  <c r="AA31" i="8"/>
  <c r="Z31" i="8"/>
  <c r="Y31" i="8"/>
  <c r="X31" i="8"/>
  <c r="W31" i="8"/>
  <c r="O31" i="8"/>
  <c r="K31" i="8"/>
  <c r="P31" i="8" s="1"/>
  <c r="AA30" i="8"/>
  <c r="Z30" i="8"/>
  <c r="Y30" i="8"/>
  <c r="X30" i="8"/>
  <c r="W30" i="8"/>
  <c r="O30" i="8"/>
  <c r="K30" i="8"/>
  <c r="P30" i="8" s="1"/>
  <c r="AA29" i="8"/>
  <c r="Z29" i="8"/>
  <c r="Y29" i="8"/>
  <c r="X29" i="8"/>
  <c r="W29" i="8"/>
  <c r="O29" i="8"/>
  <c r="K29" i="8"/>
  <c r="P29" i="8" s="1"/>
  <c r="AA28" i="8"/>
  <c r="Z28" i="8"/>
  <c r="Y28" i="8"/>
  <c r="X28" i="8"/>
  <c r="W28" i="8"/>
  <c r="O28" i="8"/>
  <c r="K28" i="8"/>
  <c r="P28" i="8" s="1"/>
  <c r="AA27" i="8"/>
  <c r="Z27" i="8"/>
  <c r="Y27" i="8"/>
  <c r="X27" i="8"/>
  <c r="W27" i="8"/>
  <c r="O27" i="8"/>
  <c r="K27" i="8"/>
  <c r="P27" i="8" s="1"/>
  <c r="AA26" i="8"/>
  <c r="Z26" i="8"/>
  <c r="Y26" i="8"/>
  <c r="X26" i="8"/>
  <c r="W26" i="8"/>
  <c r="O26" i="8"/>
  <c r="K26" i="8"/>
  <c r="P26" i="8" s="1"/>
  <c r="AA25" i="8"/>
  <c r="Z25" i="8"/>
  <c r="Y25" i="8"/>
  <c r="X25" i="8"/>
  <c r="W25" i="8"/>
  <c r="O25" i="8"/>
  <c r="K25" i="8"/>
  <c r="P25" i="8" s="1"/>
  <c r="AA24" i="8"/>
  <c r="Z24" i="8"/>
  <c r="Y24" i="8"/>
  <c r="X24" i="8"/>
  <c r="W24" i="8"/>
  <c r="O24" i="8"/>
  <c r="K24" i="8"/>
  <c r="P24" i="8" s="1"/>
  <c r="AA23" i="8"/>
  <c r="Z23" i="8"/>
  <c r="Y23" i="8"/>
  <c r="W23" i="8"/>
  <c r="O23" i="8"/>
  <c r="X23" i="8" s="1"/>
  <c r="K23" i="8"/>
  <c r="AA22" i="8"/>
  <c r="Z22" i="8"/>
  <c r="Y22" i="8"/>
  <c r="X22" i="8"/>
  <c r="W22" i="8"/>
  <c r="O22" i="8"/>
  <c r="K22" i="8"/>
  <c r="P22" i="8" s="1"/>
  <c r="AA21" i="8"/>
  <c r="Z21" i="8"/>
  <c r="Y21" i="8"/>
  <c r="X21" i="8"/>
  <c r="W21" i="8"/>
  <c r="O21" i="8"/>
  <c r="K21" i="8"/>
  <c r="AA20" i="8"/>
  <c r="Z20" i="8"/>
  <c r="Y20" i="8"/>
  <c r="X20" i="8"/>
  <c r="W20" i="8"/>
  <c r="O20" i="8"/>
  <c r="K20" i="8"/>
  <c r="AA19" i="8"/>
  <c r="Z19" i="8"/>
  <c r="Y19" i="8"/>
  <c r="X19" i="8"/>
  <c r="W19" i="8"/>
  <c r="O19" i="8"/>
  <c r="K19" i="8"/>
  <c r="P19" i="8" s="1"/>
  <c r="AA18" i="8"/>
  <c r="Z18" i="8"/>
  <c r="Y18" i="8"/>
  <c r="X18" i="8"/>
  <c r="W18" i="8"/>
  <c r="O18" i="8"/>
  <c r="K18" i="8"/>
  <c r="P18" i="8" s="1"/>
  <c r="AA17" i="8"/>
  <c r="Z17" i="8"/>
  <c r="Y17" i="8"/>
  <c r="X17" i="8"/>
  <c r="W17" i="8"/>
  <c r="O17" i="8"/>
  <c r="K17" i="8"/>
  <c r="AA16" i="8"/>
  <c r="Z16" i="8"/>
  <c r="Y16" i="8"/>
  <c r="X16" i="8"/>
  <c r="W16" i="8"/>
  <c r="O16" i="8"/>
  <c r="K16" i="8"/>
  <c r="P16" i="8" s="1"/>
  <c r="AA15" i="8"/>
  <c r="Z15" i="8"/>
  <c r="Y15" i="8"/>
  <c r="X15" i="8"/>
  <c r="W15" i="8"/>
  <c r="O15" i="8"/>
  <c r="K15" i="8"/>
  <c r="AA14" i="8"/>
  <c r="Z14" i="8"/>
  <c r="Y14" i="8"/>
  <c r="X14" i="8"/>
  <c r="W14" i="8"/>
  <c r="O14" i="8"/>
  <c r="K14" i="8"/>
  <c r="P14" i="8" s="1"/>
  <c r="AA13" i="8"/>
  <c r="Z13" i="8"/>
  <c r="Y13" i="8"/>
  <c r="X13" i="8"/>
  <c r="W13" i="8"/>
  <c r="O13" i="8"/>
  <c r="K13" i="8"/>
  <c r="P13" i="8" s="1"/>
  <c r="AA12" i="8"/>
  <c r="Z12" i="8"/>
  <c r="Y12" i="8"/>
  <c r="W12" i="8"/>
  <c r="O12" i="8"/>
  <c r="X12" i="8" s="1"/>
  <c r="K12" i="8"/>
  <c r="AA11" i="8"/>
  <c r="Z11" i="8"/>
  <c r="Y11" i="8"/>
  <c r="X11" i="8"/>
  <c r="W11" i="8"/>
  <c r="O11" i="8"/>
  <c r="K11" i="8"/>
  <c r="P11" i="8" s="1"/>
  <c r="AA10" i="8"/>
  <c r="Z10" i="8"/>
  <c r="Y10" i="8"/>
  <c r="X10" i="8"/>
  <c r="W10" i="8"/>
  <c r="O10" i="8"/>
  <c r="K10" i="8"/>
  <c r="AA9" i="8"/>
  <c r="Z9" i="8"/>
  <c r="Y9" i="8"/>
  <c r="W9" i="8"/>
  <c r="O9" i="8"/>
  <c r="X9" i="8" s="1"/>
  <c r="K9" i="8"/>
  <c r="P9" i="8" s="1"/>
  <c r="AA8" i="8"/>
  <c r="Z8" i="8"/>
  <c r="Y8" i="8"/>
  <c r="X8" i="8"/>
  <c r="W8" i="8"/>
  <c r="O8" i="8"/>
  <c r="K8" i="8"/>
  <c r="V7" i="8"/>
  <c r="U7" i="8"/>
  <c r="T7" i="8"/>
  <c r="S7" i="8"/>
  <c r="R7" i="8"/>
  <c r="Q7" i="8"/>
  <c r="N7" i="8"/>
  <c r="M7" i="8"/>
  <c r="L7" i="8"/>
  <c r="J7" i="8"/>
  <c r="I7" i="8"/>
  <c r="H7" i="8"/>
  <c r="G7" i="8"/>
  <c r="F7" i="8"/>
  <c r="E7" i="8"/>
  <c r="D7" i="8"/>
  <c r="C7" i="8"/>
  <c r="AA36" i="7"/>
  <c r="Z36" i="7"/>
  <c r="Y36" i="7"/>
  <c r="X36" i="7"/>
  <c r="W36" i="7"/>
  <c r="O36" i="7"/>
  <c r="K36" i="7"/>
  <c r="P36" i="7" s="1"/>
  <c r="AA35" i="7"/>
  <c r="Z35" i="7"/>
  <c r="Y35" i="7"/>
  <c r="X35" i="7"/>
  <c r="W35" i="7"/>
  <c r="O35" i="7"/>
  <c r="K35" i="7"/>
  <c r="P35" i="7" s="1"/>
  <c r="AA34" i="7"/>
  <c r="Z34" i="7"/>
  <c r="Y34" i="7"/>
  <c r="X34" i="7"/>
  <c r="W34" i="7"/>
  <c r="O34" i="7"/>
  <c r="K34" i="7"/>
  <c r="P34" i="7" s="1"/>
  <c r="AA33" i="7"/>
  <c r="Z33" i="7"/>
  <c r="Y33" i="7"/>
  <c r="X33" i="7"/>
  <c r="W33" i="7"/>
  <c r="O33" i="7"/>
  <c r="K33" i="7"/>
  <c r="P33" i="7" s="1"/>
  <c r="AA32" i="7"/>
  <c r="Z32" i="7"/>
  <c r="Y32" i="7"/>
  <c r="X32" i="7"/>
  <c r="W32" i="7"/>
  <c r="O32" i="7"/>
  <c r="K32" i="7"/>
  <c r="P32" i="7" s="1"/>
  <c r="AA31" i="7"/>
  <c r="Z31" i="7"/>
  <c r="Y31" i="7"/>
  <c r="X31" i="7"/>
  <c r="W31" i="7"/>
  <c r="O31" i="7"/>
  <c r="K31" i="7"/>
  <c r="P31" i="7" s="1"/>
  <c r="AA30" i="7"/>
  <c r="Z30" i="7"/>
  <c r="Y30" i="7"/>
  <c r="X30" i="7"/>
  <c r="W30" i="7"/>
  <c r="O30" i="7"/>
  <c r="K30" i="7"/>
  <c r="P30" i="7" s="1"/>
  <c r="AA29" i="7"/>
  <c r="Z29" i="7"/>
  <c r="Y29" i="7"/>
  <c r="X29" i="7"/>
  <c r="W29" i="7"/>
  <c r="O29" i="7"/>
  <c r="K29" i="7"/>
  <c r="P29" i="7" s="1"/>
  <c r="AA28" i="7"/>
  <c r="Z28" i="7"/>
  <c r="Y28" i="7"/>
  <c r="X28" i="7"/>
  <c r="W28" i="7"/>
  <c r="O28" i="7"/>
  <c r="K28" i="7"/>
  <c r="P28" i="7" s="1"/>
  <c r="AA27" i="7"/>
  <c r="Z27" i="7"/>
  <c r="Y27" i="7"/>
  <c r="X27" i="7"/>
  <c r="W27" i="7"/>
  <c r="O27" i="7"/>
  <c r="K27" i="7"/>
  <c r="P27" i="7" s="1"/>
  <c r="AA26" i="7"/>
  <c r="Z26" i="7"/>
  <c r="Y26" i="7"/>
  <c r="X26" i="7"/>
  <c r="W26" i="7"/>
  <c r="O26" i="7"/>
  <c r="K26" i="7"/>
  <c r="P26" i="7" s="1"/>
  <c r="AA24" i="7"/>
  <c r="Z24" i="7"/>
  <c r="Y24" i="7"/>
  <c r="X24" i="7"/>
  <c r="W24" i="7"/>
  <c r="O24" i="7"/>
  <c r="K24" i="7"/>
  <c r="P24" i="7" s="1"/>
  <c r="AA23" i="7"/>
  <c r="Z23" i="7"/>
  <c r="Y23" i="7"/>
  <c r="X23" i="7"/>
  <c r="W23" i="7"/>
  <c r="O23" i="7"/>
  <c r="K23" i="7"/>
  <c r="P23" i="7" s="1"/>
  <c r="AA22" i="7"/>
  <c r="Z22" i="7"/>
  <c r="Y22" i="7"/>
  <c r="X22" i="7"/>
  <c r="W22" i="7"/>
  <c r="O22" i="7"/>
  <c r="K22" i="7"/>
  <c r="P22" i="7" s="1"/>
  <c r="AA21" i="7"/>
  <c r="Z21" i="7"/>
  <c r="Y21" i="7"/>
  <c r="X21" i="7"/>
  <c r="W21" i="7"/>
  <c r="O21" i="7"/>
  <c r="K21" i="7"/>
  <c r="AA20" i="7"/>
  <c r="Z20" i="7"/>
  <c r="Y20" i="7"/>
  <c r="X20" i="7"/>
  <c r="W20" i="7"/>
  <c r="O20" i="7"/>
  <c r="K20" i="7"/>
  <c r="P20" i="7" s="1"/>
  <c r="AA19" i="7"/>
  <c r="Z19" i="7"/>
  <c r="Y19" i="7"/>
  <c r="X19" i="7"/>
  <c r="W19" i="7"/>
  <c r="O19" i="7"/>
  <c r="K19" i="7"/>
  <c r="P19" i="7" s="1"/>
  <c r="AA18" i="7"/>
  <c r="Z18" i="7"/>
  <c r="Y18" i="7"/>
  <c r="X18" i="7"/>
  <c r="W18" i="7"/>
  <c r="O18" i="7"/>
  <c r="K18" i="7"/>
  <c r="P18" i="7" s="1"/>
  <c r="AA17" i="7"/>
  <c r="Z17" i="7"/>
  <c r="Y17" i="7"/>
  <c r="X17" i="7"/>
  <c r="W17" i="7"/>
  <c r="O17" i="7"/>
  <c r="K17" i="7"/>
  <c r="AA16" i="7"/>
  <c r="Z16" i="7"/>
  <c r="Y16" i="7"/>
  <c r="X16" i="7"/>
  <c r="W16" i="7"/>
  <c r="O16" i="7"/>
  <c r="K16" i="7"/>
  <c r="P16" i="7" s="1"/>
  <c r="AA15" i="7"/>
  <c r="Z15" i="7"/>
  <c r="Y15" i="7"/>
  <c r="X15" i="7"/>
  <c r="W15" i="7"/>
  <c r="O15" i="7"/>
  <c r="K15" i="7"/>
  <c r="AA14" i="7"/>
  <c r="Z14" i="7"/>
  <c r="Y14" i="7"/>
  <c r="X14" i="7"/>
  <c r="W14" i="7"/>
  <c r="O14" i="7"/>
  <c r="K14" i="7"/>
  <c r="P14" i="7" s="1"/>
  <c r="AA13" i="7"/>
  <c r="Z13" i="7"/>
  <c r="Y13" i="7"/>
  <c r="X13" i="7"/>
  <c r="W13" i="7"/>
  <c r="O13" i="7"/>
  <c r="K13" i="7"/>
  <c r="AA12" i="7"/>
  <c r="Z12" i="7"/>
  <c r="Y12" i="7"/>
  <c r="X12" i="7"/>
  <c r="W12" i="7"/>
  <c r="O12" i="7"/>
  <c r="K12" i="7"/>
  <c r="P12" i="7" s="1"/>
  <c r="AA11" i="7"/>
  <c r="Z11" i="7"/>
  <c r="Y11" i="7"/>
  <c r="W11" i="7"/>
  <c r="O11" i="7"/>
  <c r="X11" i="7" s="1"/>
  <c r="K11" i="7"/>
  <c r="AA10" i="7"/>
  <c r="Z10" i="7"/>
  <c r="Y10" i="7"/>
  <c r="W10" i="7"/>
  <c r="O10" i="7"/>
  <c r="X10" i="7" s="1"/>
  <c r="K10" i="7"/>
  <c r="AA9" i="7"/>
  <c r="Z9" i="7"/>
  <c r="Y9" i="7"/>
  <c r="X9" i="7"/>
  <c r="W9" i="7"/>
  <c r="O9" i="7"/>
  <c r="K9" i="7"/>
  <c r="AA8" i="7"/>
  <c r="Z8" i="7"/>
  <c r="Y8" i="7"/>
  <c r="X8" i="7"/>
  <c r="W8" i="7"/>
  <c r="O8" i="7"/>
  <c r="K8" i="7"/>
  <c r="V7" i="7"/>
  <c r="U7" i="7"/>
  <c r="T7" i="7"/>
  <c r="S7" i="7"/>
  <c r="R7" i="7"/>
  <c r="Q7" i="7"/>
  <c r="N7" i="7"/>
  <c r="M7" i="7"/>
  <c r="L7" i="7"/>
  <c r="J7" i="7"/>
  <c r="I7" i="7"/>
  <c r="H7" i="7"/>
  <c r="G7" i="7"/>
  <c r="F7" i="7"/>
  <c r="E7" i="7"/>
  <c r="D7" i="7"/>
  <c r="C7" i="7"/>
  <c r="AA36" i="6"/>
  <c r="Z36" i="6"/>
  <c r="Y36" i="6"/>
  <c r="X36" i="6"/>
  <c r="W36" i="6"/>
  <c r="O36" i="6"/>
  <c r="P36" i="6" s="1"/>
  <c r="K36" i="6"/>
  <c r="AA35" i="6"/>
  <c r="Z35" i="6"/>
  <c r="Y35" i="6"/>
  <c r="X35" i="6"/>
  <c r="W35" i="6"/>
  <c r="O35" i="6"/>
  <c r="P35" i="6" s="1"/>
  <c r="K35" i="6"/>
  <c r="AA34" i="6"/>
  <c r="Z34" i="6"/>
  <c r="Y34" i="6"/>
  <c r="X34" i="6"/>
  <c r="W34" i="6"/>
  <c r="P34" i="6"/>
  <c r="O34" i="6"/>
  <c r="K34" i="6"/>
  <c r="AA33" i="6"/>
  <c r="Z33" i="6"/>
  <c r="Y33" i="6"/>
  <c r="X33" i="6"/>
  <c r="W33" i="6"/>
  <c r="P33" i="6"/>
  <c r="O33" i="6"/>
  <c r="K33" i="6"/>
  <c r="AA32" i="6"/>
  <c r="Z32" i="6"/>
  <c r="Y32" i="6"/>
  <c r="X32" i="6"/>
  <c r="W32" i="6"/>
  <c r="P32" i="6"/>
  <c r="O32" i="6"/>
  <c r="K32" i="6"/>
  <c r="AA31" i="6"/>
  <c r="Z31" i="6"/>
  <c r="Y31" i="6"/>
  <c r="X31" i="6"/>
  <c r="W31" i="6"/>
  <c r="P31" i="6"/>
  <c r="O31" i="6"/>
  <c r="K31" i="6"/>
  <c r="AA30" i="6"/>
  <c r="Z30" i="6"/>
  <c r="Y30" i="6"/>
  <c r="X30" i="6"/>
  <c r="W30" i="6"/>
  <c r="P30" i="6"/>
  <c r="O30" i="6"/>
  <c r="K30" i="6"/>
  <c r="AA29" i="6"/>
  <c r="Z29" i="6"/>
  <c r="Y29" i="6"/>
  <c r="X29" i="6"/>
  <c r="W29" i="6"/>
  <c r="P29" i="6"/>
  <c r="O29" i="6"/>
  <c r="K29" i="6"/>
  <c r="AA28" i="6"/>
  <c r="Z28" i="6"/>
  <c r="Y28" i="6"/>
  <c r="X28" i="6"/>
  <c r="W28" i="6"/>
  <c r="P28" i="6"/>
  <c r="O28" i="6"/>
  <c r="K28" i="6"/>
  <c r="AA27" i="6"/>
  <c r="Z27" i="6"/>
  <c r="Y27" i="6"/>
  <c r="X27" i="6"/>
  <c r="W27" i="6"/>
  <c r="P27" i="6"/>
  <c r="O27" i="6"/>
  <c r="K27" i="6"/>
  <c r="AA26" i="6"/>
  <c r="Z26" i="6"/>
  <c r="Y26" i="6"/>
  <c r="X26" i="6"/>
  <c r="W26" i="6"/>
  <c r="P26" i="6"/>
  <c r="O26" i="6"/>
  <c r="K26" i="6"/>
  <c r="AA24" i="6"/>
  <c r="Z24" i="6"/>
  <c r="Y24" i="6"/>
  <c r="X24" i="6"/>
  <c r="W24" i="6"/>
  <c r="P24" i="6"/>
  <c r="O24" i="6"/>
  <c r="K24" i="6"/>
  <c r="AA23" i="6"/>
  <c r="Z23" i="6"/>
  <c r="Y23" i="6"/>
  <c r="X23" i="6"/>
  <c r="W23" i="6"/>
  <c r="P23" i="6"/>
  <c r="O23" i="6"/>
  <c r="K23" i="6"/>
  <c r="AA22" i="6"/>
  <c r="Z22" i="6"/>
  <c r="Y22" i="6"/>
  <c r="X22" i="6"/>
  <c r="W22" i="6"/>
  <c r="P22" i="6"/>
  <c r="O22" i="6"/>
  <c r="K22" i="6"/>
  <c r="Y21" i="6"/>
  <c r="X21" i="6"/>
  <c r="O21" i="6"/>
  <c r="Z21" i="6" s="1"/>
  <c r="K21" i="6"/>
  <c r="Y20" i="6"/>
  <c r="X20" i="6"/>
  <c r="O20" i="6"/>
  <c r="AA20" i="6" s="1"/>
  <c r="K20" i="6"/>
  <c r="AA19" i="6"/>
  <c r="Z19" i="6"/>
  <c r="Y19" i="6"/>
  <c r="X19" i="6"/>
  <c r="W19" i="6"/>
  <c r="O19" i="6"/>
  <c r="K19" i="6"/>
  <c r="P19" i="6" s="1"/>
  <c r="AA18" i="6"/>
  <c r="Z18" i="6"/>
  <c r="Y18" i="6"/>
  <c r="X18" i="6"/>
  <c r="W18" i="6"/>
  <c r="O18" i="6"/>
  <c r="K18" i="6"/>
  <c r="P18" i="6" s="1"/>
  <c r="Y17" i="6"/>
  <c r="X17" i="6"/>
  <c r="O17" i="6"/>
  <c r="Z17" i="6" s="1"/>
  <c r="K17" i="6"/>
  <c r="AA16" i="6"/>
  <c r="Z16" i="6"/>
  <c r="Y16" i="6"/>
  <c r="X16" i="6"/>
  <c r="W16" i="6"/>
  <c r="O16" i="6"/>
  <c r="K16" i="6"/>
  <c r="P16" i="6" s="1"/>
  <c r="Y15" i="6"/>
  <c r="X15" i="6"/>
  <c r="O15" i="6"/>
  <c r="AA15" i="6" s="1"/>
  <c r="K15" i="6"/>
  <c r="P15" i="6" s="1"/>
  <c r="AA14" i="6"/>
  <c r="Z14" i="6"/>
  <c r="Y14" i="6"/>
  <c r="X14" i="6"/>
  <c r="W14" i="6"/>
  <c r="O14" i="6"/>
  <c r="K14" i="6"/>
  <c r="P14" i="6" s="1"/>
  <c r="Y13" i="6"/>
  <c r="X13" i="6"/>
  <c r="O13" i="6"/>
  <c r="Z13" i="6" s="1"/>
  <c r="K13" i="6"/>
  <c r="Y12" i="6"/>
  <c r="O12" i="6"/>
  <c r="X12" i="6" s="1"/>
  <c r="K12" i="6"/>
  <c r="Y11" i="6"/>
  <c r="W11" i="6"/>
  <c r="O11" i="6"/>
  <c r="X11" i="6" s="1"/>
  <c r="K11" i="6"/>
  <c r="Y10" i="6"/>
  <c r="O10" i="6"/>
  <c r="X10" i="6" s="1"/>
  <c r="K10" i="6"/>
  <c r="Z9" i="6"/>
  <c r="Y9" i="6"/>
  <c r="O9" i="6"/>
  <c r="X9" i="6" s="1"/>
  <c r="K9" i="6"/>
  <c r="P9" i="6" s="1"/>
  <c r="AA8" i="6"/>
  <c r="Z8" i="6"/>
  <c r="Y8" i="6"/>
  <c r="X8" i="6"/>
  <c r="W8" i="6"/>
  <c r="P8" i="6"/>
  <c r="O8" i="6"/>
  <c r="K8" i="6"/>
  <c r="V7" i="6"/>
  <c r="U7" i="6"/>
  <c r="C51" i="6" s="1"/>
  <c r="C39" i="6" s="1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X9" i="10" l="1"/>
  <c r="Z9" i="10"/>
  <c r="W9" i="10"/>
  <c r="P21" i="10"/>
  <c r="P17" i="10"/>
  <c r="P15" i="10"/>
  <c r="P13" i="10"/>
  <c r="P11" i="10"/>
  <c r="Y7" i="10"/>
  <c r="O7" i="10"/>
  <c r="X7" i="10" s="1"/>
  <c r="P9" i="10"/>
  <c r="K7" i="10"/>
  <c r="W10" i="9"/>
  <c r="Z10" i="9"/>
  <c r="AA10" i="9"/>
  <c r="Z9" i="9"/>
  <c r="W9" i="9"/>
  <c r="AA9" i="9"/>
  <c r="P20" i="9"/>
  <c r="P13" i="9"/>
  <c r="P10" i="9"/>
  <c r="P17" i="9"/>
  <c r="O7" i="9"/>
  <c r="X7" i="9" s="1"/>
  <c r="P15" i="9"/>
  <c r="K7" i="9"/>
  <c r="Y7" i="9"/>
  <c r="P23" i="8"/>
  <c r="P21" i="8"/>
  <c r="P20" i="8"/>
  <c r="P17" i="8"/>
  <c r="P15" i="8"/>
  <c r="P12" i="8"/>
  <c r="O7" i="8"/>
  <c r="X7" i="8" s="1"/>
  <c r="P10" i="8"/>
  <c r="Y7" i="8"/>
  <c r="K7" i="8"/>
  <c r="Y7" i="6"/>
  <c r="P21" i="7"/>
  <c r="P17" i="7"/>
  <c r="P15" i="7"/>
  <c r="P13" i="7"/>
  <c r="P11" i="7"/>
  <c r="P10" i="7"/>
  <c r="K7" i="7"/>
  <c r="Y7" i="7"/>
  <c r="O7" i="7"/>
  <c r="X7" i="7" s="1"/>
  <c r="P9" i="7"/>
  <c r="P20" i="6"/>
  <c r="Y7" i="13"/>
  <c r="Z7" i="13"/>
  <c r="P8" i="13"/>
  <c r="P7" i="13" s="1"/>
  <c r="W7" i="13"/>
  <c r="P8" i="12"/>
  <c r="P7" i="12" s="1"/>
  <c r="W7" i="12"/>
  <c r="P8" i="10"/>
  <c r="P8" i="9"/>
  <c r="P8" i="8"/>
  <c r="P8" i="7"/>
  <c r="W10" i="6"/>
  <c r="Z12" i="6"/>
  <c r="W13" i="6"/>
  <c r="AA13" i="6"/>
  <c r="W17" i="6"/>
  <c r="AA17" i="6"/>
  <c r="Z20" i="6"/>
  <c r="W21" i="6"/>
  <c r="AA21" i="6"/>
  <c r="O7" i="6"/>
  <c r="X7" i="6" s="1"/>
  <c r="AA9" i="6"/>
  <c r="Z11" i="6"/>
  <c r="P12" i="6"/>
  <c r="AA12" i="6"/>
  <c r="Z15" i="6"/>
  <c r="W20" i="6"/>
  <c r="W9" i="6"/>
  <c r="P10" i="6"/>
  <c r="Z10" i="6"/>
  <c r="P11" i="6"/>
  <c r="AA11" i="6"/>
  <c r="W12" i="6"/>
  <c r="P13" i="6"/>
  <c r="W15" i="6"/>
  <c r="P17" i="6"/>
  <c r="P21" i="6"/>
  <c r="AA10" i="6"/>
  <c r="K7" i="6"/>
  <c r="K10" i="2"/>
  <c r="K17" i="2"/>
  <c r="O20" i="2"/>
  <c r="Z20" i="2" s="1"/>
  <c r="K20" i="2"/>
  <c r="Y17" i="2"/>
  <c r="O17" i="2"/>
  <c r="H7" i="2"/>
  <c r="O15" i="2"/>
  <c r="K15" i="2"/>
  <c r="O13" i="2"/>
  <c r="Z13" i="2" s="1"/>
  <c r="K13" i="2"/>
  <c r="O12" i="2"/>
  <c r="K12" i="2"/>
  <c r="O11" i="2"/>
  <c r="K11" i="2"/>
  <c r="T7" i="2"/>
  <c r="Y10" i="2"/>
  <c r="O10" i="2"/>
  <c r="O9" i="2"/>
  <c r="K9" i="2"/>
  <c r="Y21" i="2"/>
  <c r="X21" i="2"/>
  <c r="O21" i="2"/>
  <c r="AA21" i="2" s="1"/>
  <c r="K21" i="2"/>
  <c r="C49" i="2"/>
  <c r="J48" i="2"/>
  <c r="J48" i="1" s="1"/>
  <c r="C48" i="2"/>
  <c r="C42" i="2"/>
  <c r="C40" i="2"/>
  <c r="AA36" i="2"/>
  <c r="Z36" i="2"/>
  <c r="Y36" i="2"/>
  <c r="X36" i="2"/>
  <c r="W36" i="2"/>
  <c r="O36" i="2"/>
  <c r="P36" i="2" s="1"/>
  <c r="K36" i="2"/>
  <c r="AA35" i="2"/>
  <c r="Z35" i="2"/>
  <c r="Y35" i="2"/>
  <c r="X35" i="2"/>
  <c r="W35" i="2"/>
  <c r="O35" i="2"/>
  <c r="P35" i="2" s="1"/>
  <c r="K35" i="2"/>
  <c r="AA34" i="2"/>
  <c r="Z34" i="2"/>
  <c r="Y34" i="2"/>
  <c r="X34" i="2"/>
  <c r="W34" i="2"/>
  <c r="O34" i="2"/>
  <c r="P34" i="2" s="1"/>
  <c r="K34" i="2"/>
  <c r="AA33" i="2"/>
  <c r="Z33" i="2"/>
  <c r="Y33" i="2"/>
  <c r="X33" i="2"/>
  <c r="W33" i="2"/>
  <c r="O33" i="2"/>
  <c r="P33" i="2" s="1"/>
  <c r="K33" i="2"/>
  <c r="AA32" i="2"/>
  <c r="Z32" i="2"/>
  <c r="Y32" i="2"/>
  <c r="X32" i="2"/>
  <c r="W32" i="2"/>
  <c r="O32" i="2"/>
  <c r="P32" i="2" s="1"/>
  <c r="K32" i="2"/>
  <c r="AA31" i="2"/>
  <c r="Z31" i="2"/>
  <c r="Y31" i="2"/>
  <c r="X31" i="2"/>
  <c r="W31" i="2"/>
  <c r="O31" i="2"/>
  <c r="P31" i="2" s="1"/>
  <c r="K31" i="2"/>
  <c r="AA30" i="2"/>
  <c r="Z30" i="2"/>
  <c r="Y30" i="2"/>
  <c r="X30" i="2"/>
  <c r="W30" i="2"/>
  <c r="O30" i="2"/>
  <c r="P30" i="2" s="1"/>
  <c r="K30" i="2"/>
  <c r="AA29" i="2"/>
  <c r="Z29" i="2"/>
  <c r="Y29" i="2"/>
  <c r="X29" i="2"/>
  <c r="W29" i="2"/>
  <c r="O29" i="2"/>
  <c r="P29" i="2" s="1"/>
  <c r="K29" i="2"/>
  <c r="AA28" i="2"/>
  <c r="Z28" i="2"/>
  <c r="Y28" i="2"/>
  <c r="X28" i="2"/>
  <c r="W28" i="2"/>
  <c r="O28" i="2"/>
  <c r="P28" i="2" s="1"/>
  <c r="K28" i="2"/>
  <c r="AA27" i="2"/>
  <c r="Z27" i="2"/>
  <c r="Y27" i="2"/>
  <c r="X27" i="2"/>
  <c r="W27" i="2"/>
  <c r="O27" i="2"/>
  <c r="P27" i="2" s="1"/>
  <c r="K27" i="2"/>
  <c r="AA26" i="2"/>
  <c r="Z26" i="2"/>
  <c r="Y26" i="2"/>
  <c r="X26" i="2"/>
  <c r="W26" i="2"/>
  <c r="O26" i="2"/>
  <c r="P26" i="2" s="1"/>
  <c r="K26" i="2"/>
  <c r="AA24" i="2"/>
  <c r="Z24" i="2"/>
  <c r="Y24" i="2"/>
  <c r="X24" i="2"/>
  <c r="W24" i="2"/>
  <c r="O24" i="2"/>
  <c r="P24" i="2" s="1"/>
  <c r="K24" i="2"/>
  <c r="AA23" i="2"/>
  <c r="Z23" i="2"/>
  <c r="Y23" i="2"/>
  <c r="X23" i="2"/>
  <c r="W23" i="2"/>
  <c r="O23" i="2"/>
  <c r="K23" i="2"/>
  <c r="AA22" i="2"/>
  <c r="Z22" i="2"/>
  <c r="Y22" i="2"/>
  <c r="X22" i="2"/>
  <c r="W22" i="2"/>
  <c r="O22" i="2"/>
  <c r="K22" i="2"/>
  <c r="Y20" i="2"/>
  <c r="X20" i="2"/>
  <c r="AA19" i="2"/>
  <c r="Z19" i="2"/>
  <c r="Y19" i="2"/>
  <c r="X19" i="2"/>
  <c r="W19" i="2"/>
  <c r="O19" i="2"/>
  <c r="K19" i="2"/>
  <c r="AA18" i="2"/>
  <c r="Z18" i="2"/>
  <c r="Y18" i="2"/>
  <c r="X18" i="2"/>
  <c r="W18" i="2"/>
  <c r="O18" i="2"/>
  <c r="K18" i="2"/>
  <c r="X17" i="2"/>
  <c r="AA16" i="2"/>
  <c r="Z16" i="2"/>
  <c r="Y16" i="2"/>
  <c r="X16" i="2"/>
  <c r="W16" i="2"/>
  <c r="O16" i="2"/>
  <c r="K16" i="2"/>
  <c r="Y15" i="2"/>
  <c r="X15" i="2"/>
  <c r="Z15" i="2"/>
  <c r="AA14" i="2"/>
  <c r="Z14" i="2"/>
  <c r="Y14" i="2"/>
  <c r="X14" i="2"/>
  <c r="W14" i="2"/>
  <c r="O14" i="2"/>
  <c r="K14" i="2"/>
  <c r="Y13" i="2"/>
  <c r="X13" i="2"/>
  <c r="Y12" i="2"/>
  <c r="Y11" i="2"/>
  <c r="Z11" i="2"/>
  <c r="Z10" i="2"/>
  <c r="Y9" i="2"/>
  <c r="AA8" i="2"/>
  <c r="Z8" i="2"/>
  <c r="Y8" i="2"/>
  <c r="X8" i="2"/>
  <c r="W8" i="2"/>
  <c r="O8" i="2"/>
  <c r="K8" i="2"/>
  <c r="V7" i="2"/>
  <c r="U7" i="2"/>
  <c r="C51" i="2" s="1"/>
  <c r="S7" i="2"/>
  <c r="Q7" i="2"/>
  <c r="N7" i="2"/>
  <c r="L7" i="2"/>
  <c r="I7" i="2"/>
  <c r="F7" i="2"/>
  <c r="E7" i="2"/>
  <c r="C7" i="2"/>
  <c r="C49" i="3"/>
  <c r="J48" i="3"/>
  <c r="C48" i="3"/>
  <c r="C42" i="3"/>
  <c r="C40" i="3"/>
  <c r="AA36" i="3"/>
  <c r="Z36" i="3"/>
  <c r="Y36" i="3"/>
  <c r="X36" i="3"/>
  <c r="W36" i="3"/>
  <c r="O36" i="3"/>
  <c r="P36" i="3" s="1"/>
  <c r="K36" i="3"/>
  <c r="AA35" i="3"/>
  <c r="Z35" i="3"/>
  <c r="Y35" i="3"/>
  <c r="X35" i="3"/>
  <c r="W35" i="3"/>
  <c r="O35" i="3"/>
  <c r="P35" i="3" s="1"/>
  <c r="K35" i="3"/>
  <c r="AA34" i="3"/>
  <c r="Z34" i="3"/>
  <c r="Y34" i="3"/>
  <c r="X34" i="3"/>
  <c r="W34" i="3"/>
  <c r="O34" i="3"/>
  <c r="P34" i="3" s="1"/>
  <c r="K34" i="3"/>
  <c r="AA33" i="3"/>
  <c r="Z33" i="3"/>
  <c r="Y33" i="3"/>
  <c r="X33" i="3"/>
  <c r="W33" i="3"/>
  <c r="O33" i="3"/>
  <c r="P33" i="3" s="1"/>
  <c r="K33" i="3"/>
  <c r="AA32" i="3"/>
  <c r="Z32" i="3"/>
  <c r="Y32" i="3"/>
  <c r="X32" i="3"/>
  <c r="W32" i="3"/>
  <c r="O32" i="3"/>
  <c r="P32" i="3" s="1"/>
  <c r="K32" i="3"/>
  <c r="AA31" i="3"/>
  <c r="Z31" i="3"/>
  <c r="Y31" i="3"/>
  <c r="X31" i="3"/>
  <c r="W31" i="3"/>
  <c r="O31" i="3"/>
  <c r="P31" i="3" s="1"/>
  <c r="K31" i="3"/>
  <c r="AA30" i="3"/>
  <c r="Z30" i="3"/>
  <c r="Y30" i="3"/>
  <c r="X30" i="3"/>
  <c r="W30" i="3"/>
  <c r="O30" i="3"/>
  <c r="P30" i="3" s="1"/>
  <c r="K30" i="3"/>
  <c r="AA29" i="3"/>
  <c r="Z29" i="3"/>
  <c r="Y29" i="3"/>
  <c r="X29" i="3"/>
  <c r="W29" i="3"/>
  <c r="O29" i="3"/>
  <c r="P29" i="3" s="1"/>
  <c r="K29" i="3"/>
  <c r="AA28" i="3"/>
  <c r="Z28" i="3"/>
  <c r="Y28" i="3"/>
  <c r="X28" i="3"/>
  <c r="W28" i="3"/>
  <c r="O28" i="3"/>
  <c r="P28" i="3" s="1"/>
  <c r="K28" i="3"/>
  <c r="AA27" i="3"/>
  <c r="Z27" i="3"/>
  <c r="Y27" i="3"/>
  <c r="X27" i="3"/>
  <c r="W27" i="3"/>
  <c r="O27" i="3"/>
  <c r="P27" i="3" s="1"/>
  <c r="K27" i="3"/>
  <c r="AA26" i="3"/>
  <c r="Z26" i="3"/>
  <c r="Y26" i="3"/>
  <c r="X26" i="3"/>
  <c r="W26" i="3"/>
  <c r="O26" i="3"/>
  <c r="P26" i="3" s="1"/>
  <c r="K26" i="3"/>
  <c r="AA24" i="3"/>
  <c r="Z24" i="3"/>
  <c r="Y24" i="3"/>
  <c r="X24" i="3"/>
  <c r="W24" i="3"/>
  <c r="O24" i="3"/>
  <c r="P24" i="3" s="1"/>
  <c r="K24" i="3"/>
  <c r="AA23" i="3"/>
  <c r="Z23" i="3"/>
  <c r="Y23" i="3"/>
  <c r="X23" i="3"/>
  <c r="W23" i="3"/>
  <c r="O23" i="3"/>
  <c r="P23" i="3" s="1"/>
  <c r="K23" i="3"/>
  <c r="AA22" i="3"/>
  <c r="Z22" i="3"/>
  <c r="Y22" i="3"/>
  <c r="X22" i="3"/>
  <c r="W22" i="3"/>
  <c r="O22" i="3"/>
  <c r="P22" i="3" s="1"/>
  <c r="K22" i="3"/>
  <c r="Y21" i="3"/>
  <c r="O21" i="3"/>
  <c r="Z21" i="3" s="1"/>
  <c r="K21" i="3"/>
  <c r="Y20" i="3"/>
  <c r="X20" i="3"/>
  <c r="O20" i="3"/>
  <c r="Z20" i="3" s="1"/>
  <c r="K20" i="3"/>
  <c r="AA19" i="3"/>
  <c r="Z19" i="3"/>
  <c r="Y19" i="3"/>
  <c r="X19" i="3"/>
  <c r="W19" i="3"/>
  <c r="O19" i="3"/>
  <c r="P19" i="3" s="1"/>
  <c r="K19" i="3"/>
  <c r="AA18" i="3"/>
  <c r="Z18" i="3"/>
  <c r="Y18" i="3"/>
  <c r="X18" i="3"/>
  <c r="W18" i="3"/>
  <c r="O18" i="3"/>
  <c r="P18" i="3" s="1"/>
  <c r="K18" i="3"/>
  <c r="Y17" i="3"/>
  <c r="X17" i="3"/>
  <c r="O17" i="3"/>
  <c r="Z17" i="3" s="1"/>
  <c r="K17" i="3"/>
  <c r="AA16" i="3"/>
  <c r="Z16" i="3"/>
  <c r="Y16" i="3"/>
  <c r="X16" i="3"/>
  <c r="W16" i="3"/>
  <c r="O16" i="3"/>
  <c r="P16" i="3" s="1"/>
  <c r="K16" i="3"/>
  <c r="Y15" i="3"/>
  <c r="X15" i="3"/>
  <c r="O15" i="3"/>
  <c r="Z15" i="3" s="1"/>
  <c r="K15" i="3"/>
  <c r="AA14" i="3"/>
  <c r="Z14" i="3"/>
  <c r="Y14" i="3"/>
  <c r="X14" i="3"/>
  <c r="W14" i="3"/>
  <c r="O14" i="3"/>
  <c r="P14" i="3" s="1"/>
  <c r="K14" i="3"/>
  <c r="Y13" i="3"/>
  <c r="X13" i="3"/>
  <c r="O13" i="3"/>
  <c r="Z13" i="3" s="1"/>
  <c r="K13" i="3"/>
  <c r="Y12" i="3"/>
  <c r="O12" i="3"/>
  <c r="Z12" i="3" s="1"/>
  <c r="K12" i="3"/>
  <c r="Y11" i="3"/>
  <c r="X11" i="3"/>
  <c r="O11" i="3"/>
  <c r="Z11" i="3" s="1"/>
  <c r="K11" i="3"/>
  <c r="Y10" i="3"/>
  <c r="O10" i="3"/>
  <c r="Z10" i="3" s="1"/>
  <c r="K10" i="3"/>
  <c r="Y9" i="3"/>
  <c r="O9" i="3"/>
  <c r="Z9" i="3" s="1"/>
  <c r="K9" i="3"/>
  <c r="AA8" i="3"/>
  <c r="Z8" i="3"/>
  <c r="Y8" i="3"/>
  <c r="X8" i="3"/>
  <c r="W8" i="3"/>
  <c r="O8" i="3"/>
  <c r="P8" i="3" s="1"/>
  <c r="K8" i="3"/>
  <c r="V7" i="3"/>
  <c r="U7" i="3"/>
  <c r="C51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C49" i="4"/>
  <c r="J48" i="4"/>
  <c r="C48" i="4"/>
  <c r="C42" i="4"/>
  <c r="C40" i="4"/>
  <c r="AA36" i="4"/>
  <c r="Z36" i="4"/>
  <c r="Y36" i="4"/>
  <c r="X36" i="4"/>
  <c r="W36" i="4"/>
  <c r="O36" i="4"/>
  <c r="P36" i="4" s="1"/>
  <c r="K36" i="4"/>
  <c r="AA35" i="4"/>
  <c r="Z35" i="4"/>
  <c r="Y35" i="4"/>
  <c r="X35" i="4"/>
  <c r="W35" i="4"/>
  <c r="O35" i="4"/>
  <c r="P35" i="4" s="1"/>
  <c r="K35" i="4"/>
  <c r="AA34" i="4"/>
  <c r="Z34" i="4"/>
  <c r="Y34" i="4"/>
  <c r="X34" i="4"/>
  <c r="W34" i="4"/>
  <c r="O34" i="4"/>
  <c r="P34" i="4" s="1"/>
  <c r="K34" i="4"/>
  <c r="AA33" i="4"/>
  <c r="Z33" i="4"/>
  <c r="Y33" i="4"/>
  <c r="X33" i="4"/>
  <c r="W33" i="4"/>
  <c r="O33" i="4"/>
  <c r="P33" i="4" s="1"/>
  <c r="K33" i="4"/>
  <c r="AA32" i="4"/>
  <c r="Z32" i="4"/>
  <c r="Y32" i="4"/>
  <c r="X32" i="4"/>
  <c r="W32" i="4"/>
  <c r="O32" i="4"/>
  <c r="P32" i="4" s="1"/>
  <c r="K32" i="4"/>
  <c r="AA31" i="4"/>
  <c r="Z31" i="4"/>
  <c r="Y31" i="4"/>
  <c r="X31" i="4"/>
  <c r="W31" i="4"/>
  <c r="O31" i="4"/>
  <c r="P31" i="4" s="1"/>
  <c r="K31" i="4"/>
  <c r="AA30" i="4"/>
  <c r="Z30" i="4"/>
  <c r="Y30" i="4"/>
  <c r="X30" i="4"/>
  <c r="W30" i="4"/>
  <c r="O30" i="4"/>
  <c r="P30" i="4" s="1"/>
  <c r="K30" i="4"/>
  <c r="AA29" i="4"/>
  <c r="Z29" i="4"/>
  <c r="Y29" i="4"/>
  <c r="X29" i="4"/>
  <c r="W29" i="4"/>
  <c r="O29" i="4"/>
  <c r="P29" i="4" s="1"/>
  <c r="K29" i="4"/>
  <c r="AA28" i="4"/>
  <c r="Z28" i="4"/>
  <c r="Y28" i="4"/>
  <c r="X28" i="4"/>
  <c r="W28" i="4"/>
  <c r="O28" i="4"/>
  <c r="P28" i="4" s="1"/>
  <c r="K28" i="4"/>
  <c r="AA27" i="4"/>
  <c r="Z27" i="4"/>
  <c r="Y27" i="4"/>
  <c r="X27" i="4"/>
  <c r="W27" i="4"/>
  <c r="O27" i="4"/>
  <c r="P27" i="4" s="1"/>
  <c r="K27" i="4"/>
  <c r="AA26" i="4"/>
  <c r="Z26" i="4"/>
  <c r="Y26" i="4"/>
  <c r="X26" i="4"/>
  <c r="W26" i="4"/>
  <c r="O26" i="4"/>
  <c r="P26" i="4" s="1"/>
  <c r="K26" i="4"/>
  <c r="AA24" i="4"/>
  <c r="Z24" i="4"/>
  <c r="Y24" i="4"/>
  <c r="X24" i="4"/>
  <c r="W24" i="4"/>
  <c r="O24" i="4"/>
  <c r="P24" i="4" s="1"/>
  <c r="K24" i="4"/>
  <c r="AA23" i="4"/>
  <c r="Z23" i="4"/>
  <c r="Y23" i="4"/>
  <c r="X23" i="4"/>
  <c r="W23" i="4"/>
  <c r="O23" i="4"/>
  <c r="P23" i="4" s="1"/>
  <c r="K23" i="4"/>
  <c r="AA22" i="4"/>
  <c r="Z22" i="4"/>
  <c r="Y22" i="4"/>
  <c r="X22" i="4"/>
  <c r="W22" i="4"/>
  <c r="O22" i="4"/>
  <c r="P22" i="4" s="1"/>
  <c r="K22" i="4"/>
  <c r="Y21" i="4"/>
  <c r="X21" i="4"/>
  <c r="O21" i="4"/>
  <c r="Z21" i="4" s="1"/>
  <c r="K21" i="4"/>
  <c r="Y20" i="4"/>
  <c r="X20" i="4"/>
  <c r="O20" i="4"/>
  <c r="Z20" i="4" s="1"/>
  <c r="K20" i="4"/>
  <c r="AA19" i="4"/>
  <c r="Z19" i="4"/>
  <c r="Y19" i="4"/>
  <c r="X19" i="4"/>
  <c r="W19" i="4"/>
  <c r="O19" i="4"/>
  <c r="P19" i="4" s="1"/>
  <c r="K19" i="4"/>
  <c r="AA18" i="4"/>
  <c r="Z18" i="4"/>
  <c r="Y18" i="4"/>
  <c r="X18" i="4"/>
  <c r="W18" i="4"/>
  <c r="O18" i="4"/>
  <c r="P18" i="4" s="1"/>
  <c r="K18" i="4"/>
  <c r="Y17" i="4"/>
  <c r="X17" i="4"/>
  <c r="O17" i="4"/>
  <c r="Z17" i="4" s="1"/>
  <c r="K17" i="4"/>
  <c r="AA16" i="4"/>
  <c r="Z16" i="4"/>
  <c r="Y16" i="4"/>
  <c r="X16" i="4"/>
  <c r="W16" i="4"/>
  <c r="O16" i="4"/>
  <c r="P16" i="4" s="1"/>
  <c r="K16" i="4"/>
  <c r="Y15" i="4"/>
  <c r="X15" i="4"/>
  <c r="O15" i="4"/>
  <c r="Z15" i="4" s="1"/>
  <c r="K15" i="4"/>
  <c r="AA14" i="4"/>
  <c r="Z14" i="4"/>
  <c r="Y14" i="4"/>
  <c r="X14" i="4"/>
  <c r="W14" i="4"/>
  <c r="O14" i="4"/>
  <c r="P14" i="4" s="1"/>
  <c r="K14" i="4"/>
  <c r="Y13" i="4"/>
  <c r="X13" i="4"/>
  <c r="O13" i="4"/>
  <c r="Z13" i="4" s="1"/>
  <c r="K13" i="4"/>
  <c r="Y12" i="4"/>
  <c r="O12" i="4"/>
  <c r="Z12" i="4" s="1"/>
  <c r="K12" i="4"/>
  <c r="Y11" i="4"/>
  <c r="O11" i="4"/>
  <c r="Z11" i="4" s="1"/>
  <c r="K11" i="4"/>
  <c r="Y10" i="4"/>
  <c r="O10" i="4"/>
  <c r="Z10" i="4" s="1"/>
  <c r="K10" i="4"/>
  <c r="Y9" i="4"/>
  <c r="O9" i="4"/>
  <c r="Z9" i="4" s="1"/>
  <c r="K9" i="4"/>
  <c r="AA8" i="4"/>
  <c r="Z8" i="4"/>
  <c r="Y8" i="4"/>
  <c r="X8" i="4"/>
  <c r="W8" i="4"/>
  <c r="O8" i="4"/>
  <c r="P8" i="4" s="1"/>
  <c r="K8" i="4"/>
  <c r="V7" i="4"/>
  <c r="U7" i="4"/>
  <c r="C51" i="4" s="1"/>
  <c r="C39" i="4" s="1"/>
  <c r="T7" i="4"/>
  <c r="S7" i="4"/>
  <c r="Y7" i="4" s="1"/>
  <c r="R7" i="4"/>
  <c r="Q7" i="4"/>
  <c r="N7" i="4"/>
  <c r="M7" i="4"/>
  <c r="L7" i="4"/>
  <c r="K7" i="4"/>
  <c r="J7" i="4"/>
  <c r="I7" i="4"/>
  <c r="H7" i="4"/>
  <c r="G7" i="4"/>
  <c r="F7" i="4"/>
  <c r="E7" i="4"/>
  <c r="D7" i="4"/>
  <c r="C7" i="4"/>
  <c r="C49" i="5"/>
  <c r="J48" i="5"/>
  <c r="C48" i="5"/>
  <c r="C42" i="5"/>
  <c r="C40" i="5"/>
  <c r="AA36" i="5"/>
  <c r="Z36" i="5"/>
  <c r="Y36" i="5"/>
  <c r="X36" i="5"/>
  <c r="W36" i="5"/>
  <c r="O36" i="5"/>
  <c r="K36" i="5"/>
  <c r="P36" i="5" s="1"/>
  <c r="AA35" i="5"/>
  <c r="Z35" i="5"/>
  <c r="Y35" i="5"/>
  <c r="X35" i="5"/>
  <c r="W35" i="5"/>
  <c r="O35" i="5"/>
  <c r="K35" i="5"/>
  <c r="P35" i="5" s="1"/>
  <c r="AA34" i="5"/>
  <c r="Z34" i="5"/>
  <c r="Y34" i="5"/>
  <c r="X34" i="5"/>
  <c r="W34" i="5"/>
  <c r="O34" i="5"/>
  <c r="K34" i="5"/>
  <c r="P34" i="5" s="1"/>
  <c r="AA33" i="5"/>
  <c r="Z33" i="5"/>
  <c r="Y33" i="5"/>
  <c r="X33" i="5"/>
  <c r="W33" i="5"/>
  <c r="O33" i="5"/>
  <c r="K33" i="5"/>
  <c r="P33" i="5" s="1"/>
  <c r="AA32" i="5"/>
  <c r="Z32" i="5"/>
  <c r="Y32" i="5"/>
  <c r="X32" i="5"/>
  <c r="W32" i="5"/>
  <c r="O32" i="5"/>
  <c r="K32" i="5"/>
  <c r="P32" i="5" s="1"/>
  <c r="AA31" i="5"/>
  <c r="Z31" i="5"/>
  <c r="Y31" i="5"/>
  <c r="X31" i="5"/>
  <c r="W31" i="5"/>
  <c r="O31" i="5"/>
  <c r="K31" i="5"/>
  <c r="P31" i="5" s="1"/>
  <c r="AA30" i="5"/>
  <c r="Z30" i="5"/>
  <c r="Y30" i="5"/>
  <c r="X30" i="5"/>
  <c r="W30" i="5"/>
  <c r="O30" i="5"/>
  <c r="K30" i="5"/>
  <c r="P30" i="5" s="1"/>
  <c r="AA29" i="5"/>
  <c r="Z29" i="5"/>
  <c r="Y29" i="5"/>
  <c r="X29" i="5"/>
  <c r="W29" i="5"/>
  <c r="O29" i="5"/>
  <c r="K29" i="5"/>
  <c r="P29" i="5" s="1"/>
  <c r="AA28" i="5"/>
  <c r="Z28" i="5"/>
  <c r="Y28" i="5"/>
  <c r="X28" i="5"/>
  <c r="W28" i="5"/>
  <c r="O28" i="5"/>
  <c r="K28" i="5"/>
  <c r="P28" i="5" s="1"/>
  <c r="AA27" i="5"/>
  <c r="Z27" i="5"/>
  <c r="Y27" i="5"/>
  <c r="X27" i="5"/>
  <c r="W27" i="5"/>
  <c r="O27" i="5"/>
  <c r="K27" i="5"/>
  <c r="P27" i="5" s="1"/>
  <c r="AA26" i="5"/>
  <c r="Z26" i="5"/>
  <c r="Y26" i="5"/>
  <c r="X26" i="5"/>
  <c r="W26" i="5"/>
  <c r="O26" i="5"/>
  <c r="K26" i="5"/>
  <c r="P26" i="5" s="1"/>
  <c r="AA24" i="5"/>
  <c r="Z24" i="5"/>
  <c r="Y24" i="5"/>
  <c r="X24" i="5"/>
  <c r="W24" i="5"/>
  <c r="O24" i="5"/>
  <c r="K24" i="5"/>
  <c r="P24" i="5" s="1"/>
  <c r="AA23" i="5"/>
  <c r="Z23" i="5"/>
  <c r="Y23" i="5"/>
  <c r="X23" i="5"/>
  <c r="W23" i="5"/>
  <c r="O23" i="5"/>
  <c r="K23" i="5"/>
  <c r="P23" i="5" s="1"/>
  <c r="AA22" i="5"/>
  <c r="Z22" i="5"/>
  <c r="Y22" i="5"/>
  <c r="X22" i="5"/>
  <c r="W22" i="5"/>
  <c r="O22" i="5"/>
  <c r="K22" i="5"/>
  <c r="P22" i="5" s="1"/>
  <c r="Y21" i="5"/>
  <c r="X21" i="5"/>
  <c r="O21" i="5"/>
  <c r="Z21" i="5" s="1"/>
  <c r="K21" i="5"/>
  <c r="P21" i="5" s="1"/>
  <c r="Y20" i="5"/>
  <c r="X20" i="5"/>
  <c r="O20" i="5"/>
  <c r="Z20" i="5" s="1"/>
  <c r="K20" i="5"/>
  <c r="P20" i="5" s="1"/>
  <c r="AA19" i="5"/>
  <c r="Z19" i="5"/>
  <c r="Y19" i="5"/>
  <c r="X19" i="5"/>
  <c r="W19" i="5"/>
  <c r="O19" i="5"/>
  <c r="K19" i="5"/>
  <c r="P19" i="5" s="1"/>
  <c r="AA18" i="5"/>
  <c r="Z18" i="5"/>
  <c r="Y18" i="5"/>
  <c r="X18" i="5"/>
  <c r="W18" i="5"/>
  <c r="O18" i="5"/>
  <c r="K18" i="5"/>
  <c r="P18" i="5" s="1"/>
  <c r="Y17" i="5"/>
  <c r="X17" i="5"/>
  <c r="O17" i="5"/>
  <c r="AA17" i="5" s="1"/>
  <c r="K17" i="5"/>
  <c r="P17" i="5" s="1"/>
  <c r="AA16" i="5"/>
  <c r="Z16" i="5"/>
  <c r="Y16" i="5"/>
  <c r="X16" i="5"/>
  <c r="W16" i="5"/>
  <c r="O16" i="5"/>
  <c r="K16" i="5"/>
  <c r="P16" i="5" s="1"/>
  <c r="Y15" i="5"/>
  <c r="X15" i="5"/>
  <c r="O15" i="5"/>
  <c r="AA15" i="5" s="1"/>
  <c r="K15" i="5"/>
  <c r="P15" i="5" s="1"/>
  <c r="AA14" i="5"/>
  <c r="Z14" i="5"/>
  <c r="Y14" i="5"/>
  <c r="X14" i="5"/>
  <c r="W14" i="5"/>
  <c r="O14" i="5"/>
  <c r="K14" i="5"/>
  <c r="P14" i="5" s="1"/>
  <c r="Y13" i="5"/>
  <c r="X13" i="5"/>
  <c r="O13" i="5"/>
  <c r="Z13" i="5" s="1"/>
  <c r="K13" i="5"/>
  <c r="P13" i="5" s="1"/>
  <c r="Y12" i="5"/>
  <c r="X12" i="5"/>
  <c r="O12" i="5"/>
  <c r="Z12" i="5" s="1"/>
  <c r="K12" i="5"/>
  <c r="P12" i="5" s="1"/>
  <c r="Y11" i="5"/>
  <c r="X11" i="5"/>
  <c r="O11" i="5"/>
  <c r="AA11" i="5" s="1"/>
  <c r="K11" i="5"/>
  <c r="P11" i="5" s="1"/>
  <c r="Y10" i="5"/>
  <c r="X10" i="5"/>
  <c r="O10" i="5"/>
  <c r="Z10" i="5" s="1"/>
  <c r="K10" i="5"/>
  <c r="P10" i="5" s="1"/>
  <c r="Y9" i="5"/>
  <c r="X9" i="5"/>
  <c r="O9" i="5"/>
  <c r="AA9" i="5" s="1"/>
  <c r="K9" i="5"/>
  <c r="P9" i="5" s="1"/>
  <c r="AA8" i="5"/>
  <c r="Z8" i="5"/>
  <c r="Y8" i="5"/>
  <c r="X8" i="5"/>
  <c r="W8" i="5"/>
  <c r="O8" i="5"/>
  <c r="O7" i="5" s="1"/>
  <c r="K8" i="5"/>
  <c r="P8" i="5" s="1"/>
  <c r="V7" i="5"/>
  <c r="U7" i="5"/>
  <c r="C51" i="5" s="1"/>
  <c r="C39" i="5" s="1"/>
  <c r="T7" i="5"/>
  <c r="S7" i="5"/>
  <c r="AA7" i="5" s="1"/>
  <c r="R7" i="5"/>
  <c r="Q7" i="5"/>
  <c r="N7" i="5"/>
  <c r="M7" i="5"/>
  <c r="L7" i="5"/>
  <c r="J7" i="5"/>
  <c r="I7" i="5"/>
  <c r="H7" i="5"/>
  <c r="G7" i="5"/>
  <c r="F7" i="5"/>
  <c r="E7" i="5"/>
  <c r="D7" i="5"/>
  <c r="C7" i="5"/>
  <c r="AA36" i="1"/>
  <c r="Z36" i="1"/>
  <c r="Y36" i="1"/>
  <c r="X36" i="1"/>
  <c r="W36" i="1"/>
  <c r="O36" i="1"/>
  <c r="P36" i="1" s="1"/>
  <c r="K36" i="1"/>
  <c r="AA35" i="1"/>
  <c r="Z35" i="1"/>
  <c r="Y35" i="1"/>
  <c r="X35" i="1"/>
  <c r="W35" i="1"/>
  <c r="O35" i="1"/>
  <c r="P35" i="1" s="1"/>
  <c r="K35" i="1"/>
  <c r="AA34" i="1"/>
  <c r="Z34" i="1"/>
  <c r="Y34" i="1"/>
  <c r="X34" i="1"/>
  <c r="W34" i="1"/>
  <c r="O34" i="1"/>
  <c r="P34" i="1" s="1"/>
  <c r="K34" i="1"/>
  <c r="AA33" i="1"/>
  <c r="Z33" i="1"/>
  <c r="Y33" i="1"/>
  <c r="X33" i="1"/>
  <c r="W33" i="1"/>
  <c r="O33" i="1"/>
  <c r="P33" i="1" s="1"/>
  <c r="K33" i="1"/>
  <c r="AA32" i="1"/>
  <c r="Z32" i="1"/>
  <c r="Y32" i="1"/>
  <c r="X32" i="1"/>
  <c r="W32" i="1"/>
  <c r="O32" i="1"/>
  <c r="P32" i="1" s="1"/>
  <c r="K32" i="1"/>
  <c r="AA31" i="1"/>
  <c r="Z31" i="1"/>
  <c r="Y31" i="1"/>
  <c r="X31" i="1"/>
  <c r="W31" i="1"/>
  <c r="O31" i="1"/>
  <c r="P31" i="1" s="1"/>
  <c r="K31" i="1"/>
  <c r="AA30" i="1"/>
  <c r="Z30" i="1"/>
  <c r="Y30" i="1"/>
  <c r="X30" i="1"/>
  <c r="W30" i="1"/>
  <c r="O30" i="1"/>
  <c r="P30" i="1" s="1"/>
  <c r="K30" i="1"/>
  <c r="AA29" i="1"/>
  <c r="Z29" i="1"/>
  <c r="Y29" i="1"/>
  <c r="X29" i="1"/>
  <c r="W29" i="1"/>
  <c r="O29" i="1"/>
  <c r="P29" i="1" s="1"/>
  <c r="K29" i="1"/>
  <c r="AA28" i="1"/>
  <c r="Z28" i="1"/>
  <c r="Y28" i="1"/>
  <c r="X28" i="1"/>
  <c r="W28" i="1"/>
  <c r="O28" i="1"/>
  <c r="P28" i="1" s="1"/>
  <c r="K28" i="1"/>
  <c r="AA27" i="1"/>
  <c r="Z27" i="1"/>
  <c r="Y27" i="1"/>
  <c r="X27" i="1"/>
  <c r="W27" i="1"/>
  <c r="O27" i="1"/>
  <c r="P27" i="1" s="1"/>
  <c r="K27" i="1"/>
  <c r="AA26" i="1"/>
  <c r="Z26" i="1"/>
  <c r="Y26" i="1"/>
  <c r="X26" i="1"/>
  <c r="W26" i="1"/>
  <c r="O26" i="1"/>
  <c r="P26" i="1" s="1"/>
  <c r="K26" i="1"/>
  <c r="AA25" i="1"/>
  <c r="Z25" i="1"/>
  <c r="Y25" i="1"/>
  <c r="X25" i="1"/>
  <c r="W25" i="1"/>
  <c r="O25" i="1"/>
  <c r="P25" i="1" s="1"/>
  <c r="K25" i="1"/>
  <c r="AA24" i="1"/>
  <c r="Z24" i="1"/>
  <c r="Y24" i="1"/>
  <c r="X24" i="1"/>
  <c r="W24" i="1"/>
  <c r="O24" i="1"/>
  <c r="P24" i="1" s="1"/>
  <c r="K24" i="1"/>
  <c r="AA23" i="1"/>
  <c r="Z23" i="1"/>
  <c r="Y23" i="1"/>
  <c r="X23" i="1"/>
  <c r="W23" i="1"/>
  <c r="O23" i="1"/>
  <c r="K23" i="1"/>
  <c r="AA22" i="1"/>
  <c r="Z22" i="1"/>
  <c r="Y22" i="1"/>
  <c r="X22" i="1"/>
  <c r="W22" i="1"/>
  <c r="O22" i="1"/>
  <c r="K22" i="1"/>
  <c r="Y21" i="1"/>
  <c r="O21" i="1"/>
  <c r="Z21" i="1" s="1"/>
  <c r="K21" i="1"/>
  <c r="Y20" i="1"/>
  <c r="X20" i="1"/>
  <c r="O20" i="1"/>
  <c r="Z20" i="1" s="1"/>
  <c r="K20" i="1"/>
  <c r="AA19" i="1"/>
  <c r="Z19" i="1"/>
  <c r="Y19" i="1"/>
  <c r="X19" i="1"/>
  <c r="W19" i="1"/>
  <c r="O19" i="1"/>
  <c r="K19" i="1"/>
  <c r="AA18" i="1"/>
  <c r="Z18" i="1"/>
  <c r="Y18" i="1"/>
  <c r="X18" i="1"/>
  <c r="W18" i="1"/>
  <c r="O18" i="1"/>
  <c r="K18" i="1"/>
  <c r="Y17" i="1"/>
  <c r="O17" i="1"/>
  <c r="Z17" i="1" s="1"/>
  <c r="K17" i="1"/>
  <c r="AA16" i="1"/>
  <c r="Z16" i="1"/>
  <c r="Y16" i="1"/>
  <c r="X16" i="1"/>
  <c r="W16" i="1"/>
  <c r="O16" i="1"/>
  <c r="K16" i="1"/>
  <c r="Y15" i="1"/>
  <c r="X15" i="1"/>
  <c r="O15" i="1"/>
  <c r="Z15" i="1" s="1"/>
  <c r="K15" i="1"/>
  <c r="AA14" i="1"/>
  <c r="Z14" i="1"/>
  <c r="Y14" i="1"/>
  <c r="X14" i="1"/>
  <c r="W14" i="1"/>
  <c r="O14" i="1"/>
  <c r="K14" i="1"/>
  <c r="Y13" i="1"/>
  <c r="X13" i="1"/>
  <c r="O13" i="1"/>
  <c r="Z13" i="1" s="1"/>
  <c r="K13" i="1"/>
  <c r="Y12" i="1"/>
  <c r="O12" i="1"/>
  <c r="Z12" i="1" s="1"/>
  <c r="K12" i="1"/>
  <c r="Y11" i="1"/>
  <c r="O11" i="1"/>
  <c r="Z11" i="1" s="1"/>
  <c r="K11" i="1"/>
  <c r="Y10" i="1"/>
  <c r="O10" i="1"/>
  <c r="Z10" i="1" s="1"/>
  <c r="K10" i="1"/>
  <c r="Y9" i="1"/>
  <c r="O9" i="1"/>
  <c r="Z9" i="1" s="1"/>
  <c r="K9" i="1"/>
  <c r="AA8" i="1"/>
  <c r="Z8" i="1"/>
  <c r="Y8" i="1"/>
  <c r="X8" i="1"/>
  <c r="W8" i="1"/>
  <c r="O8" i="1"/>
  <c r="P8" i="1" s="1"/>
  <c r="K8" i="1"/>
  <c r="V7" i="1"/>
  <c r="U7" i="1"/>
  <c r="T7" i="1"/>
  <c r="S7" i="1"/>
  <c r="R7" i="1"/>
  <c r="Q7" i="1"/>
  <c r="N7" i="1"/>
  <c r="M7" i="1"/>
  <c r="L7" i="1"/>
  <c r="J7" i="1"/>
  <c r="I7" i="1"/>
  <c r="H7" i="1"/>
  <c r="G7" i="1"/>
  <c r="F7" i="1"/>
  <c r="E7" i="1"/>
  <c r="D7" i="1"/>
  <c r="C7" i="1"/>
  <c r="W7" i="10" l="1"/>
  <c r="Z7" i="10"/>
  <c r="AA7" i="10"/>
  <c r="P7" i="10"/>
  <c r="P7" i="9"/>
  <c r="AA7" i="9"/>
  <c r="W7" i="9"/>
  <c r="X17" i="1"/>
  <c r="Z7" i="9"/>
  <c r="W7" i="8"/>
  <c r="AA7" i="8"/>
  <c r="P7" i="8"/>
  <c r="Z7" i="8"/>
  <c r="C39" i="3"/>
  <c r="Y7" i="3"/>
  <c r="Y7" i="5"/>
  <c r="X7" i="5"/>
  <c r="C51" i="1"/>
  <c r="C40" i="1"/>
  <c r="Z7" i="7"/>
  <c r="AA7" i="7"/>
  <c r="W7" i="7"/>
  <c r="P7" i="7"/>
  <c r="X21" i="1"/>
  <c r="W7" i="6"/>
  <c r="AA7" i="6"/>
  <c r="Z7" i="6"/>
  <c r="P7" i="6"/>
  <c r="Y7" i="1"/>
  <c r="P18" i="1"/>
  <c r="K7" i="1"/>
  <c r="P14" i="1"/>
  <c r="P22" i="1"/>
  <c r="P8" i="2"/>
  <c r="P16" i="1"/>
  <c r="P23" i="1"/>
  <c r="P19" i="1"/>
  <c r="K7" i="3"/>
  <c r="P20" i="2"/>
  <c r="P15" i="2"/>
  <c r="P13" i="2"/>
  <c r="P11" i="2"/>
  <c r="C39" i="2"/>
  <c r="C39" i="1" s="1"/>
  <c r="P19" i="2"/>
  <c r="P23" i="2"/>
  <c r="P22" i="2"/>
  <c r="P12" i="2"/>
  <c r="J7" i="2"/>
  <c r="P16" i="2"/>
  <c r="P18" i="2"/>
  <c r="P14" i="2"/>
  <c r="P17" i="2"/>
  <c r="G7" i="2"/>
  <c r="D7" i="2"/>
  <c r="Z17" i="2"/>
  <c r="M7" i="2"/>
  <c r="Z12" i="2"/>
  <c r="P10" i="2"/>
  <c r="R7" i="2"/>
  <c r="Y7" i="2" s="1"/>
  <c r="Z9" i="2"/>
  <c r="P9" i="2"/>
  <c r="K7" i="2"/>
  <c r="P21" i="2"/>
  <c r="Z21" i="2"/>
  <c r="W21" i="2"/>
  <c r="O7" i="2"/>
  <c r="W7" i="2" s="1"/>
  <c r="W9" i="2"/>
  <c r="AA9" i="2"/>
  <c r="W10" i="2"/>
  <c r="AA10" i="2"/>
  <c r="W11" i="2"/>
  <c r="AA11" i="2"/>
  <c r="W12" i="2"/>
  <c r="AA12" i="2"/>
  <c r="W13" i="2"/>
  <c r="AA13" i="2"/>
  <c r="W15" i="2"/>
  <c r="AA15" i="2"/>
  <c r="W17" i="2"/>
  <c r="AA17" i="2"/>
  <c r="W20" i="2"/>
  <c r="AA20" i="2"/>
  <c r="X9" i="2"/>
  <c r="X10" i="2"/>
  <c r="X11" i="2"/>
  <c r="X12" i="2"/>
  <c r="Z7" i="3"/>
  <c r="O7" i="3"/>
  <c r="X7" i="3" s="1"/>
  <c r="W7" i="3"/>
  <c r="AA7" i="3"/>
  <c r="W9" i="3"/>
  <c r="AA9" i="3"/>
  <c r="W10" i="3"/>
  <c r="AA10" i="3"/>
  <c r="W11" i="3"/>
  <c r="AA11" i="3"/>
  <c r="W12" i="3"/>
  <c r="AA12" i="3"/>
  <c r="W13" i="3"/>
  <c r="AA13" i="3"/>
  <c r="W15" i="3"/>
  <c r="AA15" i="3"/>
  <c r="W17" i="3"/>
  <c r="AA17" i="3"/>
  <c r="W20" i="3"/>
  <c r="AA20" i="3"/>
  <c r="W21" i="3"/>
  <c r="AA21" i="3"/>
  <c r="X9" i="3"/>
  <c r="X10" i="3"/>
  <c r="X12" i="3"/>
  <c r="X21" i="3"/>
  <c r="P9" i="3"/>
  <c r="P10" i="3"/>
  <c r="P11" i="3"/>
  <c r="P12" i="3"/>
  <c r="P13" i="3"/>
  <c r="P15" i="3"/>
  <c r="P17" i="3"/>
  <c r="P20" i="3"/>
  <c r="P21" i="3"/>
  <c r="O7" i="4"/>
  <c r="X7" i="4" s="1"/>
  <c r="W7" i="4"/>
  <c r="W9" i="4"/>
  <c r="AA9" i="4"/>
  <c r="W10" i="4"/>
  <c r="AA10" i="4"/>
  <c r="W11" i="4"/>
  <c r="AA11" i="4"/>
  <c r="W12" i="4"/>
  <c r="AA12" i="4"/>
  <c r="W13" i="4"/>
  <c r="AA13" i="4"/>
  <c r="W15" i="4"/>
  <c r="AA15" i="4"/>
  <c r="W17" i="4"/>
  <c r="AA17" i="4"/>
  <c r="W20" i="4"/>
  <c r="AA20" i="4"/>
  <c r="W21" i="4"/>
  <c r="AA21" i="4"/>
  <c r="X9" i="4"/>
  <c r="X10" i="4"/>
  <c r="X11" i="4"/>
  <c r="X12" i="4"/>
  <c r="P9" i="4"/>
  <c r="P10" i="4"/>
  <c r="P7" i="4" s="1"/>
  <c r="P11" i="4"/>
  <c r="P12" i="4"/>
  <c r="P13" i="4"/>
  <c r="P15" i="4"/>
  <c r="P17" i="4"/>
  <c r="P20" i="4"/>
  <c r="P21" i="4"/>
  <c r="P7" i="5"/>
  <c r="Z7" i="5"/>
  <c r="Z9" i="5"/>
  <c r="Z11" i="5"/>
  <c r="Z15" i="5"/>
  <c r="Z17" i="5"/>
  <c r="K7" i="5"/>
  <c r="W7" i="5"/>
  <c r="W9" i="5"/>
  <c r="W10" i="5"/>
  <c r="AA10" i="5"/>
  <c r="W11" i="5"/>
  <c r="W12" i="5"/>
  <c r="AA12" i="5"/>
  <c r="W13" i="5"/>
  <c r="AA13" i="5"/>
  <c r="W15" i="5"/>
  <c r="W17" i="5"/>
  <c r="W20" i="5"/>
  <c r="AA20" i="5"/>
  <c r="W21" i="5"/>
  <c r="AA21" i="5"/>
  <c r="O7" i="1"/>
  <c r="Z7" i="1" s="1"/>
  <c r="W9" i="1"/>
  <c r="AA9" i="1"/>
  <c r="W10" i="1"/>
  <c r="AA10" i="1"/>
  <c r="W11" i="1"/>
  <c r="AA11" i="1"/>
  <c r="W12" i="1"/>
  <c r="AA12" i="1"/>
  <c r="W13" i="1"/>
  <c r="AA13" i="1"/>
  <c r="W15" i="1"/>
  <c r="AA15" i="1"/>
  <c r="W17" i="1"/>
  <c r="AA17" i="1"/>
  <c r="W20" i="1"/>
  <c r="AA20" i="1"/>
  <c r="W21" i="1"/>
  <c r="AA21" i="1"/>
  <c r="X9" i="1"/>
  <c r="X10" i="1"/>
  <c r="X11" i="1"/>
  <c r="X12" i="1"/>
  <c r="P9" i="1"/>
  <c r="P10" i="1"/>
  <c r="P11" i="1"/>
  <c r="P12" i="1"/>
  <c r="P13" i="1"/>
  <c r="P15" i="1"/>
  <c r="P17" i="1"/>
  <c r="P20" i="1"/>
  <c r="P21" i="1"/>
  <c r="Z7" i="4" l="1"/>
  <c r="AA7" i="4"/>
  <c r="AA7" i="1"/>
  <c r="W7" i="1"/>
  <c r="X7" i="1"/>
  <c r="P7" i="1"/>
  <c r="P7" i="3"/>
  <c r="P7" i="2"/>
  <c r="X7" i="2"/>
  <c r="AA7" i="2"/>
  <c r="Z7" i="2"/>
</calcChain>
</file>

<file path=xl/comments1.xml><?xml version="1.0" encoding="utf-8"?>
<comments xmlns="http://schemas.openxmlformats.org/spreadsheetml/2006/main">
  <authors>
    <author>Autor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<sst xmlns="http://schemas.openxmlformats.org/spreadsheetml/2006/main" count="1414" uniqueCount="114">
  <si>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</si>
  <si>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</si>
  <si>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</si>
  <si>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</si>
  <si>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</si>
  <si>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>ABRIL   --- 2014</t>
  </si>
  <si>
    <t xml:space="preserve">SEGÚN AREA  CATEGORIZADA MEDIA O BASICA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</si>
  <si>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</si>
  <si>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</si>
  <si>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</si>
  <si>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</si>
  <si>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</si>
  <si>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</si>
  <si>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</si>
  <si>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</si>
  <si>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</si>
  <si>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</si>
  <si>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</si>
  <si>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</si>
  <si>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</si>
  <si>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</si>
  <si>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</si>
  <si>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</si>
  <si>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</si>
  <si>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</si>
  <si>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</si>
  <si>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</si>
  <si>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</si>
  <si>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</si>
  <si>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</si>
  <si>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</si>
  <si>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</si>
  <si>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</si>
  <si>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</si>
  <si>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</si>
  <si>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</si>
  <si>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</si>
  <si>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</si>
  <si>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 xml:space="preserve">AREA MEDICO QUIRURGICO ADULTO CUIDADOS  BASICOS </t>
  </si>
  <si>
    <t xml:space="preserve">AREA MEDICO QUIRURGICO ADULTO CUIDADOS  MEDIOS </t>
  </si>
  <si>
    <t xml:space="preserve">AREA DE CUIDADO INTERMEDIO ADULTO </t>
  </si>
  <si>
    <t xml:space="preserve">AREA DE CUIDADO INTENSIVO  ADULTO </t>
  </si>
  <si>
    <t>AREA MEDICO QUIRURGICO PEDIATRICO CIUDADOS BASICOS</t>
  </si>
  <si>
    <t xml:space="preserve">AREA MEDICO QUIRURGICO PEDIATRICO CIUDADOS MEDIOS </t>
  </si>
  <si>
    <t xml:space="preserve">AREA DE CUIDADO INTERMEDIO PEDIATRICO </t>
  </si>
  <si>
    <t xml:space="preserve">AREA DE CUIDADO INTENSIVO  PEDIATRICO </t>
  </si>
  <si>
    <t xml:space="preserve">AREA NEONATOLOGIA CUIDADOS BASICOS </t>
  </si>
  <si>
    <t xml:space="preserve">AREA NEONATOLOGIA CUIDADOS INTERMEDIOS </t>
  </si>
  <si>
    <t xml:space="preserve">AREA NEONATOLOGIA CUIDADOS INTENSIVOS </t>
  </si>
  <si>
    <t xml:space="preserve">AREA OBSTETRICA </t>
  </si>
  <si>
    <t xml:space="preserve">AREA PENSIONADO </t>
  </si>
  <si>
    <t xml:space="preserve">AREA PSIQUIATRICA ADULTO CORTA ESTADIA 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</si>
  <si>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</si>
  <si>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</si>
  <si>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</si>
  <si>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</si>
  <si>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</si>
  <si>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</si>
  <si>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</si>
  <si>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</si>
  <si>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</si>
  <si>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</si>
  <si>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</si>
  <si>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</si>
  <si>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</si>
  <si>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</si>
  <si>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</si>
  <si>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</si>
  <si>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</si>
  <si>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</si>
  <si>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</si>
  <si>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PSIQUIATRÍA CORTA ESTADIA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</si>
  <si>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</si>
  <si>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</si>
  <si>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</si>
  <si>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</si>
  <si>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</si>
  <si>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</si>
  <si>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</si>
  <si>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</si>
  <si>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</si>
  <si>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</si>
  <si>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</si>
  <si>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</si>
  <si>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</si>
  <si>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</si>
  <si>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</si>
  <si>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</si>
  <si>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</si>
  <si>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</si>
  <si>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</si>
  <si>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</si>
  <si>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</si>
  <si>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</si>
  <si>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</si>
  <si>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</si>
  <si>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SRA. MARIA INES NUNEZ GONZALEZ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</si>
  <si>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</si>
  <si>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</si>
  <si>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</si>
  <si>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</si>
  <si>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</si>
  <si>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</si>
  <si>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>MARZO   --- 2014</t>
  </si>
  <si>
    <t>FEBRERO</t>
  </si>
  <si>
    <t>PENSIONADO</t>
  </si>
  <si>
    <t xml:space="preserve">ENERO </t>
  </si>
  <si>
    <t>CONSOLIDADO 2014</t>
  </si>
  <si>
    <t>MAYO</t>
  </si>
  <si>
    <t>JULIO</t>
  </si>
  <si>
    <t xml:space="preserve">AGOSTO </t>
  </si>
  <si>
    <t xml:space="preserve">SEPTIEMBRE </t>
  </si>
  <si>
    <t xml:space="preserve">OCTUBRE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</si>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</sst>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"/>
    <numFmt numFmtId="165" formatCode="0.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b/>
      <sz val="8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Arial"/>
      <family val="2"/>
    </font>
    <font>
      <b/>
      <sz val="7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</cellStyleXfs>
  <cellXfs count="165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/>
    <xf numFmtId="164" fontId="6" fillId="2" borderId="1" xfId="3" applyNumberFormat="1" applyFont="1" applyFill="1" applyBorder="1" applyAlignment="1" applyProtection="1">
      <protection locked="0"/>
    </xf>
    <xf numFmtId="0" fontId="0" fillId="0" borderId="0" xfId="0" applyAlignment="1"/>
    <xf numFmtId="0" fontId="7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alignment horizontal="center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164" fontId="8" fillId="0" borderId="1" xfId="3" applyNumberFormat="1" applyFont="1" applyFill="1" applyBorder="1" applyAlignment="1" applyProtection="1"/>
    <xf numFmtId="165" fontId="5" fillId="0" borderId="1" xfId="3" applyNumberFormat="1" applyFont="1" applyFill="1" applyBorder="1" applyAlignment="1" applyProtection="1"/>
    <xf numFmtId="166" fontId="5" fillId="0" borderId="1" xfId="1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center"/>
    </xf>
    <xf numFmtId="0" fontId="5" fillId="0" borderId="1" xfId="3" applyNumberFormat="1" applyFont="1" applyFill="1" applyBorder="1" applyAlignment="1" applyProtection="1"/>
    <xf numFmtId="164" fontId="6" fillId="0" borderId="1" xfId="3" applyNumberFormat="1" applyFont="1" applyFill="1" applyBorder="1" applyAlignment="1" applyProtection="1">
      <alignment horizontal="right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quotePrefix="1" applyNumberFormat="1" applyFont="1" applyFill="1" applyBorder="1" applyAlignment="1" applyProtection="1">
      <alignment horizontal="left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5" xfId="3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Fill="1" applyAlignment="1" applyProtection="1"/>
    <xf numFmtId="0" fontId="3" fillId="0" borderId="12" xfId="3" applyNumberFormat="1" applyFont="1" applyFill="1" applyBorder="1" applyAlignment="1" applyProtection="1">
      <alignment horizontal="center"/>
    </xf>
    <xf numFmtId="0" fontId="5" fillId="0" borderId="13" xfId="3" applyNumberFormat="1" applyFont="1" applyFill="1" applyBorder="1" applyAlignment="1" applyProtection="1">
      <alignment horizontal="left" vertical="center" wrapText="1"/>
    </xf>
    <xf numFmtId="164" fontId="9" fillId="0" borderId="12" xfId="3" applyNumberFormat="1" applyFont="1" applyFill="1" applyBorder="1" applyAlignment="1" applyProtection="1">
      <alignment horizontal="right"/>
    </xf>
    <xf numFmtId="0" fontId="5" fillId="0" borderId="6" xfId="3" applyNumberFormat="1" applyFont="1" applyFill="1" applyBorder="1" applyAlignment="1" applyProtection="1"/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quotePrefix="1" applyNumberFormat="1" applyFont="1" applyFill="1" applyAlignment="1" applyProtection="1"/>
    <xf numFmtId="0" fontId="3" fillId="0" borderId="14" xfId="3" applyNumberFormat="1" applyFont="1" applyFill="1" applyBorder="1" applyAlignment="1" applyProtection="1">
      <alignment horizontal="center"/>
    </xf>
    <xf numFmtId="0" fontId="5" fillId="0" borderId="15" xfId="3" applyNumberFormat="1" applyFont="1" applyFill="1" applyBorder="1" applyAlignment="1" applyProtection="1">
      <alignment horizontal="left"/>
    </xf>
    <xf numFmtId="164" fontId="9" fillId="0" borderId="14" xfId="3" applyNumberFormat="1" applyFont="1" applyFill="1" applyBorder="1" applyAlignment="1" applyProtection="1">
      <alignment horizontal="right"/>
    </xf>
    <xf numFmtId="0" fontId="3" fillId="0" borderId="16" xfId="3" applyNumberFormat="1" applyFont="1" applyFill="1" applyBorder="1" applyAlignment="1" applyProtection="1">
      <alignment horizontal="center" vertical="center"/>
    </xf>
    <xf numFmtId="0" fontId="5" fillId="0" borderId="4" xfId="3" applyNumberFormat="1" applyFont="1" applyFill="1" applyBorder="1" applyAlignment="1" applyProtection="1">
      <alignment horizontal="left" vertical="center"/>
    </xf>
    <xf numFmtId="164" fontId="5" fillId="2" borderId="1" xfId="3" applyNumberFormat="1" applyFont="1" applyFill="1" applyBorder="1" applyAlignment="1" applyProtection="1">
      <alignment horizontal="center" vertical="center"/>
      <protection locked="0"/>
    </xf>
    <xf numFmtId="164" fontId="5" fillId="2" borderId="1" xfId="3" applyNumberFormat="1" applyFont="1" applyFill="1" applyBorder="1" applyAlignment="1" applyProtection="1">
      <protection locked="0"/>
    </xf>
    <xf numFmtId="0" fontId="3" fillId="0" borderId="17" xfId="3" applyNumberFormat="1" applyFont="1" applyFill="1" applyBorder="1" applyAlignment="1" applyProtection="1">
      <alignment horizontal="center" vertical="center"/>
    </xf>
    <xf numFmtId="0" fontId="5" fillId="0" borderId="18" xfId="3" applyNumberFormat="1" applyFont="1" applyFill="1" applyBorder="1" applyAlignment="1" applyProtection="1">
      <alignment horizontal="left" vertical="center"/>
    </xf>
    <xf numFmtId="0" fontId="5" fillId="0" borderId="19" xfId="3" applyNumberFormat="1" applyFont="1" applyFill="1" applyBorder="1" applyAlignment="1" applyProtection="1"/>
    <xf numFmtId="0" fontId="5" fillId="0" borderId="20" xfId="3" applyNumberFormat="1" applyFont="1" applyFill="1" applyBorder="1" applyAlignment="1" applyProtection="1"/>
    <xf numFmtId="14" fontId="3" fillId="0" borderId="14" xfId="3" applyNumberFormat="1" applyFont="1" applyFill="1" applyBorder="1" applyAlignment="1" applyProtection="1">
      <alignment horizontal="center"/>
    </xf>
    <xf numFmtId="0" fontId="5" fillId="0" borderId="5" xfId="3" applyNumberFormat="1" applyFont="1" applyFill="1" applyBorder="1" applyAlignment="1" applyProtection="1"/>
    <xf numFmtId="0" fontId="3" fillId="0" borderId="16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left"/>
    </xf>
    <xf numFmtId="164" fontId="6" fillId="2" borderId="12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>
      <alignment horizontal="left"/>
    </xf>
    <xf numFmtId="164" fontId="6" fillId="2" borderId="14" xfId="3" applyNumberFormat="1" applyFont="1" applyFill="1" applyBorder="1" applyAlignment="1" applyProtection="1">
      <alignment horizontal="right"/>
      <protection locked="0"/>
    </xf>
    <xf numFmtId="14" fontId="3" fillId="0" borderId="14" xfId="3" quotePrefix="1" applyNumberFormat="1" applyFont="1" applyFill="1" applyBorder="1" applyAlignment="1" applyProtection="1">
      <alignment horizontal="center"/>
    </xf>
    <xf numFmtId="0" fontId="3" fillId="0" borderId="14" xfId="0" quotePrefix="1" applyFont="1" applyBorder="1" applyAlignment="1" applyProtection="1">
      <alignment horizontal="center"/>
    </xf>
    <xf numFmtId="0" fontId="3" fillId="0" borderId="17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center"/>
    </xf>
    <xf numFmtId="164" fontId="6" fillId="0" borderId="17" xfId="3" applyNumberFormat="1" applyFont="1" applyFill="1" applyBorder="1" applyAlignment="1" applyProtection="1">
      <alignment horizontal="right"/>
    </xf>
    <xf numFmtId="0" fontId="5" fillId="0" borderId="0" xfId="3" applyNumberFormat="1" applyFont="1" applyFill="1" applyAlignment="1" applyProtection="1">
      <protection locked="0"/>
    </xf>
    <xf numFmtId="0" fontId="5" fillId="3" borderId="0" xfId="3" applyNumberFormat="1" applyFont="1" applyFill="1" applyAlignment="1" applyProtection="1">
      <protection locked="0"/>
    </xf>
    <xf numFmtId="164" fontId="9" fillId="2" borderId="14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/>
    <xf numFmtId="0" fontId="5" fillId="0" borderId="21" xfId="3" applyNumberFormat="1" applyFont="1" applyFill="1" applyBorder="1" applyAlignment="1" applyProtection="1">
      <alignment horizontal="center"/>
    </xf>
    <xf numFmtId="164" fontId="9" fillId="0" borderId="17" xfId="3" applyNumberFormat="1" applyFont="1" applyFill="1" applyBorder="1" applyAlignment="1" applyProtection="1">
      <alignment horizontal="right"/>
    </xf>
    <xf numFmtId="0" fontId="5" fillId="0" borderId="10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>
      <alignment horizontal="right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164" fontId="12" fillId="2" borderId="1" xfId="3" applyNumberFormat="1" applyFont="1" applyFill="1" applyBorder="1" applyAlignment="1" applyProtection="1">
      <protection locked="0"/>
    </xf>
    <xf numFmtId="164" fontId="12" fillId="0" borderId="1" xfId="3" applyNumberFormat="1" applyFont="1" applyFill="1" applyBorder="1" applyAlignment="1" applyProtection="1">
      <alignment horizontal="right"/>
    </xf>
    <xf numFmtId="0" fontId="13" fillId="0" borderId="0" xfId="2" applyNumberFormat="1" applyFont="1" applyFill="1" applyAlignment="1" applyProtection="1">
      <alignment horizontal="left"/>
    </xf>
    <xf numFmtId="0" fontId="13" fillId="0" borderId="0" xfId="3" applyNumberFormat="1" applyFont="1" applyFill="1" applyAlignment="1" applyProtection="1"/>
    <xf numFmtId="0" fontId="13" fillId="0" borderId="0" xfId="3" applyNumberFormat="1" applyFont="1" applyFill="1" applyAlignment="1" applyProtection="1">
      <alignment horizontal="center"/>
    </xf>
    <xf numFmtId="0" fontId="13" fillId="0" borderId="1" xfId="3" applyNumberFormat="1" applyFont="1" applyFill="1" applyBorder="1" applyAlignment="1" applyProtection="1">
      <alignment horizontal="center" vertical="center" wrapText="1"/>
    </xf>
    <xf numFmtId="164" fontId="14" fillId="0" borderId="1" xfId="3" applyNumberFormat="1" applyFont="1" applyFill="1" applyBorder="1" applyAlignment="1" applyProtection="1"/>
    <xf numFmtId="0" fontId="13" fillId="0" borderId="1" xfId="3" applyNumberFormat="1" applyFont="1" applyFill="1" applyBorder="1" applyAlignment="1" applyProtection="1">
      <alignment horizontal="center"/>
    </xf>
    <xf numFmtId="0" fontId="13" fillId="0" borderId="1" xfId="3" applyNumberFormat="1" applyFont="1" applyFill="1" applyBorder="1" applyAlignment="1" applyProtection="1">
      <alignment horizontal="center" vertical="center"/>
    </xf>
    <xf numFmtId="0" fontId="13" fillId="0" borderId="5" xfId="3" applyNumberFormat="1" applyFont="1" applyFill="1" applyBorder="1" applyAlignment="1" applyProtection="1">
      <alignment horizontal="center" vertical="center"/>
    </xf>
    <xf numFmtId="0" fontId="13" fillId="0" borderId="12" xfId="3" applyNumberFormat="1" applyFont="1" applyFill="1" applyBorder="1" applyAlignment="1" applyProtection="1">
      <alignment horizontal="center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  <xf numFmtId="0" fontId="13" fillId="0" borderId="6" xfId="3" applyNumberFormat="1" applyFont="1" applyFill="1" applyBorder="1" applyAlignment="1" applyProtection="1">
      <alignment horizontal="center" vertical="center" wrapText="1"/>
    </xf>
    <xf numFmtId="0" fontId="13" fillId="0" borderId="14" xfId="3" applyNumberFormat="1" applyFont="1" applyFill="1" applyBorder="1" applyAlignment="1" applyProtection="1">
      <alignment horizontal="center"/>
    </xf>
    <xf numFmtId="0" fontId="13" fillId="0" borderId="16" xfId="3" applyNumberFormat="1" applyFont="1" applyFill="1" applyBorder="1" applyAlignment="1" applyProtection="1">
      <alignment horizontal="center" vertical="center"/>
    </xf>
    <xf numFmtId="0" fontId="13" fillId="0" borderId="17" xfId="3" applyNumberFormat="1" applyFont="1" applyFill="1" applyBorder="1" applyAlignment="1" applyProtection="1">
      <alignment horizontal="center" vertical="center"/>
    </xf>
    <xf numFmtId="14" fontId="13" fillId="0" borderId="14" xfId="3" applyNumberFormat="1" applyFont="1" applyFill="1" applyBorder="1" applyAlignment="1" applyProtection="1">
      <alignment horizontal="center"/>
    </xf>
    <xf numFmtId="0" fontId="13" fillId="0" borderId="16" xfId="3" applyNumberFormat="1" applyFont="1" applyFill="1" applyBorder="1" applyAlignment="1" applyProtection="1">
      <alignment horizontal="center"/>
    </xf>
    <xf numFmtId="14" fontId="13" fillId="0" borderId="14" xfId="3" quotePrefix="1" applyNumberFormat="1" applyFont="1" applyFill="1" applyBorder="1" applyAlignment="1" applyProtection="1">
      <alignment horizontal="center"/>
    </xf>
    <xf numFmtId="0" fontId="13" fillId="0" borderId="14" xfId="0" quotePrefix="1" applyFont="1" applyBorder="1" applyAlignment="1" applyProtection="1">
      <alignment horizontal="center"/>
    </xf>
    <xf numFmtId="0" fontId="13" fillId="0" borderId="17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10" fillId="0" borderId="4" xfId="3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3" fillId="0" borderId="0" xfId="3" applyNumberFormat="1" applyFont="1" applyFill="1" applyAlignment="1" applyProtection="1">
      <alignment horizontal="center" wrapText="1"/>
    </xf>
    <xf numFmtId="0" fontId="13" fillId="0" borderId="2" xfId="3" applyNumberFormat="1" applyFont="1" applyFill="1" applyBorder="1" applyAlignment="1" applyProtection="1">
      <alignment horizontal="center" vertical="center" wrapText="1"/>
    </xf>
    <xf numFmtId="0" fontId="13" fillId="0" borderId="7" xfId="3" applyNumberFormat="1" applyFont="1" applyFill="1" applyBorder="1" applyAlignment="1" applyProtection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  <xf numFmtId="164" fontId="14" fillId="2" borderId="1" xfId="3" applyNumberFormat="1" applyFont="1" applyFill="1" applyBorder="1" applyAlignment="1" applyProtection="1">
      <protection locked="0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3" fillId="0" borderId="3" xfId="3" applyNumberFormat="1" applyFont="1" applyFill="1" applyBorder="1" applyAlignment="1" applyProtection="1">
      <alignment horizontal="center" vertical="center" wrapText="1"/>
    </xf>
    <xf numFmtId="0" fontId="13" fillId="0" borderId="6" xfId="3" applyNumberFormat="1" applyFont="1" applyFill="1" applyBorder="1" applyAlignment="1" applyProtection="1">
      <alignment horizontal="center" vertical="center" wrapText="1"/>
    </xf>
    <xf numFmtId="0" fontId="13" fillId="0" borderId="8" xfId="3" applyNumberFormat="1" applyFont="1" applyFill="1" applyBorder="1" applyAlignment="1" applyProtection="1">
      <alignment horizontal="center" vertical="center" wrapText="1"/>
    </xf>
    <xf numFmtId="0" fontId="13" fillId="0" borderId="9" xfId="3" applyNumberFormat="1" applyFont="1" applyFill="1" applyBorder="1" applyAlignment="1" applyProtection="1">
      <alignment horizontal="center" vertical="center" wrapText="1"/>
    </xf>
    <xf numFmtId="0" fontId="13" fillId="0" borderId="10" xfId="3" applyNumberFormat="1" applyFont="1" applyFill="1" applyBorder="1" applyAlignment="1" applyProtection="1">
      <alignment horizontal="center" vertical="center" wrapText="1"/>
    </xf>
    <xf numFmtId="0" fontId="13" fillId="0" borderId="3" xfId="3" applyNumberFormat="1" applyFont="1" applyFill="1" applyBorder="1" applyAlignment="1" applyProtection="1">
      <alignment horizontal="center" vertical="center" wrapText="1"/>
    </xf>
    <xf numFmtId="0" fontId="13" fillId="0" borderId="11" xfId="3" applyNumberFormat="1" applyFont="1" applyFill="1" applyBorder="1" applyAlignment="1" applyProtection="1">
      <alignment horizontal="center" vertical="center" wrapText="1"/>
    </xf>
    <xf numFmtId="165" fontId="13" fillId="0" borderId="1" xfId="3" applyNumberFormat="1" applyFont="1" applyFill="1" applyBorder="1" applyAlignment="1" applyProtection="1"/>
    <xf numFmtId="166" fontId="13" fillId="0" borderId="1" xfId="1" applyNumberFormat="1" applyFont="1" applyFill="1" applyBorder="1" applyAlignment="1" applyProtection="1"/>
    <xf numFmtId="0" fontId="13" fillId="0" borderId="1" xfId="3" applyNumberFormat="1" applyFont="1" applyFill="1" applyBorder="1" applyAlignment="1" applyProtection="1"/>
    <xf numFmtId="164" fontId="14" fillId="0" borderId="1" xfId="3" applyNumberFormat="1" applyFont="1" applyFill="1" applyBorder="1" applyAlignment="1" applyProtection="1">
      <alignment horizontal="right"/>
    </xf>
    <xf numFmtId="0" fontId="13" fillId="0" borderId="1" xfId="3" applyNumberFormat="1" applyFont="1" applyFill="1" applyBorder="1" applyAlignment="1" applyProtection="1">
      <alignment horizontal="left"/>
    </xf>
    <xf numFmtId="0" fontId="13" fillId="0" borderId="1" xfId="3" quotePrefix="1" applyNumberFormat="1" applyFont="1" applyFill="1" applyBorder="1" applyAlignment="1" applyProtection="1">
      <alignment horizontal="left"/>
    </xf>
    <xf numFmtId="0" fontId="13" fillId="0" borderId="13" xfId="3" applyNumberFormat="1" applyFont="1" applyFill="1" applyBorder="1" applyAlignment="1" applyProtection="1">
      <alignment horizontal="left" vertical="center" wrapText="1"/>
    </xf>
    <xf numFmtId="164" fontId="16" fillId="0" borderId="12" xfId="3" applyNumberFormat="1" applyFont="1" applyFill="1" applyBorder="1" applyAlignment="1" applyProtection="1">
      <alignment horizontal="right"/>
    </xf>
    <xf numFmtId="0" fontId="13" fillId="0" borderId="6" xfId="3" applyNumberFormat="1" applyFont="1" applyFill="1" applyBorder="1" applyAlignment="1" applyProtection="1"/>
    <xf numFmtId="0" fontId="13" fillId="0" borderId="0" xfId="3" applyNumberFormat="1" applyFont="1" applyFill="1" applyBorder="1" applyAlignment="1" applyProtection="1">
      <alignment horizontal="center"/>
    </xf>
    <xf numFmtId="0" fontId="13" fillId="0" borderId="0" xfId="3" quotePrefix="1" applyNumberFormat="1" applyFont="1" applyFill="1" applyAlignment="1" applyProtection="1"/>
    <xf numFmtId="0" fontId="13" fillId="0" borderId="15" xfId="3" applyNumberFormat="1" applyFont="1" applyFill="1" applyBorder="1" applyAlignment="1" applyProtection="1">
      <alignment horizontal="left"/>
    </xf>
    <xf numFmtId="164" fontId="16" fillId="0" borderId="14" xfId="3" applyNumberFormat="1" applyFont="1" applyFill="1" applyBorder="1" applyAlignment="1" applyProtection="1">
      <alignment horizontal="right"/>
    </xf>
    <xf numFmtId="0" fontId="13" fillId="0" borderId="4" xfId="3" applyNumberFormat="1" applyFont="1" applyFill="1" applyBorder="1" applyAlignment="1" applyProtection="1">
      <alignment horizontal="left" vertical="center"/>
    </xf>
    <xf numFmtId="164" fontId="13" fillId="2" borderId="1" xfId="3" applyNumberFormat="1" applyFont="1" applyFill="1" applyBorder="1" applyAlignment="1" applyProtection="1">
      <alignment horizontal="center" vertical="center"/>
      <protection locked="0"/>
    </xf>
    <xf numFmtId="164" fontId="13" fillId="2" borderId="1" xfId="3" applyNumberFormat="1" applyFont="1" applyFill="1" applyBorder="1" applyAlignment="1" applyProtection="1">
      <protection locked="0"/>
    </xf>
    <xf numFmtId="0" fontId="13" fillId="0" borderId="18" xfId="3" applyNumberFormat="1" applyFont="1" applyFill="1" applyBorder="1" applyAlignment="1" applyProtection="1">
      <alignment horizontal="left" vertical="center"/>
    </xf>
    <xf numFmtId="0" fontId="13" fillId="0" borderId="19" xfId="3" applyNumberFormat="1" applyFont="1" applyFill="1" applyBorder="1" applyAlignment="1" applyProtection="1"/>
    <xf numFmtId="0" fontId="13" fillId="0" borderId="20" xfId="3" applyNumberFormat="1" applyFont="1" applyFill="1" applyBorder="1" applyAlignment="1" applyProtection="1"/>
    <xf numFmtId="0" fontId="13" fillId="0" borderId="5" xfId="3" applyNumberFormat="1" applyFont="1" applyFill="1" applyBorder="1" applyAlignment="1" applyProtection="1"/>
    <xf numFmtId="0" fontId="13" fillId="0" borderId="4" xfId="3" applyNumberFormat="1" applyFont="1" applyFill="1" applyBorder="1" applyAlignment="1" applyProtection="1">
      <alignment horizontal="left"/>
    </xf>
    <xf numFmtId="164" fontId="14" fillId="2" borderId="12" xfId="3" applyNumberFormat="1" applyFont="1" applyFill="1" applyBorder="1" applyAlignment="1" applyProtection="1">
      <alignment horizontal="right"/>
      <protection locked="0"/>
    </xf>
    <xf numFmtId="0" fontId="13" fillId="0" borderId="0" xfId="3" applyNumberFormat="1" applyFont="1" applyFill="1" applyBorder="1" applyAlignment="1" applyProtection="1">
      <alignment horizontal="left"/>
    </xf>
    <xf numFmtId="164" fontId="14" fillId="2" borderId="14" xfId="3" applyNumberFormat="1" applyFont="1" applyFill="1" applyBorder="1" applyAlignment="1" applyProtection="1">
      <alignment horizontal="right"/>
      <protection locked="0"/>
    </xf>
    <xf numFmtId="0" fontId="13" fillId="0" borderId="4" xfId="3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7" fillId="0" borderId="4" xfId="3" applyNumberFormat="1" applyFont="1" applyFill="1" applyBorder="1" applyAlignment="1" applyProtection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3" fillId="0" borderId="4" xfId="3" applyNumberFormat="1" applyFont="1" applyFill="1" applyBorder="1" applyAlignment="1" applyProtection="1">
      <alignment horizontal="center"/>
    </xf>
    <xf numFmtId="164" fontId="14" fillId="0" borderId="17" xfId="3" applyNumberFormat="1" applyFont="1" applyFill="1" applyBorder="1" applyAlignment="1" applyProtection="1">
      <alignment horizontal="right"/>
    </xf>
    <xf numFmtId="0" fontId="13" fillId="0" borderId="0" xfId="3" applyNumberFormat="1" applyFont="1" applyFill="1" applyAlignment="1" applyProtection="1">
      <protection locked="0"/>
    </xf>
    <xf numFmtId="0" fontId="13" fillId="3" borderId="0" xfId="3" applyNumberFormat="1" applyFont="1" applyFill="1" applyAlignment="1" applyProtection="1">
      <protection locked="0"/>
    </xf>
    <xf numFmtId="164" fontId="16" fillId="2" borderId="14" xfId="3" applyNumberFormat="1" applyFont="1" applyFill="1" applyBorder="1" applyAlignment="1" applyProtection="1">
      <alignment horizontal="right"/>
      <protection locked="0"/>
    </xf>
    <xf numFmtId="0" fontId="13" fillId="0" borderId="0" xfId="3" applyNumberFormat="1" applyFont="1" applyFill="1" applyBorder="1" applyAlignment="1" applyProtection="1"/>
    <xf numFmtId="0" fontId="13" fillId="0" borderId="21" xfId="3" applyNumberFormat="1" applyFont="1" applyFill="1" applyBorder="1" applyAlignment="1" applyProtection="1">
      <alignment horizontal="center"/>
    </xf>
    <xf numFmtId="164" fontId="16" fillId="0" borderId="17" xfId="3" applyNumberFormat="1" applyFont="1" applyFill="1" applyBorder="1" applyAlignment="1" applyProtection="1">
      <alignment horizontal="right"/>
    </xf>
    <xf numFmtId="0" fontId="13" fillId="0" borderId="10" xfId="3" applyNumberFormat="1" applyFont="1" applyFill="1" applyBorder="1" applyAlignment="1" applyProtection="1"/>
    <xf numFmtId="164" fontId="16" fillId="0" borderId="0" xfId="3" applyNumberFormat="1" applyFont="1" applyFill="1" applyBorder="1" applyAlignment="1" applyProtection="1">
      <alignment horizontal="right"/>
    </xf>
  </cellXfs>
  <cellStyles count="4">
    <cellStyle name="Normal" xfId="0" builtinId="0"/>
    <cellStyle name="Normal_REM 20-2002" xfId="3"/>
    <cellStyle name="Normal_RMC_0" xfId="2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opLeftCell="L1"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107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98"/>
      <c r="Q6" s="98"/>
      <c r="R6" s="12" t="s">
        <v>29</v>
      </c>
      <c r="S6" s="8" t="s">
        <v>30</v>
      </c>
      <c r="T6" s="12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5.75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2038</v>
      </c>
      <c r="E7" s="16">
        <f t="shared" si="0"/>
        <v>9472</v>
      </c>
      <c r="F7" s="16">
        <f>SUM(F8:F36)</f>
        <v>0</v>
      </c>
      <c r="G7" s="16">
        <f>SUM(G8:G36)</f>
        <v>983</v>
      </c>
      <c r="H7" s="16">
        <f>SUM(H8:H36)</f>
        <v>147</v>
      </c>
      <c r="I7" s="16">
        <f>SUM(I8:I36)</f>
        <v>1569</v>
      </c>
      <c r="J7" s="16">
        <f t="shared" si="0"/>
        <v>2365</v>
      </c>
      <c r="K7" s="16">
        <f t="shared" si="0"/>
        <v>14536</v>
      </c>
      <c r="L7" s="16">
        <f t="shared" si="0"/>
        <v>11707</v>
      </c>
      <c r="M7" s="16">
        <f t="shared" si="0"/>
        <v>2365</v>
      </c>
      <c r="N7" s="16">
        <f t="shared" si="0"/>
        <v>416</v>
      </c>
      <c r="O7" s="16">
        <f t="shared" si="0"/>
        <v>14488</v>
      </c>
      <c r="P7" s="16">
        <f t="shared" si="0"/>
        <v>2086</v>
      </c>
      <c r="Q7" s="16">
        <f t="shared" si="0"/>
        <v>0</v>
      </c>
      <c r="R7" s="16">
        <f t="shared" si="0"/>
        <v>83681</v>
      </c>
      <c r="S7" s="16">
        <f t="shared" si="0"/>
        <v>64149</v>
      </c>
      <c r="T7" s="16">
        <f t="shared" si="0"/>
        <v>64357</v>
      </c>
      <c r="U7" s="16">
        <f t="shared" si="0"/>
        <v>59921</v>
      </c>
      <c r="V7" s="16">
        <f t="shared" si="0"/>
        <v>0</v>
      </c>
      <c r="W7" s="17">
        <f t="shared" ref="W7:W36" si="1">IF(S7&gt;0,T7/O7,"")</f>
        <v>4.4420900055218109</v>
      </c>
      <c r="X7" s="18">
        <f t="shared" ref="X7:X36" si="2">IF(N7&gt;0,(N7/O7),"")</f>
        <v>2.8713418001104361E-2</v>
      </c>
      <c r="Y7" s="18">
        <f t="shared" ref="Y7:Y36" si="3">IF(S7&gt;0,(S7/R7),"")</f>
        <v>0.76658978740693828</v>
      </c>
      <c r="Z7" s="17">
        <f t="shared" ref="Z7:Z36" si="4">IF(S7&gt;0,(R7-S7)/O7,"")</f>
        <v>1.3481501932633904</v>
      </c>
      <c r="AA7" s="17">
        <f t="shared" ref="AA7:AA36" si="5">IF(S7&gt;0,O7/C7,"")</f>
        <v>49.61643835616438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f>+'Enero '!D9+'febrero '!D9+'marzo '!D9+'abril '!D9+'mayo '!D9+junio!D9+julio!D9+agosto!D9+'septiembre '!D9+'octubre '!D9+'noviembre '!D9+'diciembre '!D9</f>
        <v>1024</v>
      </c>
      <c r="E9" s="3">
        <f>+'Enero '!E9+'febrero '!E9+'marzo '!E9+'abril '!E9+'mayo '!E9+junio!E9+julio!E9+agosto!E9+'septiembre '!E9+'octubre '!E9+'noviembre '!E9+'diciembre '!E9</f>
        <v>3876</v>
      </c>
      <c r="F9" s="3">
        <f>+'Enero '!F9+'febrero '!F9+'marzo '!F9+'abril '!F9+'mayo '!F9+junio!F9+julio!F9+agosto!F9+'septiembre '!F9+'octubre '!F9+'noviembre '!F9+'diciembre '!F9</f>
        <v>0</v>
      </c>
      <c r="G9" s="3">
        <f>+'Enero '!G9+'febrero '!G9+'marzo '!G9+'abril '!G9+'mayo '!G9+junio!G9+julio!G9+agosto!G9+'septiembre '!G9+'octubre '!G9+'noviembre '!G9+'diciembre '!G9</f>
        <v>707</v>
      </c>
      <c r="H9" s="3">
        <f>+'Enero '!H9+'febrero '!H9+'marzo '!H9+'abril '!H9+'mayo '!H9+junio!H9+julio!H9+agosto!H9+'septiembre '!H9+'octubre '!H9+'noviembre '!H9+'diciembre '!H9</f>
        <v>0</v>
      </c>
      <c r="I9" s="3">
        <f>+'Enero '!I9+'febrero '!I9+'marzo '!I9+'abril '!I9+'mayo '!I9+junio!I9+julio!I9+agosto!I9+'septiembre '!I9+'octubre '!I9+'noviembre '!I9+'diciembre '!I9</f>
        <v>0</v>
      </c>
      <c r="J9" s="3">
        <f>+'Enero '!J9+'febrero '!J9+'marzo '!J9+'abril '!J9+'mayo '!J9+junio!J9+julio!J9+agosto!J9+'septiembre '!J9+'octubre '!J9+'noviembre '!J9+'diciembre '!J9</f>
        <v>1132</v>
      </c>
      <c r="K9" s="21">
        <f t="shared" ref="K9:K36" si="8">SUM(E9:J9)</f>
        <v>5715</v>
      </c>
      <c r="L9" s="3">
        <f>+'Enero '!L9+'febrero '!L9+'marzo '!L9+'abril '!L9+'mayo '!L9+junio!L9+julio!L9+agosto!L9+'septiembre '!L9+'octubre '!L9+'noviembre '!L9+'diciembre '!L9</f>
        <v>4729</v>
      </c>
      <c r="M9" s="3">
        <f>+'Enero '!M9+'febrero '!M9+'marzo '!M9+'abril '!M9+'mayo '!M9+junio!M9+julio!M9+agosto!M9+'septiembre '!M9+'octubre '!M9+'noviembre '!M9+'diciembre '!M9</f>
        <v>739</v>
      </c>
      <c r="N9" s="3">
        <f>+'Enero '!N9+'febrero '!N9+'marzo '!N9+'abril '!N9+'mayo '!N9+junio!N9+julio!N9+agosto!N9+'septiembre '!N9+'octubre '!N9+'noviembre '!N9+'diciembre '!N9</f>
        <v>231</v>
      </c>
      <c r="O9" s="21">
        <f t="shared" si="6"/>
        <v>5699</v>
      </c>
      <c r="P9" s="21">
        <f t="shared" si="7"/>
        <v>1040</v>
      </c>
      <c r="Q9" s="3">
        <f>+'Enero '!Q9+'febrero '!Q9+'marzo '!Q9+'abril '!Q9+'mayo '!Q9+junio!Q9+julio!Q9+agosto!Q9+'septiembre '!Q9+'octubre '!Q9+'noviembre '!Q9+'diciembre '!Q9</f>
        <v>0</v>
      </c>
      <c r="R9" s="3">
        <f>+'Enero '!R9+'febrero '!R9+'marzo '!R9+'abril '!R9+'mayo '!R9+junio!R9+julio!R9+agosto!R9+'septiembre '!R9+'octubre '!R9+'noviembre '!R9+'diciembre '!R9</f>
        <v>35590</v>
      </c>
      <c r="S9" s="3">
        <f>+'Enero '!S9+'febrero '!S9+'marzo '!S9+'abril '!S9+'mayo '!S9+junio!S9+julio!S9+agosto!S9+'septiembre '!S9+'octubre '!S9+'noviembre '!S9+'diciembre '!S9</f>
        <v>31191</v>
      </c>
      <c r="T9" s="3">
        <f>+'Enero '!T9+'febrero '!T9+'marzo '!T9+'abril '!T9+'mayo '!T9+junio!T9+julio!T9+agosto!T9+'septiembre '!T9+'octubre '!T9+'noviembre '!T9+'diciembre '!T9</f>
        <v>31330</v>
      </c>
      <c r="U9" s="3">
        <f>+'Enero '!U9+'febrero '!U9+'marzo '!U9+'abril '!U9+'mayo '!U9+junio!U9+julio!U9+agosto!U9+'septiembre '!U9+'octubre '!U9+'noviembre '!U9+'diciembre '!U9</f>
        <v>30931</v>
      </c>
      <c r="V9" s="3">
        <f>+'Enero '!V9+'febrero '!V9+'marzo '!V9+'abril '!V9+'mayo '!V9+junio!V9+julio!V9+agosto!V9+'septiembre '!V9+'octubre '!V9+'noviembre '!V9+'diciembre '!V9</f>
        <v>0</v>
      </c>
      <c r="W9" s="17">
        <f t="shared" si="1"/>
        <v>5.4974556939813999</v>
      </c>
      <c r="X9" s="18">
        <f t="shared" si="2"/>
        <v>4.0533426917002985E-2</v>
      </c>
      <c r="Y9" s="18">
        <f t="shared" si="3"/>
        <v>0.87639786456869906</v>
      </c>
      <c r="Z9" s="17">
        <f t="shared" si="4"/>
        <v>0.77188980522898754</v>
      </c>
      <c r="AA9" s="17">
        <f t="shared" si="5"/>
        <v>49.991228070175438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f>+'Enero '!D10+'febrero '!D10+'marzo '!D10+'abril '!D10+'mayo '!D10+junio!D10+julio!D10+agosto!D10+'septiembre '!D10+'octubre '!D10+'noviembre '!D10+'diciembre '!D10</f>
        <v>263</v>
      </c>
      <c r="E10" s="3">
        <f>+'Enero '!E10+'febrero '!E10+'marzo '!E10+'abril '!E10+'mayo '!E10+junio!E10+julio!E10+agosto!E10+'septiembre '!E10+'octubre '!E10+'noviembre '!E10+'diciembre '!E10</f>
        <v>1414</v>
      </c>
      <c r="F10" s="3">
        <f>+'Enero '!F10+'febrero '!F10+'marzo '!F10+'abril '!F10+'mayo '!F10+junio!F10+julio!F10+agosto!F10+'septiembre '!F10+'octubre '!F10+'noviembre '!F10+'diciembre '!F10</f>
        <v>0</v>
      </c>
      <c r="G10" s="3">
        <f>+'Enero '!G10+'febrero '!G10+'marzo '!G10+'abril '!G10+'mayo '!G10+junio!G10+julio!G10+agosto!G10+'septiembre '!G10+'octubre '!G10+'noviembre '!G10+'diciembre '!G10</f>
        <v>97</v>
      </c>
      <c r="H10" s="3">
        <f>+'Enero '!H10+'febrero '!H10+'marzo '!H10+'abril '!H10+'mayo '!H10+junio!H10+julio!H10+agosto!H10+'septiembre '!H10+'octubre '!H10+'noviembre '!H10+'diciembre '!H10</f>
        <v>0</v>
      </c>
      <c r="I10" s="3">
        <f>+'Enero '!I10+'febrero '!I10+'marzo '!I10+'abril '!I10+'mayo '!I10+junio!I10+julio!I10+agosto!I10+'septiembre '!I10+'octubre '!I10+'noviembre '!I10+'diciembre '!I10</f>
        <v>0</v>
      </c>
      <c r="J10" s="3">
        <f>+'Enero '!J10+'febrero '!J10+'marzo '!J10+'abril '!J10+'mayo '!J10+junio!J10+julio!J10+agosto!J10+'septiembre '!J10+'octubre '!J10+'noviembre '!J10+'diciembre '!J10</f>
        <v>556</v>
      </c>
      <c r="K10" s="21">
        <f t="shared" si="8"/>
        <v>2067</v>
      </c>
      <c r="L10" s="3">
        <f>+'Enero '!L10+'febrero '!L10+'marzo '!L10+'abril '!L10+'mayo '!L10+junio!L10+julio!L10+agosto!L10+'septiembre '!L10+'octubre '!L10+'noviembre '!L10+'diciembre '!L10</f>
        <v>1060</v>
      </c>
      <c r="M10" s="3">
        <f>+'Enero '!M10+'febrero '!M10+'marzo '!M10+'abril '!M10+'mayo '!M10+junio!M10+julio!M10+agosto!M10+'septiembre '!M10+'octubre '!M10+'noviembre '!M10+'diciembre '!M10</f>
        <v>892</v>
      </c>
      <c r="N10" s="3">
        <f>+'Enero '!N10+'febrero '!N10+'marzo '!N10+'abril '!N10+'mayo '!N10+junio!N10+julio!N10+agosto!N10+'septiembre '!N10+'octubre '!N10+'noviembre '!N10+'diciembre '!N10</f>
        <v>98</v>
      </c>
      <c r="O10" s="21">
        <f t="shared" si="6"/>
        <v>2050</v>
      </c>
      <c r="P10" s="21">
        <f t="shared" si="7"/>
        <v>280</v>
      </c>
      <c r="Q10" s="3">
        <f>+'Enero '!Q10+'febrero '!Q10+'marzo '!Q10+'abril '!Q10+'mayo '!Q10+junio!Q10+julio!Q10+agosto!Q10+'septiembre '!Q10+'octubre '!Q10+'noviembre '!Q10+'diciembre '!Q10</f>
        <v>0</v>
      </c>
      <c r="R10" s="3">
        <f>+'Enero '!R10+'febrero '!R10+'marzo '!R10+'abril '!R10+'mayo '!R10+junio!R10+julio!R10+agosto!R10+'septiembre '!R10+'octubre '!R10+'noviembre '!R10+'diciembre '!R10</f>
        <v>8958</v>
      </c>
      <c r="S10" s="3">
        <f>+'Enero '!S10+'febrero '!S10+'marzo '!S10+'abril '!S10+'mayo '!S10+junio!S10+julio!S10+agosto!S10+'septiembre '!S10+'octubre '!S10+'noviembre '!S10+'diciembre '!S10</f>
        <v>8369</v>
      </c>
      <c r="T10" s="3">
        <f>+'Enero '!T10+'febrero '!T10+'marzo '!T10+'abril '!T10+'mayo '!T10+junio!T10+julio!T10+agosto!T10+'septiembre '!T10+'octubre '!T10+'noviembre '!T10+'diciembre '!T10</f>
        <v>8330</v>
      </c>
      <c r="U10" s="3">
        <f>+'Enero '!U10+'febrero '!U10+'marzo '!U10+'abril '!U10+'mayo '!U10+junio!U10+julio!U10+agosto!U10+'septiembre '!U10+'octubre '!U10+'noviembre '!U10+'diciembre '!U10</f>
        <v>8239</v>
      </c>
      <c r="V10" s="3">
        <f>+'Enero '!V10+'febrero '!V10+'marzo '!V10+'abril '!V10+'mayo '!V10+junio!V10+julio!V10+agosto!V10+'septiembre '!V10+'octubre '!V10+'noviembre '!V10+'diciembre '!V10</f>
        <v>0</v>
      </c>
      <c r="W10" s="17">
        <f t="shared" si="1"/>
        <v>4.0634146341463415</v>
      </c>
      <c r="X10" s="18">
        <f t="shared" si="2"/>
        <v>4.7804878048780489E-2</v>
      </c>
      <c r="Y10" s="18">
        <f t="shared" si="3"/>
        <v>0.93424871623130168</v>
      </c>
      <c r="Z10" s="17">
        <f t="shared" si="4"/>
        <v>0.28731707317073168</v>
      </c>
      <c r="AA10" s="17">
        <f t="shared" si="5"/>
        <v>64.0625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f>+'Enero '!D11+'febrero '!D11+'marzo '!D11+'abril '!D11+'mayo '!D11+junio!D11+julio!D11+agosto!D11+'septiembre '!D11+'octubre '!D11+'noviembre '!D11+'diciembre '!D11</f>
        <v>53</v>
      </c>
      <c r="E11" s="3">
        <f>+'Enero '!E11+'febrero '!E11+'marzo '!E11+'abril '!E11+'mayo '!E11+junio!E11+julio!E11+agosto!E11+'septiembre '!E11+'octubre '!E11+'noviembre '!E11+'diciembre '!E11</f>
        <v>128</v>
      </c>
      <c r="F11" s="3">
        <f>+'Enero '!F11+'febrero '!F11+'marzo '!F11+'abril '!F11+'mayo '!F11+junio!F11+julio!F11+agosto!F11+'septiembre '!F11+'octubre '!F11+'noviembre '!F11+'diciembre '!F11</f>
        <v>0</v>
      </c>
      <c r="G11" s="3">
        <f>+'Enero '!G11+'febrero '!G11+'marzo '!G11+'abril '!G11+'mayo '!G11+junio!G11+julio!G11+agosto!G11+'septiembre '!G11+'octubre '!G11+'noviembre '!G11+'diciembre '!G11</f>
        <v>2</v>
      </c>
      <c r="H11" s="3">
        <f>+'Enero '!H11+'febrero '!H11+'marzo '!H11+'abril '!H11+'mayo '!H11+junio!H11+julio!H11+agosto!H11+'septiembre '!H11+'octubre '!H11+'noviembre '!H11+'diciembre '!H11</f>
        <v>0</v>
      </c>
      <c r="I11" s="3">
        <f>+'Enero '!I11+'febrero '!I11+'marzo '!I11+'abril '!I11+'mayo '!I11+junio!I11+julio!I11+agosto!I11+'septiembre '!I11+'octubre '!I11+'noviembre '!I11+'diciembre '!I11</f>
        <v>0</v>
      </c>
      <c r="J11" s="3">
        <f>+'Enero '!J11+'febrero '!J11+'marzo '!J11+'abril '!J11+'mayo '!J11+junio!J11+julio!J11+agosto!J11+'septiembre '!J11+'octubre '!J11+'noviembre '!J11+'diciembre '!J11</f>
        <v>154</v>
      </c>
      <c r="K11" s="21">
        <f t="shared" si="8"/>
        <v>284</v>
      </c>
      <c r="L11" s="3">
        <f>+'Enero '!L11+'febrero '!L11+'marzo '!L11+'abril '!L11+'mayo '!L11+junio!L11+julio!L11+agosto!L11+'septiembre '!L11+'octubre '!L11+'noviembre '!L11+'diciembre '!L11</f>
        <v>63</v>
      </c>
      <c r="M11" s="3">
        <f>+'Enero '!M11+'febrero '!M11+'marzo '!M11+'abril '!M11+'mayo '!M11+junio!M11+julio!M11+agosto!M11+'septiembre '!M11+'octubre '!M11+'noviembre '!M11+'diciembre '!M11</f>
        <v>212</v>
      </c>
      <c r="N11" s="3">
        <f>+'Enero '!N11+'febrero '!N11+'marzo '!N11+'abril '!N11+'mayo '!N11+junio!N11+julio!N11+agosto!N11+'septiembre '!N11+'octubre '!N11+'noviembre '!N11+'diciembre '!N11</f>
        <v>7</v>
      </c>
      <c r="O11" s="21">
        <f t="shared" si="6"/>
        <v>282</v>
      </c>
      <c r="P11" s="21">
        <f t="shared" si="7"/>
        <v>55</v>
      </c>
      <c r="Q11" s="3">
        <f>+'Enero '!Q11+'febrero '!Q11+'marzo '!Q11+'abril '!Q11+'mayo '!Q11+junio!Q11+julio!Q11+agosto!Q11+'septiembre '!Q11+'octubre '!Q11+'noviembre '!Q11+'diciembre '!Q11</f>
        <v>0</v>
      </c>
      <c r="R11" s="3">
        <f>+'Enero '!R11+'febrero '!R11+'marzo '!R11+'abril '!R11+'mayo '!R11+junio!R11+julio!R11+agosto!R11+'septiembre '!R11+'octubre '!R11+'noviembre '!R11+'diciembre '!R11</f>
        <v>1824</v>
      </c>
      <c r="S11" s="3">
        <f>+'Enero '!S11+'febrero '!S11+'marzo '!S11+'abril '!S11+'mayo '!S11+junio!S11+julio!S11+agosto!S11+'septiembre '!S11+'octubre '!S11+'noviembre '!S11+'diciembre '!S11</f>
        <v>1712</v>
      </c>
      <c r="T11" s="3">
        <f>+'Enero '!T11+'febrero '!T11+'marzo '!T11+'abril '!T11+'mayo '!T11+junio!T11+julio!T11+agosto!T11+'septiembre '!T11+'octubre '!T11+'noviembre '!T11+'diciembre '!T11</f>
        <v>1699</v>
      </c>
      <c r="U11" s="3">
        <f>+'Enero '!U11+'febrero '!U11+'marzo '!U11+'abril '!U11+'mayo '!U11+junio!U11+julio!U11+agosto!U11+'septiembre '!U11+'octubre '!U11+'noviembre '!U11+'diciembre '!U11</f>
        <v>1679</v>
      </c>
      <c r="V11" s="3">
        <f>+'Enero '!V11+'febrero '!V11+'marzo '!V11+'abril '!V11+'mayo '!V11+junio!V11+julio!V11+agosto!V11+'septiembre '!V11+'octubre '!V11+'noviembre '!V11+'diciembre '!V11</f>
        <v>0</v>
      </c>
      <c r="W11" s="17">
        <f t="shared" si="1"/>
        <v>6.0248226950354606</v>
      </c>
      <c r="X11" s="18">
        <f t="shared" si="2"/>
        <v>2.4822695035460994E-2</v>
      </c>
      <c r="Y11" s="18">
        <f t="shared" si="3"/>
        <v>0.93859649122807021</v>
      </c>
      <c r="Z11" s="17">
        <f t="shared" si="4"/>
        <v>0.3971631205673759</v>
      </c>
      <c r="AA11" s="17">
        <f t="shared" si="5"/>
        <v>47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f>+'Enero '!D12+'febrero '!D12+'marzo '!D12+'abril '!D12+'mayo '!D12+junio!D12+julio!D12+agosto!D12+'septiembre '!D12+'octubre '!D12+'noviembre '!D12+'diciembre '!D12</f>
        <v>70</v>
      </c>
      <c r="E12" s="3">
        <f>+'Enero '!E12+'febrero '!E12+'marzo '!E12+'abril '!E12+'mayo '!E12+junio!E12+julio!E12+agosto!E12+'septiembre '!E12+'octubre '!E12+'noviembre '!E12+'diciembre '!E12</f>
        <v>139</v>
      </c>
      <c r="F12" s="3">
        <f>+'Enero '!F12+'febrero '!F12+'marzo '!F12+'abril '!F12+'mayo '!F12+junio!F12+julio!F12+agosto!F12+'septiembre '!F12+'octubre '!F12+'noviembre '!F12+'diciembre '!F12</f>
        <v>0</v>
      </c>
      <c r="G12" s="3">
        <f>+'Enero '!G12+'febrero '!G12+'marzo '!G12+'abril '!G12+'mayo '!G12+junio!G12+julio!G12+agosto!G12+'septiembre '!G12+'octubre '!G12+'noviembre '!G12+'diciembre '!G12</f>
        <v>0</v>
      </c>
      <c r="H12" s="3">
        <f>+'Enero '!H12+'febrero '!H12+'marzo '!H12+'abril '!H12+'mayo '!H12+junio!H12+julio!H12+agosto!H12+'septiembre '!H12+'octubre '!H12+'noviembre '!H12+'diciembre '!H12</f>
        <v>0</v>
      </c>
      <c r="I12" s="3">
        <f>+'Enero '!I12+'febrero '!I12+'marzo '!I12+'abril '!I12+'mayo '!I12+junio!I12+julio!I12+agosto!I12+'septiembre '!I12+'octubre '!I12+'noviembre '!I12+'diciembre '!I12</f>
        <v>0</v>
      </c>
      <c r="J12" s="3">
        <f>+'Enero '!J12+'febrero '!J12+'marzo '!J12+'abril '!J12+'mayo '!J12+junio!J12+julio!J12+agosto!J12+'septiembre '!J12+'octubre '!J12+'noviembre '!J12+'diciembre '!J12</f>
        <v>144</v>
      </c>
      <c r="K12" s="21">
        <f t="shared" si="8"/>
        <v>283</v>
      </c>
      <c r="L12" s="3">
        <f>+'Enero '!L12+'febrero '!L12+'marzo '!L12+'abril '!L12+'mayo '!L12+junio!L12+julio!L12+agosto!L12+'septiembre '!L12+'octubre '!L12+'noviembre '!L12+'diciembre '!L12</f>
        <v>33</v>
      </c>
      <c r="M12" s="3">
        <f>+'Enero '!M12+'febrero '!M12+'marzo '!M12+'abril '!M12+'mayo '!M12+junio!M12+julio!M12+agosto!M12+'septiembre '!M12+'octubre '!M12+'noviembre '!M12+'diciembre '!M12</f>
        <v>177</v>
      </c>
      <c r="N12" s="3">
        <f>+'Enero '!N12+'febrero '!N12+'marzo '!N12+'abril '!N12+'mayo '!N12+junio!N12+julio!N12+agosto!N12+'septiembre '!N12+'octubre '!N12+'noviembre '!N12+'diciembre '!N12</f>
        <v>73</v>
      </c>
      <c r="O12" s="21">
        <f t="shared" si="6"/>
        <v>283</v>
      </c>
      <c r="P12" s="21">
        <f t="shared" si="7"/>
        <v>70</v>
      </c>
      <c r="Q12" s="3">
        <f>+'Enero '!Q12+'febrero '!Q12+'marzo '!Q12+'abril '!Q12+'mayo '!Q12+junio!Q12+julio!Q12+agosto!Q12+'septiembre '!Q12+'octubre '!Q12+'noviembre '!Q12+'diciembre '!Q12</f>
        <v>0</v>
      </c>
      <c r="R12" s="3">
        <f>+'Enero '!R12+'febrero '!R12+'marzo '!R12+'abril '!R12+'mayo '!R12+junio!R12+julio!R12+agosto!R12+'septiembre '!R12+'octubre '!R12+'noviembre '!R12+'diciembre '!R12</f>
        <v>2368</v>
      </c>
      <c r="S12" s="3">
        <f>+'Enero '!S12+'febrero '!S12+'marzo '!S12+'abril '!S12+'mayo '!S12+junio!S12+julio!S12+agosto!S12+'septiembre '!S12+'octubre '!S12+'noviembre '!S12+'diciembre '!S12</f>
        <v>2119</v>
      </c>
      <c r="T12" s="3">
        <f>+'Enero '!T12+'febrero '!T12+'marzo '!T12+'abril '!T12+'mayo '!T12+junio!T12+julio!T12+agosto!T12+'septiembre '!T12+'octubre '!T12+'noviembre '!T12+'diciembre '!T12</f>
        <v>2092</v>
      </c>
      <c r="U12" s="3">
        <f>+'Enero '!U12+'febrero '!U12+'marzo '!U12+'abril '!U12+'mayo '!U12+junio!U12+julio!U12+agosto!U12+'septiembre '!U12+'octubre '!U12+'noviembre '!U12+'diciembre '!U12</f>
        <v>2049</v>
      </c>
      <c r="V12" s="3">
        <f>+'Enero '!V12+'febrero '!V12+'marzo '!V12+'abril '!V12+'mayo '!V12+junio!V12+julio!V12+agosto!V12+'septiembre '!V12+'octubre '!V12+'noviembre '!V12+'diciembre '!V12</f>
        <v>0</v>
      </c>
      <c r="W12" s="17">
        <f>IF(S12&gt;0,T12/O12,"")</f>
        <v>7.3922261484098941</v>
      </c>
      <c r="X12" s="18">
        <f>IF(N12&gt;0,(N12/O12),"")</f>
        <v>0.25795053003533569</v>
      </c>
      <c r="Y12" s="18">
        <f>IF(S12&gt;0,(S12/R12),"")</f>
        <v>0.89484797297297303</v>
      </c>
      <c r="Z12" s="17">
        <f>IF(S12&gt;0,(R12-S12)/O12,"")</f>
        <v>0.87985865724381629</v>
      </c>
      <c r="AA12" s="17">
        <f>IF(S12&gt;0,O12/C12,"")</f>
        <v>35.375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f>+'Enero '!D13+'febrero '!D13+'marzo '!D13+'abril '!D13+'mayo '!D13+junio!D13+julio!D13+agosto!D13+'septiembre '!D13+'octubre '!D13+'noviembre '!D13+'diciembre '!D13</f>
        <v>130</v>
      </c>
      <c r="E13" s="3">
        <f>+'Enero '!E13+'febrero '!E13+'marzo '!E13+'abril '!E13+'mayo '!E13+junio!E13+julio!E13+agosto!E13+'septiembre '!E13+'octubre '!E13+'noviembre '!E13+'diciembre '!E13</f>
        <v>871</v>
      </c>
      <c r="F13" s="3">
        <f>+'Enero '!F13+'febrero '!F13+'marzo '!F13+'abril '!F13+'mayo '!F13+junio!F13+julio!F13+agosto!F13+'septiembre '!F13+'octubre '!F13+'noviembre '!F13+'diciembre '!F13</f>
        <v>0</v>
      </c>
      <c r="G13" s="3">
        <f>+'Enero '!G13+'febrero '!G13+'marzo '!G13+'abril '!G13+'mayo '!G13+junio!G13+julio!G13+agosto!G13+'septiembre '!G13+'octubre '!G13+'noviembre '!G13+'diciembre '!G13</f>
        <v>149</v>
      </c>
      <c r="H13" s="3">
        <f>+'Enero '!H13+'febrero '!H13+'marzo '!H13+'abril '!H13+'mayo '!H13+junio!H13+julio!H13+agosto!H13+'septiembre '!H13+'octubre '!H13+'noviembre '!H13+'diciembre '!H13</f>
        <v>0</v>
      </c>
      <c r="I13" s="3">
        <f>+'Enero '!I13+'febrero '!I13+'marzo '!I13+'abril '!I13+'mayo '!I13+junio!I13+julio!I13+agosto!I13+'septiembre '!I13+'octubre '!I13+'noviembre '!I13+'diciembre '!I13</f>
        <v>0</v>
      </c>
      <c r="J13" s="3">
        <f>+'Enero '!J13+'febrero '!J13+'marzo '!J13+'abril '!J13+'mayo '!J13+junio!J13+julio!J13+agosto!J13+'septiembre '!J13+'octubre '!J13+'noviembre '!J13+'diciembre '!J13</f>
        <v>129</v>
      </c>
      <c r="K13" s="21">
        <f t="shared" si="8"/>
        <v>1149</v>
      </c>
      <c r="L13" s="3">
        <f>+'Enero '!L13+'febrero '!L13+'marzo '!L13+'abril '!L13+'mayo '!L13+junio!L13+julio!L13+agosto!L13+'septiembre '!L13+'octubre '!L13+'noviembre '!L13+'diciembre '!L13</f>
        <v>1077</v>
      </c>
      <c r="M13" s="3">
        <f>+'Enero '!M13+'febrero '!M13+'marzo '!M13+'abril '!M13+'mayo '!M13+junio!M13+julio!M13+agosto!M13+'septiembre '!M13+'octubre '!M13+'noviembre '!M13+'diciembre '!M13</f>
        <v>64</v>
      </c>
      <c r="N13" s="3">
        <f>+'Enero '!N13+'febrero '!N13+'marzo '!N13+'abril '!N13+'mayo '!N13+junio!N13+julio!N13+agosto!N13+'septiembre '!N13+'octubre '!N13+'noviembre '!N13+'diciembre '!N13</f>
        <v>0</v>
      </c>
      <c r="O13" s="21">
        <f t="shared" si="6"/>
        <v>1141</v>
      </c>
      <c r="P13" s="21">
        <f t="shared" si="7"/>
        <v>138</v>
      </c>
      <c r="Q13" s="3">
        <f>+'Enero '!Q13+'febrero '!Q13+'marzo '!Q13+'abril '!Q13+'mayo '!Q13+junio!Q13+julio!Q13+agosto!Q13+'septiembre '!Q13+'octubre '!Q13+'noviembre '!Q13+'diciembre '!Q13</f>
        <v>0</v>
      </c>
      <c r="R13" s="3">
        <f>+'Enero '!R13+'febrero '!R13+'marzo '!R13+'abril '!R13+'mayo '!R13+junio!R13+julio!R13+agosto!R13+'septiembre '!R13+'octubre '!R13+'noviembre '!R13+'diciembre '!R13</f>
        <v>6325</v>
      </c>
      <c r="S13" s="3">
        <f>+'Enero '!S13+'febrero '!S13+'marzo '!S13+'abril '!S13+'mayo '!S13+junio!S13+julio!S13+agosto!S13+'septiembre '!S13+'octubre '!S13+'noviembre '!S13+'diciembre '!S13</f>
        <v>4035</v>
      </c>
      <c r="T13" s="3">
        <f>+'Enero '!T13+'febrero '!T13+'marzo '!T13+'abril '!T13+'mayo '!T13+junio!T13+julio!T13+agosto!T13+'septiembre '!T13+'octubre '!T13+'noviembre '!T13+'diciembre '!T13</f>
        <v>3949</v>
      </c>
      <c r="U13" s="3">
        <f>+'Enero '!U13+'febrero '!U13+'marzo '!U13+'abril '!U13+'mayo '!U13+junio!U13+julio!U13+agosto!U13+'septiembre '!U13+'octubre '!U13+'noviembre '!U13+'diciembre '!U13</f>
        <v>3891</v>
      </c>
      <c r="V13" s="3">
        <f>+'Enero '!V13+'febrero '!V13+'marzo '!V13+'abril '!V13+'mayo '!V13+junio!V13+julio!V13+agosto!V13+'septiembre '!V13+'octubre '!V13+'noviembre '!V13+'diciembre '!V13</f>
        <v>0</v>
      </c>
      <c r="W13" s="17">
        <f t="shared" si="1"/>
        <v>3.4609991235758106</v>
      </c>
      <c r="X13" s="18" t="str">
        <f t="shared" si="2"/>
        <v/>
      </c>
      <c r="Y13" s="18">
        <f t="shared" si="3"/>
        <v>0.63794466403162053</v>
      </c>
      <c r="Z13" s="17">
        <f t="shared" si="4"/>
        <v>2.0070113935144609</v>
      </c>
      <c r="AA13" s="17">
        <f t="shared" si="5"/>
        <v>38.033333333333331</v>
      </c>
    </row>
    <row r="14" spans="1:27" ht="15" x14ac:dyDescent="0.2">
      <c r="A14" s="19">
        <v>410</v>
      </c>
      <c r="B14" s="20" t="s">
        <v>43</v>
      </c>
      <c r="C14" s="3"/>
      <c r="D14" s="3">
        <f>+'Enero '!D14+'febrero '!D14+'marzo '!D14+'abril '!D14+'mayo '!D14+junio!D14+julio!D14+agosto!D14+'septiembre '!D14+'octubre '!D14+'noviembre '!D14+'diciembre '!D14</f>
        <v>0</v>
      </c>
      <c r="E14" s="3">
        <f>+'Enero '!E14+'febrero '!E14+'marzo '!E14+'abril '!E14+'mayo '!E14+junio!E14+julio!E14+agosto!E14+'septiembre '!E14+'octubre '!E14+'noviembre '!E14+'diciembre '!E14</f>
        <v>0</v>
      </c>
      <c r="F14" s="3">
        <f>+'Enero '!F14+'febrero '!F14+'marzo '!F14+'abril '!F14+'mayo '!F14+junio!F14+julio!F14+agosto!F14+'septiembre '!F14+'octubre '!F14+'noviembre '!F14+'diciembre '!F14</f>
        <v>0</v>
      </c>
      <c r="G14" s="3">
        <f>+'Enero '!G14+'febrero '!G14+'marzo '!G14+'abril '!G14+'mayo '!G14+junio!G14+julio!G14+agosto!G14+'septiembre '!G14+'octubre '!G14+'noviembre '!G14+'diciembre '!G14</f>
        <v>0</v>
      </c>
      <c r="H14" s="3">
        <f>+'Enero '!H14+'febrero '!H14+'marzo '!H14+'abril '!H14+'mayo '!H14+junio!H14+julio!H14+agosto!H14+'septiembre '!H14+'octubre '!H14+'noviembre '!H14+'diciembre '!H14</f>
        <v>0</v>
      </c>
      <c r="I14" s="3">
        <f>+'Enero '!I14+'febrero '!I14+'marzo '!I14+'abril '!I14+'mayo '!I14+junio!I14+julio!I14+agosto!I14+'septiembre '!I14+'octubre '!I14+'noviembre '!I14+'diciembre '!I14</f>
        <v>0</v>
      </c>
      <c r="J14" s="3">
        <f>+'Enero '!J14+'febrero '!J14+'marzo '!J14+'abril '!J14+'mayo '!J14+junio!J14+julio!J14+agosto!J14+'septiembre '!J14+'octubre '!J14+'noviembre '!J14+'diciembre '!J14</f>
        <v>0</v>
      </c>
      <c r="K14" s="21">
        <f t="shared" si="8"/>
        <v>0</v>
      </c>
      <c r="L14" s="3">
        <f>+'Enero '!L14+'febrero '!L14+'marzo '!L14+'abril '!L14+'mayo '!L14+junio!L14+julio!L14+agosto!L14+'septiembre '!L14+'octubre '!L14+'noviembre '!L14+'diciembre '!L14</f>
        <v>0</v>
      </c>
      <c r="M14" s="3">
        <f>+'Enero '!M14+'febrero '!M14+'marzo '!M14+'abril '!M14+'mayo '!M14+junio!M14+julio!M14+agosto!M14+'septiembre '!M14+'octubre '!M14+'noviembre '!M14+'diciembre '!M14</f>
        <v>0</v>
      </c>
      <c r="N14" s="3">
        <f>+'Enero '!N14+'febrero '!N14+'marzo '!N14+'abril '!N14+'mayo '!N14+junio!N14+julio!N14+agosto!N14+'septiembre '!N14+'octubre '!N14+'noviembre '!N14+'diciembre '!N14</f>
        <v>0</v>
      </c>
      <c r="O14" s="21">
        <f t="shared" si="6"/>
        <v>0</v>
      </c>
      <c r="P14" s="21">
        <f t="shared" si="7"/>
        <v>0</v>
      </c>
      <c r="Q14" s="3">
        <f>+'Enero '!Q14+'febrero '!Q14+'marzo '!Q14+'abril '!Q14+'mayo '!Q14+junio!Q14+julio!Q14+agosto!Q14+'septiembre '!Q14+'octubre '!Q14+'noviembre '!Q14+'diciembre '!Q14</f>
        <v>0</v>
      </c>
      <c r="R14" s="3">
        <f>+'Enero '!R14+'febrero '!R14+'marzo '!R14+'abril '!R14+'mayo '!R14+junio!R14+julio!R14+agosto!R14+'septiembre '!R14+'octubre '!R14+'noviembre '!R14+'diciembre '!R14</f>
        <v>0</v>
      </c>
      <c r="S14" s="3">
        <f>+'Enero '!S14+'febrero '!S14+'marzo '!S14+'abril '!S14+'mayo '!S14+junio!S14+julio!S14+agosto!S14+'septiembre '!S14+'octubre '!S14+'noviembre '!S14+'diciembre '!S14</f>
        <v>0</v>
      </c>
      <c r="T14" s="3">
        <f>+'Enero '!T14+'febrero '!T14+'marzo '!T14+'abril '!T14+'mayo '!T14+junio!T14+julio!T14+agosto!T14+'septiembre '!T14+'octubre '!T14+'noviembre '!T14+'diciembre '!T14</f>
        <v>0</v>
      </c>
      <c r="U14" s="3">
        <f>+'Enero '!U14+'febrero '!U14+'marzo '!U14+'abril '!U14+'mayo '!U14+junio!U14+julio!U14+agosto!U14+'septiembre '!U14+'octubre '!U14+'noviembre '!U14+'diciembre '!U14</f>
        <v>0</v>
      </c>
      <c r="V14" s="3">
        <f>+'Enero '!V14+'febrero '!V14+'marzo '!V14+'abril '!V14+'mayo '!V14+junio!V14+julio!V14+agosto!V14+'septiembre '!V14+'octubre '!V14+'noviembre '!V14+'diciembre '!V14</f>
        <v>0</v>
      </c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f>+'Enero '!D15+'febrero '!D15+'marzo '!D15+'abril '!D15+'mayo '!D15+junio!D15+julio!D15+agosto!D15+'septiembre '!D15+'octubre '!D15+'noviembre '!D15+'diciembre '!D15</f>
        <v>38</v>
      </c>
      <c r="E15" s="3">
        <f>+'Enero '!E15+'febrero '!E15+'marzo '!E15+'abril '!E15+'mayo '!E15+junio!E15+julio!E15+agosto!E15+'septiembre '!E15+'octubre '!E15+'noviembre '!E15+'diciembre '!E15</f>
        <v>280</v>
      </c>
      <c r="F15" s="3">
        <f>+'Enero '!F15+'febrero '!F15+'marzo '!F15+'abril '!F15+'mayo '!F15+junio!F15+julio!F15+agosto!F15+'septiembre '!F15+'octubre '!F15+'noviembre '!F15+'diciembre '!F15</f>
        <v>0</v>
      </c>
      <c r="G15" s="3">
        <f>+'Enero '!G15+'febrero '!G15+'marzo '!G15+'abril '!G15+'mayo '!G15+junio!G15+julio!G15+agosto!G15+'septiembre '!G15+'octubre '!G15+'noviembre '!G15+'diciembre '!G15</f>
        <v>7</v>
      </c>
      <c r="H15" s="3">
        <f>+'Enero '!H15+'febrero '!H15+'marzo '!H15+'abril '!H15+'mayo '!H15+junio!H15+julio!H15+agosto!H15+'septiembre '!H15+'octubre '!H15+'noviembre '!H15+'diciembre '!H15</f>
        <v>0</v>
      </c>
      <c r="I15" s="3">
        <f>+'Enero '!I15+'febrero '!I15+'marzo '!I15+'abril '!I15+'mayo '!I15+junio!I15+julio!I15+agosto!I15+'septiembre '!I15+'octubre '!I15+'noviembre '!I15+'diciembre '!I15</f>
        <v>0</v>
      </c>
      <c r="J15" s="3">
        <f>+'Enero '!J15+'febrero '!J15+'marzo '!J15+'abril '!J15+'mayo '!J15+junio!J15+julio!J15+agosto!J15+'septiembre '!J15+'octubre '!J15+'noviembre '!J15+'diciembre '!J15</f>
        <v>62</v>
      </c>
      <c r="K15" s="21">
        <f t="shared" si="8"/>
        <v>349</v>
      </c>
      <c r="L15" s="3">
        <f>+'Enero '!L15+'febrero '!L15+'marzo '!L15+'abril '!L15+'mayo '!L15+junio!L15+julio!L15+agosto!L15+'septiembre '!L15+'octubre '!L15+'noviembre '!L15+'diciembre '!L15</f>
        <v>221</v>
      </c>
      <c r="M15" s="3">
        <f>+'Enero '!M15+'febrero '!M15+'marzo '!M15+'abril '!M15+'mayo '!M15+junio!M15+julio!M15+agosto!M15+'septiembre '!M15+'octubre '!M15+'noviembre '!M15+'diciembre '!M15</f>
        <v>129</v>
      </c>
      <c r="N15" s="3">
        <f>+'Enero '!N15+'febrero '!N15+'marzo '!N15+'abril '!N15+'mayo '!N15+junio!N15+julio!N15+agosto!N15+'septiembre '!N15+'octubre '!N15+'noviembre '!N15+'diciembre '!N15</f>
        <v>0</v>
      </c>
      <c r="O15" s="21">
        <f t="shared" si="6"/>
        <v>350</v>
      </c>
      <c r="P15" s="21">
        <f t="shared" si="7"/>
        <v>37</v>
      </c>
      <c r="Q15" s="3">
        <f>+'Enero '!Q15+'febrero '!Q15+'marzo '!Q15+'abril '!Q15+'mayo '!Q15+junio!Q15+julio!Q15+agosto!Q15+'septiembre '!Q15+'octubre '!Q15+'noviembre '!Q15+'diciembre '!Q15</f>
        <v>0</v>
      </c>
      <c r="R15" s="3">
        <f>+'Enero '!R15+'febrero '!R15+'marzo '!R15+'abril '!R15+'mayo '!R15+junio!R15+julio!R15+agosto!R15+'septiembre '!R15+'octubre '!R15+'noviembre '!R15+'diciembre '!R15</f>
        <v>1824</v>
      </c>
      <c r="S15" s="3">
        <f>+'Enero '!S15+'febrero '!S15+'marzo '!S15+'abril '!S15+'mayo '!S15+junio!S15+julio!S15+agosto!S15+'septiembre '!S15+'octubre '!S15+'noviembre '!S15+'diciembre '!S15</f>
        <v>1205</v>
      </c>
      <c r="T15" s="3">
        <f>+'Enero '!T15+'febrero '!T15+'marzo '!T15+'abril '!T15+'mayo '!T15+junio!T15+julio!T15+agosto!T15+'septiembre '!T15+'octubre '!T15+'noviembre '!T15+'diciembre '!T15</f>
        <v>1230</v>
      </c>
      <c r="U15" s="3">
        <f>+'Enero '!U15+'febrero '!U15+'marzo '!U15+'abril '!U15+'mayo '!U15+junio!U15+julio!U15+agosto!U15+'septiembre '!U15+'octubre '!U15+'noviembre '!U15+'diciembre '!U15</f>
        <v>1188</v>
      </c>
      <c r="V15" s="3">
        <f>+'Enero '!V15+'febrero '!V15+'marzo '!V15+'abril '!V15+'mayo '!V15+junio!V15+julio!V15+agosto!V15+'septiembre '!V15+'octubre '!V15+'noviembre '!V15+'diciembre '!V15</f>
        <v>0</v>
      </c>
      <c r="W15" s="17">
        <f t="shared" si="1"/>
        <v>3.5142857142857142</v>
      </c>
      <c r="X15" s="18" t="str">
        <f t="shared" si="2"/>
        <v/>
      </c>
      <c r="Y15" s="18">
        <f t="shared" si="3"/>
        <v>0.66063596491228072</v>
      </c>
      <c r="Z15" s="17">
        <f t="shared" si="4"/>
        <v>1.7685714285714285</v>
      </c>
      <c r="AA15" s="17">
        <f t="shared" si="5"/>
        <v>58.333333333333336</v>
      </c>
    </row>
    <row r="16" spans="1:27" ht="15" x14ac:dyDescent="0.2">
      <c r="A16" s="19">
        <v>411</v>
      </c>
      <c r="B16" s="20" t="s">
        <v>45</v>
      </c>
      <c r="C16" s="3"/>
      <c r="D16" s="3">
        <f>+'Enero '!D16+'febrero '!D16+'marzo '!D16+'abril '!D16+'mayo '!D16+junio!D16+julio!D16+agosto!D16+'septiembre '!D16+'octubre '!D16+'noviembre '!D16+'diciembre '!D16</f>
        <v>0</v>
      </c>
      <c r="E16" s="3">
        <f>+'Enero '!E16+'febrero '!E16+'marzo '!E16+'abril '!E16+'mayo '!E16+junio!E16+julio!E16+agosto!E16+'septiembre '!E16+'octubre '!E16+'noviembre '!E16+'diciembre '!E16</f>
        <v>0</v>
      </c>
      <c r="F16" s="3">
        <f>+'Enero '!F16+'febrero '!F16+'marzo '!F16+'abril '!F16+'mayo '!F16+junio!F16+julio!F16+agosto!F16+'septiembre '!F16+'octubre '!F16+'noviembre '!F16+'diciembre '!F16</f>
        <v>0</v>
      </c>
      <c r="G16" s="3">
        <f>+'Enero '!G16+'febrero '!G16+'marzo '!G16+'abril '!G16+'mayo '!G16+junio!G16+julio!G16+agosto!G16+'septiembre '!G16+'octubre '!G16+'noviembre '!G16+'diciembre '!G16</f>
        <v>0</v>
      </c>
      <c r="H16" s="3">
        <f>+'Enero '!H16+'febrero '!H16+'marzo '!H16+'abril '!H16+'mayo '!H16+junio!H16+julio!H16+agosto!H16+'septiembre '!H16+'octubre '!H16+'noviembre '!H16+'diciembre '!H16</f>
        <v>0</v>
      </c>
      <c r="I16" s="3">
        <f>+'Enero '!I16+'febrero '!I16+'marzo '!I16+'abril '!I16+'mayo '!I16+junio!I16+julio!I16+agosto!I16+'septiembre '!I16+'octubre '!I16+'noviembre '!I16+'diciembre '!I16</f>
        <v>0</v>
      </c>
      <c r="J16" s="3">
        <f>+'Enero '!J16+'febrero '!J16+'marzo '!J16+'abril '!J16+'mayo '!J16+junio!J16+julio!J16+agosto!J16+'septiembre '!J16+'octubre '!J16+'noviembre '!J16+'diciembre '!J16</f>
        <v>0</v>
      </c>
      <c r="K16" s="21">
        <f t="shared" si="8"/>
        <v>0</v>
      </c>
      <c r="L16" s="3">
        <f>+'Enero '!L16+'febrero '!L16+'marzo '!L16+'abril '!L16+'mayo '!L16+junio!L16+julio!L16+agosto!L16+'septiembre '!L16+'octubre '!L16+'noviembre '!L16+'diciembre '!L16</f>
        <v>0</v>
      </c>
      <c r="M16" s="3">
        <f>+'Enero '!M16+'febrero '!M16+'marzo '!M16+'abril '!M16+'mayo '!M16+junio!M16+julio!M16+agosto!M16+'septiembre '!M16+'octubre '!M16+'noviembre '!M16+'diciembre '!M16</f>
        <v>0</v>
      </c>
      <c r="N16" s="3">
        <f>+'Enero '!N16+'febrero '!N16+'marzo '!N16+'abril '!N16+'mayo '!N16+junio!N16+julio!N16+agosto!N16+'septiembre '!N16+'octubre '!N16+'noviembre '!N16+'diciembre '!N16</f>
        <v>0</v>
      </c>
      <c r="O16" s="21">
        <f t="shared" si="6"/>
        <v>0</v>
      </c>
      <c r="P16" s="21">
        <f t="shared" si="7"/>
        <v>0</v>
      </c>
      <c r="Q16" s="3">
        <f>+'Enero '!Q16+'febrero '!Q16+'marzo '!Q16+'abril '!Q16+'mayo '!Q16+junio!Q16+julio!Q16+agosto!Q16+'septiembre '!Q16+'octubre '!Q16+'noviembre '!Q16+'diciembre '!Q16</f>
        <v>0</v>
      </c>
      <c r="R16" s="3">
        <f>+'Enero '!R16+'febrero '!R16+'marzo '!R16+'abril '!R16+'mayo '!R16+junio!R16+julio!R16+agosto!R16+'septiembre '!R16+'octubre '!R16+'noviembre '!R16+'diciembre '!R16</f>
        <v>0</v>
      </c>
      <c r="S16" s="3">
        <f>+'Enero '!S16+'febrero '!S16+'marzo '!S16+'abril '!S16+'mayo '!S16+junio!S16+julio!S16+agosto!S16+'septiembre '!S16+'octubre '!S16+'noviembre '!S16+'diciembre '!S16</f>
        <v>0</v>
      </c>
      <c r="T16" s="3">
        <f>+'Enero '!T16+'febrero '!T16+'marzo '!T16+'abril '!T16+'mayo '!T16+junio!T16+julio!T16+agosto!T16+'septiembre '!T16+'octubre '!T16+'noviembre '!T16+'diciembre '!T16</f>
        <v>0</v>
      </c>
      <c r="U16" s="3">
        <f>+'Enero '!U16+'febrero '!U16+'marzo '!U16+'abril '!U16+'mayo '!U16+junio!U16+julio!U16+agosto!U16+'septiembre '!U16+'octubre '!U16+'noviembre '!U16+'diciembre '!U16</f>
        <v>0</v>
      </c>
      <c r="V16" s="3">
        <f>+'Enero '!V16+'febrero '!V16+'marzo '!V16+'abril '!V16+'mayo '!V16+junio!V16+julio!V16+agosto!V16+'septiembre '!V16+'octubre '!V16+'noviembre '!V16+'diciembre '!V16</f>
        <v>0</v>
      </c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>
        <v>20</v>
      </c>
      <c r="D17" s="3">
        <f>+'Enero '!D17+'febrero '!D17+'marzo '!D17+'abril '!D17+'mayo '!D17+junio!D17+julio!D17+agosto!D17+'septiembre '!D17+'octubre '!D17+'noviembre '!D17+'diciembre '!D17</f>
        <v>133</v>
      </c>
      <c r="E17" s="3">
        <f>+'Enero '!E17+'febrero '!E17+'marzo '!E17+'abril '!E17+'mayo '!E17+junio!E17+julio!E17+agosto!E17+'septiembre '!E17+'octubre '!E17+'noviembre '!E17+'diciembre '!E17</f>
        <v>442</v>
      </c>
      <c r="F17" s="3">
        <f>+'Enero '!F17+'febrero '!F17+'marzo '!F17+'abril '!F17+'mayo '!F17+junio!F17+julio!F17+agosto!F17+'septiembre '!F17+'octubre '!F17+'noviembre '!F17+'diciembre '!F17</f>
        <v>0</v>
      </c>
      <c r="G17" s="3">
        <f>+'Enero '!G17+'febrero '!G17+'marzo '!G17+'abril '!G17+'mayo '!G17+junio!G17+julio!G17+agosto!G17+'septiembre '!G17+'octubre '!G17+'noviembre '!G17+'diciembre '!G17</f>
        <v>5</v>
      </c>
      <c r="H17" s="3">
        <f>+'Enero '!H17+'febrero '!H17+'marzo '!H17+'abril '!H17+'mayo '!H17+junio!H17+julio!H17+agosto!H17+'septiembre '!H17+'octubre '!H17+'noviembre '!H17+'diciembre '!H17</f>
        <v>0</v>
      </c>
      <c r="I17" s="3">
        <f>+'Enero '!I17+'febrero '!I17+'marzo '!I17+'abril '!I17+'mayo '!I17+junio!I17+julio!I17+agosto!I17+'septiembre '!I17+'octubre '!I17+'noviembre '!I17+'diciembre '!I17</f>
        <v>0</v>
      </c>
      <c r="J17" s="3">
        <f>+'Enero '!J17+'febrero '!J17+'marzo '!J17+'abril '!J17+'mayo '!J17+junio!J17+julio!J17+agosto!J17+'septiembre '!J17+'octubre '!J17+'noviembre '!J17+'diciembre '!J17</f>
        <v>85</v>
      </c>
      <c r="K17" s="21">
        <f>SUM(E17:J17)</f>
        <v>532</v>
      </c>
      <c r="L17" s="3">
        <f>+'Enero '!L17+'febrero '!L17+'marzo '!L17+'abril '!L17+'mayo '!L17+junio!L17+julio!L17+agosto!L17+'septiembre '!L17+'octubre '!L17+'noviembre '!L17+'diciembre '!L17</f>
        <v>445</v>
      </c>
      <c r="M17" s="3">
        <f>+'Enero '!M17+'febrero '!M17+'marzo '!M17+'abril '!M17+'mayo '!M17+junio!M17+julio!M17+agosto!M17+'septiembre '!M17+'octubre '!M17+'noviembre '!M17+'diciembre '!M17</f>
        <v>86</v>
      </c>
      <c r="N17" s="3">
        <f>+'Enero '!N17+'febrero '!N17+'marzo '!N17+'abril '!N17+'mayo '!N17+junio!N17+julio!N17+agosto!N17+'septiembre '!N17+'octubre '!N17+'noviembre '!N17+'diciembre '!N17</f>
        <v>3</v>
      </c>
      <c r="O17" s="21">
        <f>SUM(L17:N17)</f>
        <v>534</v>
      </c>
      <c r="P17" s="21">
        <f>+D17+K17-O17</f>
        <v>131</v>
      </c>
      <c r="Q17" s="3">
        <f>+'Enero '!Q17+'febrero '!Q17+'marzo '!Q17+'abril '!Q17+'mayo '!Q17+junio!Q17+julio!Q17+agosto!Q17+'septiembre '!Q17+'octubre '!Q17+'noviembre '!Q17+'diciembre '!Q17</f>
        <v>0</v>
      </c>
      <c r="R17" s="3">
        <f>+'Enero '!R17+'febrero '!R17+'marzo '!R17+'abril '!R17+'mayo '!R17+junio!R17+julio!R17+agosto!R17+'septiembre '!R17+'octubre '!R17+'noviembre '!R17+'diciembre '!R17</f>
        <v>6105</v>
      </c>
      <c r="S17" s="3">
        <f>+'Enero '!S17+'febrero '!S17+'marzo '!S17+'abril '!S17+'mayo '!S17+junio!S17+julio!S17+agosto!S17+'septiembre '!S17+'octubre '!S17+'noviembre '!S17+'diciembre '!S17</f>
        <v>4188</v>
      </c>
      <c r="T17" s="3">
        <f>+'Enero '!T17+'febrero '!T17+'marzo '!T17+'abril '!T17+'mayo '!T17+junio!T17+julio!T17+agosto!T17+'septiembre '!T17+'octubre '!T17+'noviembre '!T17+'diciembre '!T17</f>
        <v>4235</v>
      </c>
      <c r="U17" s="3">
        <f>+'Enero '!U17+'febrero '!U17+'marzo '!U17+'abril '!U17+'mayo '!U17+junio!U17+julio!U17+agosto!U17+'septiembre '!U17+'octubre '!U17+'noviembre '!U17+'diciembre '!U17</f>
        <v>4189</v>
      </c>
      <c r="V17" s="3">
        <f>+'Enero '!V17+'febrero '!V17+'marzo '!V17+'abril '!V17+'mayo '!V17+junio!V17+julio!V17+agosto!V17+'septiembre '!V17+'octubre '!V17+'noviembre '!V17+'diciembre '!V17</f>
        <v>0</v>
      </c>
      <c r="W17" s="17">
        <f>IF(S17&gt;0,T17/O17,"")</f>
        <v>7.9307116104868918</v>
      </c>
      <c r="X17" s="18">
        <f>IF(N17&gt;0,(N17/O17),"")</f>
        <v>5.6179775280898875E-3</v>
      </c>
      <c r="Y17" s="18">
        <f>IF(S17&gt;0,(S17/R17),"")</f>
        <v>0.68599508599508596</v>
      </c>
      <c r="Z17" s="17">
        <f>IF(S17&gt;0,(R17-S17)/O17,"")</f>
        <v>3.5898876404494384</v>
      </c>
      <c r="AA17" s="17">
        <f>IF(S17&gt;0,O17/C17,"")</f>
        <v>26.7</v>
      </c>
    </row>
    <row r="18" spans="1:27" ht="15" x14ac:dyDescent="0.2">
      <c r="A18" s="19">
        <v>415</v>
      </c>
      <c r="B18" s="20" t="s">
        <v>47</v>
      </c>
      <c r="C18" s="3"/>
      <c r="D18" s="3">
        <f>+'Enero '!D18+'febrero '!D18+'marzo '!D18+'abril '!D18+'mayo '!D18+junio!D18+julio!D18+agosto!D18+'septiembre '!D18+'octubre '!D18+'noviembre '!D18+'diciembre '!D18</f>
        <v>0</v>
      </c>
      <c r="E18" s="3">
        <f>+'Enero '!E18+'febrero '!E18+'marzo '!E18+'abril '!E18+'mayo '!E18+junio!E18+julio!E18+agosto!E18+'septiembre '!E18+'octubre '!E18+'noviembre '!E18+'diciembre '!E18</f>
        <v>0</v>
      </c>
      <c r="F18" s="3">
        <f>+'Enero '!F18+'febrero '!F18+'marzo '!F18+'abril '!F18+'mayo '!F18+junio!F18+julio!F18+agosto!F18+'septiembre '!F18+'octubre '!F18+'noviembre '!F18+'diciembre '!F18</f>
        <v>0</v>
      </c>
      <c r="G18" s="3">
        <f>+'Enero '!G18+'febrero '!G18+'marzo '!G18+'abril '!G18+'mayo '!G18+junio!G18+julio!G18+agosto!G18+'septiembre '!G18+'octubre '!G18+'noviembre '!G18+'diciembre '!G18</f>
        <v>0</v>
      </c>
      <c r="H18" s="3">
        <f>+'Enero '!H18+'febrero '!H18+'marzo '!H18+'abril '!H18+'mayo '!H18+junio!H18+julio!H18+agosto!H18+'septiembre '!H18+'octubre '!H18+'noviembre '!H18+'diciembre '!H18</f>
        <v>0</v>
      </c>
      <c r="I18" s="3">
        <f>+'Enero '!I18+'febrero '!I18+'marzo '!I18+'abril '!I18+'mayo '!I18+junio!I18+julio!I18+agosto!I18+'septiembre '!I18+'octubre '!I18+'noviembre '!I18+'diciembre '!I18</f>
        <v>0</v>
      </c>
      <c r="J18" s="3">
        <f>+'Enero '!J18+'febrero '!J18+'marzo '!J18+'abril '!J18+'mayo '!J18+junio!J18+julio!J18+agosto!J18+'septiembre '!J18+'octubre '!J18+'noviembre '!J18+'diciembre '!J18</f>
        <v>0</v>
      </c>
      <c r="K18" s="21">
        <f>SUM(E18:J18)</f>
        <v>0</v>
      </c>
      <c r="L18" s="3">
        <f>+'Enero '!L18+'febrero '!L18+'marzo '!L18+'abril '!L18+'mayo '!L18+junio!L18+julio!L18+agosto!L18+'septiembre '!L18+'octubre '!L18+'noviembre '!L18+'diciembre '!L18</f>
        <v>0</v>
      </c>
      <c r="M18" s="3">
        <f>+'Enero '!M18+'febrero '!M18+'marzo '!M18+'abril '!M18+'mayo '!M18+junio!M18+julio!M18+agosto!M18+'septiembre '!M18+'octubre '!M18+'noviembre '!M18+'diciembre '!M18</f>
        <v>0</v>
      </c>
      <c r="N18" s="3">
        <f>+'Enero '!N18+'febrero '!N18+'marzo '!N18+'abril '!N18+'mayo '!N18+junio!N18+julio!N18+agosto!N18+'septiembre '!N18+'octubre '!N18+'noviembre '!N18+'diciembre '!N18</f>
        <v>0</v>
      </c>
      <c r="O18" s="21">
        <f>SUM(L18:N18)</f>
        <v>0</v>
      </c>
      <c r="P18" s="21">
        <f>+D18+K18-O18</f>
        <v>0</v>
      </c>
      <c r="Q18" s="3">
        <f>+'Enero '!Q18+'febrero '!Q18+'marzo '!Q18+'abril '!Q18+'mayo '!Q18+junio!Q18+julio!Q18+agosto!Q18+'septiembre '!Q18+'octubre '!Q18+'noviembre '!Q18+'diciembre '!Q18</f>
        <v>0</v>
      </c>
      <c r="R18" s="3">
        <f>+'Enero '!R18+'febrero '!R18+'marzo '!R18+'abril '!R18+'mayo '!R18+junio!R18+julio!R18+agosto!R18+'septiembre '!R18+'octubre '!R18+'noviembre '!R18+'diciembre '!R18</f>
        <v>0</v>
      </c>
      <c r="S18" s="3">
        <f>+'Enero '!S18+'febrero '!S18+'marzo '!S18+'abril '!S18+'mayo '!S18+junio!S18+julio!S18+agosto!S18+'septiembre '!S18+'octubre '!S18+'noviembre '!S18+'diciembre '!S18</f>
        <v>0</v>
      </c>
      <c r="T18" s="3">
        <f>+'Enero '!T18+'febrero '!T18+'marzo '!T18+'abril '!T18+'mayo '!T18+junio!T18+julio!T18+agosto!T18+'septiembre '!T18+'octubre '!T18+'noviembre '!T18+'diciembre '!T18</f>
        <v>0</v>
      </c>
      <c r="U18" s="3">
        <f>+'Enero '!U18+'febrero '!U18+'marzo '!U18+'abril '!U18+'mayo '!U18+junio!U18+julio!U18+agosto!U18+'septiembre '!U18+'octubre '!U18+'noviembre '!U18+'diciembre '!U18</f>
        <v>0</v>
      </c>
      <c r="V18" s="3">
        <f>+'Enero '!V18+'febrero '!V18+'marzo '!V18+'abril '!V18+'mayo '!V18+junio!V18+julio!V18+agosto!V18+'septiembre '!V18+'octubre '!V18+'noviembre '!V18+'diciembre '!V18</f>
        <v>0</v>
      </c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>
        <f>+'Enero '!D19+'febrero '!D19+'marzo '!D19+'abril '!D19+'mayo '!D19+junio!D19+julio!D19+agosto!D19+'septiembre '!D19+'octubre '!D19+'noviembre '!D19+'diciembre '!D19</f>
        <v>0</v>
      </c>
      <c r="E19" s="3">
        <f>+'Enero '!E19+'febrero '!E19+'marzo '!E19+'abril '!E19+'mayo '!E19+junio!E19+julio!E19+agosto!E19+'septiembre '!E19+'octubre '!E19+'noviembre '!E19+'diciembre '!E19</f>
        <v>0</v>
      </c>
      <c r="F19" s="3">
        <f>+'Enero '!F19+'febrero '!F19+'marzo '!F19+'abril '!F19+'mayo '!F19+junio!F19+julio!F19+agosto!F19+'septiembre '!F19+'octubre '!F19+'noviembre '!F19+'diciembre '!F19</f>
        <v>0</v>
      </c>
      <c r="G19" s="3">
        <f>+'Enero '!G19+'febrero '!G19+'marzo '!G19+'abril '!G19+'mayo '!G19+junio!G19+julio!G19+agosto!G19+'septiembre '!G19+'octubre '!G19+'noviembre '!G19+'diciembre '!G19</f>
        <v>0</v>
      </c>
      <c r="H19" s="3">
        <f>+'Enero '!H19+'febrero '!H19+'marzo '!H19+'abril '!H19+'mayo '!H19+junio!H19+julio!H19+agosto!H19+'septiembre '!H19+'octubre '!H19+'noviembre '!H19+'diciembre '!H19</f>
        <v>0</v>
      </c>
      <c r="I19" s="3">
        <f>+'Enero '!I19+'febrero '!I19+'marzo '!I19+'abril '!I19+'mayo '!I19+junio!I19+julio!I19+agosto!I19+'septiembre '!I19+'octubre '!I19+'noviembre '!I19+'diciembre '!I19</f>
        <v>0</v>
      </c>
      <c r="J19" s="3">
        <f>+'Enero '!J19+'febrero '!J19+'marzo '!J19+'abril '!J19+'mayo '!J19+junio!J19+julio!J19+agosto!J19+'septiembre '!J19+'octubre '!J19+'noviembre '!J19+'diciembre '!J19</f>
        <v>0</v>
      </c>
      <c r="K19" s="21">
        <f t="shared" si="8"/>
        <v>0</v>
      </c>
      <c r="L19" s="3">
        <f>+'Enero '!L19+'febrero '!L19+'marzo '!L19+'abril '!L19+'mayo '!L19+junio!L19+julio!L19+agosto!L19+'septiembre '!L19+'octubre '!L19+'noviembre '!L19+'diciembre '!L19</f>
        <v>0</v>
      </c>
      <c r="M19" s="3">
        <f>+'Enero '!M19+'febrero '!M19+'marzo '!M19+'abril '!M19+'mayo '!M19+junio!M19+julio!M19+agosto!M19+'septiembre '!M19+'octubre '!M19+'noviembre '!M19+'diciembre '!M19</f>
        <v>0</v>
      </c>
      <c r="N19" s="3">
        <f>+'Enero '!N19+'febrero '!N19+'marzo '!N19+'abril '!N19+'mayo '!N19+junio!N19+julio!N19+agosto!N19+'septiembre '!N19+'octubre '!N19+'noviembre '!N19+'diciembre '!N19</f>
        <v>0</v>
      </c>
      <c r="O19" s="21">
        <f t="shared" si="6"/>
        <v>0</v>
      </c>
      <c r="P19" s="21">
        <f t="shared" si="7"/>
        <v>0</v>
      </c>
      <c r="Q19" s="3">
        <f>+'Enero '!Q19+'febrero '!Q19+'marzo '!Q19+'abril '!Q19+'mayo '!Q19+junio!Q19+julio!Q19+agosto!Q19+'septiembre '!Q19+'octubre '!Q19+'noviembre '!Q19+'diciembre '!Q19</f>
        <v>0</v>
      </c>
      <c r="R19" s="3">
        <f>+'Enero '!R19+'febrero '!R19+'marzo '!R19+'abril '!R19+'mayo '!R19+junio!R19+julio!R19+agosto!R19+'septiembre '!R19+'octubre '!R19+'noviembre '!R19+'diciembre '!R19</f>
        <v>0</v>
      </c>
      <c r="S19" s="3">
        <f>+'Enero '!S19+'febrero '!S19+'marzo '!S19+'abril '!S19+'mayo '!S19+junio!S19+julio!S19+agosto!S19+'septiembre '!S19+'octubre '!S19+'noviembre '!S19+'diciembre '!S19</f>
        <v>0</v>
      </c>
      <c r="T19" s="3">
        <f>+'Enero '!T19+'febrero '!T19+'marzo '!T19+'abril '!T19+'mayo '!T19+junio!T19+julio!T19+agosto!T19+'septiembre '!T19+'octubre '!T19+'noviembre '!T19+'diciembre '!T19</f>
        <v>0</v>
      </c>
      <c r="U19" s="3">
        <f>+'Enero '!U19+'febrero '!U19+'marzo '!U19+'abril '!U19+'mayo '!U19+junio!U19+julio!U19+agosto!U19+'septiembre '!U19+'octubre '!U19+'noviembre '!U19+'diciembre '!U19</f>
        <v>0</v>
      </c>
      <c r="V19" s="3">
        <f>+'Enero '!V19+'febrero '!V19+'marzo '!V19+'abril '!V19+'mayo '!V19+junio!V19+julio!V19+agosto!V19+'septiembre '!V19+'octubre '!V19+'noviembre '!V19+'diciembre '!V19</f>
        <v>0</v>
      </c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>
        <v>50</v>
      </c>
      <c r="D20" s="3">
        <f>+'Enero '!D20+'febrero '!D20+'marzo '!D20+'abril '!D20+'mayo '!D20+junio!D20+julio!D20+agosto!D20+'septiembre '!D20+'octubre '!D20+'noviembre '!D20+'diciembre '!D20</f>
        <v>230</v>
      </c>
      <c r="E20" s="3">
        <f>+'Enero '!E20+'febrero '!E20+'marzo '!E20+'abril '!E20+'mayo '!E20+junio!E20+julio!E20+agosto!E20+'septiembre '!E20+'octubre '!E20+'noviembre '!E20+'diciembre '!E20</f>
        <v>2168</v>
      </c>
      <c r="F20" s="3">
        <f>+'Enero '!F20+'febrero '!F20+'marzo '!F20+'abril '!F20+'mayo '!F20+junio!F20+julio!F20+agosto!F20+'septiembre '!F20+'octubre '!F20+'noviembre '!F20+'diciembre '!F20</f>
        <v>0</v>
      </c>
      <c r="G20" s="3">
        <f>+'Enero '!G20+'febrero '!G20+'marzo '!G20+'abril '!G20+'mayo '!G20+junio!G20+julio!G20+agosto!G20+'septiembre '!G20+'octubre '!G20+'noviembre '!G20+'diciembre '!G20</f>
        <v>14</v>
      </c>
      <c r="H20" s="3">
        <f>+'Enero '!H20+'febrero '!H20+'marzo '!H20+'abril '!H20+'mayo '!H20+junio!H20+julio!H20+agosto!H20+'septiembre '!H20+'octubre '!H20+'noviembre '!H20+'diciembre '!H20</f>
        <v>0</v>
      </c>
      <c r="I20" s="3">
        <f>+'Enero '!I20+'febrero '!I20+'marzo '!I20+'abril '!I20+'mayo '!I20+junio!I20+julio!I20+agosto!I20+'septiembre '!I20+'octubre '!I20+'noviembre '!I20+'diciembre '!I20</f>
        <v>0</v>
      </c>
      <c r="J20" s="3">
        <f>+'Enero '!J20+'febrero '!J20+'marzo '!J20+'abril '!J20+'mayo '!J20+junio!J20+julio!J20+agosto!J20+'septiembre '!J20+'octubre '!J20+'noviembre '!J20+'diciembre '!J20</f>
        <v>12</v>
      </c>
      <c r="K20" s="21">
        <f>SUM(E20:J20)</f>
        <v>2194</v>
      </c>
      <c r="L20" s="3">
        <f>+'Enero '!L20+'febrero '!L20+'marzo '!L20+'abril '!L20+'mayo '!L20+junio!L20+julio!L20+agosto!L20+'septiembre '!L20+'octubre '!L20+'noviembre '!L20+'diciembre '!L20</f>
        <v>2146</v>
      </c>
      <c r="M20" s="3">
        <f>+'Enero '!M20+'febrero '!M20+'marzo '!M20+'abril '!M20+'mayo '!M20+junio!M20+julio!M20+agosto!M20+'septiembre '!M20+'octubre '!M20+'noviembre '!M20+'diciembre '!M20</f>
        <v>45</v>
      </c>
      <c r="N20" s="3">
        <f>+'Enero '!N20+'febrero '!N20+'marzo '!N20+'abril '!N20+'mayo '!N20+junio!N20+julio!N20+agosto!N20+'septiembre '!N20+'octubre '!N20+'noviembre '!N20+'diciembre '!N20</f>
        <v>0</v>
      </c>
      <c r="O20" s="21">
        <f>SUM(L20:N20)</f>
        <v>2191</v>
      </c>
      <c r="P20" s="21">
        <f>+D20+K20-O20</f>
        <v>233</v>
      </c>
      <c r="Q20" s="3">
        <f>+'Enero '!Q20+'febrero '!Q20+'marzo '!Q20+'abril '!Q20+'mayo '!Q20+junio!Q20+julio!Q20+agosto!Q20+'septiembre '!Q20+'octubre '!Q20+'noviembre '!Q20+'diciembre '!Q20</f>
        <v>0</v>
      </c>
      <c r="R20" s="3">
        <f>+'Enero '!R20+'febrero '!R20+'marzo '!R20+'abril '!R20+'mayo '!R20+junio!R20+julio!R20+agosto!R20+'septiembre '!R20+'octubre '!R20+'noviembre '!R20+'diciembre '!R20</f>
        <v>13058</v>
      </c>
      <c r="S20" s="3">
        <f>+'Enero '!S20+'febrero '!S20+'marzo '!S20+'abril '!S20+'mayo '!S20+junio!S20+julio!S20+agosto!S20+'septiembre '!S20+'octubre '!S20+'noviembre '!S20+'diciembre '!S20</f>
        <v>7753</v>
      </c>
      <c r="T20" s="3">
        <f>+'Enero '!T20+'febrero '!T20+'marzo '!T20+'abril '!T20+'mayo '!T20+junio!T20+julio!T20+agosto!T20+'septiembre '!T20+'octubre '!T20+'noviembre '!T20+'diciembre '!T20</f>
        <v>7800</v>
      </c>
      <c r="U20" s="3">
        <f>+'Enero '!U20+'febrero '!U20+'marzo '!U20+'abril '!U20+'mayo '!U20+junio!U20+julio!U20+agosto!U20+'septiembre '!U20+'octubre '!U20+'noviembre '!U20+'diciembre '!U20</f>
        <v>7755</v>
      </c>
      <c r="V20" s="3">
        <f>+'Enero '!V20+'febrero '!V20+'marzo '!V20+'abril '!V20+'mayo '!V20+junio!V20+julio!V20+agosto!V20+'septiembre '!V20+'octubre '!V20+'noviembre '!V20+'diciembre '!V20</f>
        <v>0</v>
      </c>
      <c r="W20" s="17">
        <f t="shared" si="1"/>
        <v>3.5600182565038794</v>
      </c>
      <c r="X20" s="18" t="str">
        <f t="shared" si="2"/>
        <v/>
      </c>
      <c r="Y20" s="18">
        <f t="shared" si="3"/>
        <v>0.59373564098636855</v>
      </c>
      <c r="Z20" s="17">
        <f t="shared" si="4"/>
        <v>2.4212688270196256</v>
      </c>
      <c r="AA20" s="17">
        <f t="shared" si="5"/>
        <v>43.82</v>
      </c>
    </row>
    <row r="21" spans="1:27" ht="15" x14ac:dyDescent="0.2">
      <c r="A21" s="19">
        <v>417</v>
      </c>
      <c r="B21" s="20" t="s">
        <v>50</v>
      </c>
      <c r="C21" s="3">
        <v>26</v>
      </c>
      <c r="D21" s="3">
        <f>+'Enero '!D21+'febrero '!D21+'marzo '!D21+'abril '!D21+'mayo '!D21+junio!D21+julio!D21+agosto!D21+'septiembre '!D21+'octubre '!D21+'noviembre '!D21+'diciembre '!D21</f>
        <v>97</v>
      </c>
      <c r="E21" s="3">
        <f>+'Enero '!E21+'febrero '!E21+'marzo '!E21+'abril '!E21+'mayo '!E21+junio!E21+julio!E21+agosto!E21+'septiembre '!E21+'octubre '!E21+'noviembre '!E21+'diciembre '!E21</f>
        <v>154</v>
      </c>
      <c r="F21" s="3">
        <f>+'Enero '!F21+'febrero '!F21+'marzo '!F21+'abril '!F21+'mayo '!F21+junio!F21+julio!F21+agosto!F21+'septiembre '!F21+'octubre '!F21+'noviembre '!F21+'diciembre '!F21</f>
        <v>0</v>
      </c>
      <c r="G21" s="3">
        <f>+'Enero '!G21+'febrero '!G21+'marzo '!G21+'abril '!G21+'mayo '!G21+junio!G21+julio!G21+agosto!G21+'septiembre '!G21+'octubre '!G21+'noviembre '!G21+'diciembre '!G21</f>
        <v>2</v>
      </c>
      <c r="H21" s="3">
        <f>+'Enero '!H21+'febrero '!H21+'marzo '!H21+'abril '!H21+'mayo '!H21+junio!H21+julio!H21+agosto!H21+'septiembre '!H21+'octubre '!H21+'noviembre '!H21+'diciembre '!H21</f>
        <v>147</v>
      </c>
      <c r="I21" s="3">
        <f>+'Enero '!I21+'febrero '!I21+'marzo '!I21+'abril '!I21+'mayo '!I21+junio!I21+julio!I21+agosto!I21+'septiembre '!I21+'octubre '!I21+'noviembre '!I21+'diciembre '!I21</f>
        <v>1569</v>
      </c>
      <c r="J21" s="3">
        <f>+'Enero '!J21+'febrero '!J21+'marzo '!J21+'abril '!J21+'mayo '!J21+junio!J21+julio!J21+agosto!J21+'septiembre '!J21+'octubre '!J21+'noviembre '!J21+'diciembre '!J21</f>
        <v>91</v>
      </c>
      <c r="K21" s="21">
        <f t="shared" si="8"/>
        <v>1963</v>
      </c>
      <c r="L21" s="3">
        <f>+'Enero '!L21+'febrero '!L21+'marzo '!L21+'abril '!L21+'mayo '!L21+junio!L21+julio!L21+agosto!L21+'septiembre '!L21+'octubre '!L21+'noviembre '!L21+'diciembre '!L21</f>
        <v>1933</v>
      </c>
      <c r="M21" s="3">
        <f>+'Enero '!M21+'febrero '!M21+'marzo '!M21+'abril '!M21+'mayo '!M21+junio!M21+julio!M21+agosto!M21+'septiembre '!M21+'octubre '!M21+'noviembre '!M21+'diciembre '!M21</f>
        <v>21</v>
      </c>
      <c r="N21" s="3">
        <f>+'Enero '!N21+'febrero '!N21+'marzo '!N21+'abril '!N21+'mayo '!N21+junio!N21+julio!N21+agosto!N21+'septiembre '!N21+'octubre '!N21+'noviembre '!N21+'diciembre '!N21</f>
        <v>4</v>
      </c>
      <c r="O21" s="21">
        <f t="shared" si="6"/>
        <v>1958</v>
      </c>
      <c r="P21" s="21">
        <f t="shared" si="7"/>
        <v>102</v>
      </c>
      <c r="Q21" s="3">
        <f>+'Enero '!Q21+'febrero '!Q21+'marzo '!Q21+'abril '!Q21+'mayo '!Q21+junio!Q21+julio!Q21+agosto!Q21+'septiembre '!Q21+'octubre '!Q21+'noviembre '!Q21+'diciembre '!Q21</f>
        <v>0</v>
      </c>
      <c r="R21" s="3">
        <f>+'Enero '!R21+'febrero '!R21+'marzo '!R21+'abril '!R21+'mayo '!R21+junio!R21+julio!R21+agosto!R21+'septiembre '!R21+'octubre '!R21+'noviembre '!R21+'diciembre '!R21</f>
        <v>7629</v>
      </c>
      <c r="S21" s="3">
        <f>+'Enero '!S21+'febrero '!S21+'marzo '!S21+'abril '!S21+'mayo '!S21+junio!S21+julio!S21+agosto!S21+'septiembre '!S21+'octubre '!S21+'noviembre '!S21+'diciembre '!S21</f>
        <v>3577</v>
      </c>
      <c r="T21" s="3">
        <f>+'Enero '!T21+'febrero '!T21+'marzo '!T21+'abril '!T21+'mayo '!T21+junio!T21+julio!T21+agosto!T21+'septiembre '!T21+'octubre '!T21+'noviembre '!T21+'diciembre '!T21</f>
        <v>3692</v>
      </c>
      <c r="U21" s="3">
        <f>+'Enero '!U21+'febrero '!U21+'marzo '!U21+'abril '!U21+'mayo '!U21+junio!U21+julio!U21+agosto!U21+'septiembre '!U21+'octubre '!U21+'noviembre '!U21+'diciembre '!U21</f>
        <v>0</v>
      </c>
      <c r="V21" s="3">
        <f>+'Enero '!V21+'febrero '!V21+'marzo '!V21+'abril '!V21+'mayo '!V21+junio!V21+julio!V21+agosto!V21+'septiembre '!V21+'octubre '!V21+'noviembre '!V21+'diciembre '!V21</f>
        <v>0</v>
      </c>
      <c r="W21" s="17">
        <f t="shared" si="1"/>
        <v>1.8855975485188969</v>
      </c>
      <c r="X21" s="18">
        <f t="shared" si="2"/>
        <v>2.0429009193054137E-3</v>
      </c>
      <c r="Y21" s="18">
        <f t="shared" si="3"/>
        <v>0.46886879014287586</v>
      </c>
      <c r="Z21" s="17">
        <f t="shared" si="4"/>
        <v>2.0694586312563841</v>
      </c>
      <c r="AA21" s="17">
        <f t="shared" si="5"/>
        <v>75.307692307692307</v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3">
        <f>+'Enero '!C39+'febrero '!C39+'marzo '!C39+'abril '!C39+'mayo '!C39+junio!C39+julio!C39+agosto!C39+'septiembre '!C39+'octubre '!C39+'noviembre '!C39+'diciembre '!C39</f>
        <v>33152</v>
      </c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5" x14ac:dyDescent="0.2">
      <c r="A40" s="34" t="s">
        <v>62</v>
      </c>
      <c r="B40" s="35" t="s">
        <v>63</v>
      </c>
      <c r="C40" s="3">
        <f>+'Enero '!C40+'febrero '!C40+'marzo '!C40+'abril '!C40+'mayo '!C40+junio!C40+julio!C40+agosto!C40+'septiembre '!C40+'octubre '!C40+'noviembre '!C40+'diciembre '!C40</f>
        <v>158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5" x14ac:dyDescent="0.2">
      <c r="A41" s="34" t="s">
        <v>66</v>
      </c>
      <c r="B41" s="35" t="s">
        <v>67</v>
      </c>
      <c r="C41" s="3">
        <f>+'Enero '!C41+'febrero '!C41+'marzo '!C41+'abril '!C41+'mayo '!C41+junio!C41+julio!C41+agosto!C41+'septiembre '!C41+'octubre '!C41+'noviembre '!C41+'diciembre '!C41</f>
        <v>0</v>
      </c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5" x14ac:dyDescent="0.2">
      <c r="A42" s="34" t="s">
        <v>70</v>
      </c>
      <c r="B42" s="44" t="s">
        <v>71</v>
      </c>
      <c r="C42" s="3">
        <f>+'Enero '!C42+'febrero '!C42+'marzo '!C42+'abril '!C42+'mayo '!C42+junio!C42+julio!C42+agosto!C42+'septiembre '!C42+'octubre '!C42+'noviembre '!C42+'diciembre '!C42</f>
        <v>0</v>
      </c>
      <c r="U42" s="32"/>
      <c r="V42" s="33"/>
    </row>
    <row r="43" spans="1:27" ht="15" x14ac:dyDescent="0.2">
      <c r="A43" s="45" t="s">
        <v>72</v>
      </c>
      <c r="B43" s="44" t="s">
        <v>73</v>
      </c>
      <c r="C43" s="3">
        <f>+'Enero '!C43+'febrero '!C43+'marzo '!C43+'abril '!C43+'mayo '!C43+junio!C43+julio!C43+agosto!C43+'septiembre '!C43+'octubre '!C43+'noviembre '!C43+'diciembre '!C43</f>
        <v>0</v>
      </c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">
        <f>+'Enero '!C44+'febrero '!C44+'marzo '!C44+'abril '!C44+'mayo '!C44+junio!C44+julio!C44+agosto!C44+'septiembre '!C44+'octubre '!C44+'noviembre '!C44+'diciembre '!C44</f>
        <v>0</v>
      </c>
      <c r="E44" s="47" t="s">
        <v>64</v>
      </c>
      <c r="F44" s="48" t="s">
        <v>78</v>
      </c>
      <c r="G44" s="46"/>
      <c r="H44" s="46"/>
      <c r="I44" s="30"/>
      <c r="J44" s="3">
        <f>+'Enero '!J44+'febrero '!J44+'marzo '!J44+'abril '!J44+'mayo '!J44+junio!J44+julio!J44+agosto!J44+'septiembre '!J44+'octubre '!J44+'noviembre '!J44+'diciembre '!J44</f>
        <v>0</v>
      </c>
      <c r="U44" s="32"/>
      <c r="V44" s="33"/>
    </row>
    <row r="45" spans="1:27" ht="15" x14ac:dyDescent="0.2">
      <c r="A45" s="34" t="s">
        <v>79</v>
      </c>
      <c r="B45" s="35" t="s">
        <v>80</v>
      </c>
      <c r="C45" s="3">
        <f>+'Enero '!C45+'febrero '!C45+'marzo '!C45+'abril '!C45+'mayo '!C45+junio!C45+julio!C45+agosto!C45+'septiembre '!C45+'octubre '!C45+'noviembre '!C45+'diciembre '!C45</f>
        <v>0</v>
      </c>
      <c r="E45" s="34" t="s">
        <v>81</v>
      </c>
      <c r="F45" s="50" t="s">
        <v>82</v>
      </c>
      <c r="J45" s="3">
        <f>+'Enero '!J45+'febrero '!J45+'marzo '!J45+'abril '!J45+'mayo '!J45+junio!J45+julio!J45+agosto!J45+'septiembre '!J45+'octubre '!J45+'noviembre '!J45+'diciembre '!J45</f>
        <v>0</v>
      </c>
      <c r="U45" s="32"/>
      <c r="V45" s="33"/>
    </row>
    <row r="46" spans="1:27" ht="15" x14ac:dyDescent="0.2">
      <c r="A46" s="52" t="s">
        <v>83</v>
      </c>
      <c r="B46" s="35" t="s">
        <v>84</v>
      </c>
      <c r="C46" s="3">
        <f>+'Enero '!C46+'febrero '!C46+'marzo '!C46+'abril '!C46+'mayo '!C46+junio!C46+julio!C46+agosto!C46+'septiembre '!C46+'octubre '!C46+'noviembre '!C46+'diciembre '!C46</f>
        <v>0</v>
      </c>
      <c r="E46" s="34" t="s">
        <v>85</v>
      </c>
      <c r="F46" s="107" t="s">
        <v>86</v>
      </c>
      <c r="G46" s="108"/>
      <c r="H46" s="108"/>
      <c r="I46" s="109"/>
      <c r="J46" s="3">
        <f>+'Enero '!J46+'febrero '!J46+'marzo '!J46+'abril '!J46+'mayo '!J46+junio!J46+julio!J46+agosto!J46+'septiembre '!J46+'octubre '!J46+'noviembre '!J46+'diciembre '!J46</f>
        <v>0</v>
      </c>
      <c r="U46" s="32"/>
      <c r="V46" s="33"/>
    </row>
    <row r="47" spans="1:27" ht="15" x14ac:dyDescent="0.2">
      <c r="A47" s="53" t="s">
        <v>87</v>
      </c>
      <c r="B47" s="35" t="s">
        <v>88</v>
      </c>
      <c r="C47" s="3">
        <f>+'Enero '!C47+'febrero '!C47+'marzo '!C47+'abril '!C47+'mayo '!C47+junio!C47+julio!C47+agosto!C47+'septiembre '!C47+'octubre '!C47+'noviembre '!C47+'diciembre '!C47</f>
        <v>0</v>
      </c>
      <c r="E47" s="34" t="s">
        <v>89</v>
      </c>
      <c r="F47" s="102" t="s">
        <v>90</v>
      </c>
      <c r="G47" s="103"/>
      <c r="H47" s="103"/>
      <c r="I47" s="104"/>
      <c r="J47" s="3">
        <f>+'Enero '!J47+'febrero '!J47+'marzo '!J47+'abril '!J47+'mayo '!J47+junio!J47+julio!J47+agosto!J47+'septiembre '!J47+'octubre '!J47+'noviembre '!J47+'diciembre '!J47</f>
        <v>565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">
        <f>+'Enero '!C48+'febrero '!C48+'marzo '!C48+'abril '!C48+'mayo '!C48+junio!C48+julio!C48+agosto!C48+'septiembre '!C48+'octubre '!C48+'noviembre '!C48+'diciembre '!C48</f>
        <v>875</v>
      </c>
      <c r="E48" s="54" t="s">
        <v>93</v>
      </c>
      <c r="F48" s="55" t="s">
        <v>25</v>
      </c>
      <c r="G48" s="46"/>
      <c r="H48" s="46"/>
      <c r="I48" s="30"/>
      <c r="J48" s="3">
        <f>+'Enero '!J48+'febrero '!J48+'marzo '!J48+'abril '!J48+'mayo '!J48+junio!J48+julio!J48+agosto!J48+'septiembre '!J48+'octubre '!J48+'noviembre '!J48+'diciembre '!J48</f>
        <v>218</v>
      </c>
      <c r="M48" s="57"/>
      <c r="N48" s="57"/>
      <c r="O48" s="57"/>
      <c r="P48" s="57"/>
      <c r="Q48" s="57"/>
      <c r="U48" s="32"/>
      <c r="V48" s="33"/>
    </row>
    <row r="49" spans="1:22" ht="15" x14ac:dyDescent="0.2">
      <c r="A49" s="34" t="s">
        <v>94</v>
      </c>
      <c r="B49" s="35" t="s">
        <v>95</v>
      </c>
      <c r="C49" s="3">
        <f>+'Enero '!C49+'febrero '!C49+'marzo '!C49+'abril '!C49+'mayo '!C49+junio!C49+julio!C49+agosto!C49+'septiembre '!C49+'octubre '!C49+'noviembre '!C49+'diciembre '!C49</f>
        <v>438</v>
      </c>
      <c r="M49" s="58" t="s">
        <v>96</v>
      </c>
      <c r="N49" s="58"/>
      <c r="O49" s="58"/>
      <c r="P49" s="58"/>
      <c r="Q49" s="57"/>
      <c r="U49" s="32"/>
      <c r="V49" s="33"/>
    </row>
    <row r="50" spans="1:22" ht="15" x14ac:dyDescent="0.2">
      <c r="A50" s="34" t="s">
        <v>97</v>
      </c>
      <c r="B50" s="35" t="s">
        <v>98</v>
      </c>
      <c r="C50" s="3">
        <f>+'Enero '!C50+'febrero '!C50+'marzo '!C50+'abril '!C50+'mayo '!C50+junio!C50+julio!C50+agosto!C50+'septiembre '!C50+'octubre '!C50+'noviembre '!C50+'diciembre '!C50</f>
        <v>358</v>
      </c>
      <c r="M50" s="60"/>
      <c r="N50" s="60" t="s">
        <v>99</v>
      </c>
      <c r="O50" s="60"/>
      <c r="P50" s="60"/>
      <c r="U50" s="32"/>
      <c r="V50" s="33"/>
    </row>
    <row r="51" spans="1:22" ht="15" x14ac:dyDescent="0.2">
      <c r="A51" s="54" t="s">
        <v>93</v>
      </c>
      <c r="B51" s="61" t="s">
        <v>25</v>
      </c>
      <c r="C51" s="3">
        <f>+'Enero '!C51+'febrero '!C51+'marzo '!C51+'abril '!C51+'mayo '!C51+junio!C51+julio!C51+agosto!C51+'septiembre '!C51+'octubre '!C51+'noviembre '!C51+'diciembre '!C51</f>
        <v>28796</v>
      </c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7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106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98"/>
      <c r="Q6" s="98"/>
      <c r="R6" s="12" t="s">
        <v>29</v>
      </c>
      <c r="S6" s="8" t="s">
        <v>30</v>
      </c>
      <c r="T6" s="12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5.75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142</v>
      </c>
      <c r="E7" s="16">
        <f t="shared" si="0"/>
        <v>982</v>
      </c>
      <c r="F7" s="16">
        <f>SUM(F8:F36)</f>
        <v>0</v>
      </c>
      <c r="G7" s="16">
        <f>SUM(G8:G36)</f>
        <v>89</v>
      </c>
      <c r="H7" s="16">
        <f>SUM(H8:H36)</f>
        <v>0</v>
      </c>
      <c r="I7" s="16">
        <f>SUM(I8:I36)</f>
        <v>213</v>
      </c>
      <c r="J7" s="16">
        <f t="shared" si="0"/>
        <v>190</v>
      </c>
      <c r="K7" s="16">
        <f t="shared" si="0"/>
        <v>1474</v>
      </c>
      <c r="L7" s="16">
        <f t="shared" si="0"/>
        <v>1198</v>
      </c>
      <c r="M7" s="16">
        <f t="shared" si="0"/>
        <v>190</v>
      </c>
      <c r="N7" s="16">
        <f t="shared" si="0"/>
        <v>49</v>
      </c>
      <c r="O7" s="16">
        <f t="shared" si="0"/>
        <v>1437</v>
      </c>
      <c r="P7" s="16">
        <f t="shared" si="0"/>
        <v>179</v>
      </c>
      <c r="Q7" s="16">
        <f t="shared" si="0"/>
        <v>0</v>
      </c>
      <c r="R7" s="16">
        <f t="shared" si="0"/>
        <v>8523</v>
      </c>
      <c r="S7" s="16">
        <f t="shared" si="0"/>
        <v>6069</v>
      </c>
      <c r="T7" s="16">
        <f t="shared" si="0"/>
        <v>6105</v>
      </c>
      <c r="U7" s="16">
        <f t="shared" si="0"/>
        <v>5541</v>
      </c>
      <c r="V7" s="16">
        <f t="shared" si="0"/>
        <v>0</v>
      </c>
      <c r="W7" s="17">
        <f t="shared" ref="W7:W36" si="1">IF(S7&gt;0,T7/O7,"")</f>
        <v>4.2484342379958244</v>
      </c>
      <c r="X7" s="18">
        <f t="shared" ref="X7:X36" si="2">IF(N7&gt;0,(N7/O7),"")</f>
        <v>3.409881697981907E-2</v>
      </c>
      <c r="Y7" s="18">
        <f t="shared" ref="Y7:Y36" si="3">IF(S7&gt;0,(S7/R7),"")</f>
        <v>0.71207321365716292</v>
      </c>
      <c r="Z7" s="17">
        <f t="shared" ref="Z7:Z36" si="4">IF(S7&gt;0,(R7-S7)/O7,"")</f>
        <v>1.707724425887265</v>
      </c>
      <c r="AA7" s="17">
        <f t="shared" ref="AA7:AA36" si="5">IF(S7&gt;0,O7/C7,"")</f>
        <v>4.9212328767123283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74</v>
      </c>
      <c r="E9" s="3">
        <v>395</v>
      </c>
      <c r="F9" s="3"/>
      <c r="G9" s="3">
        <v>76</v>
      </c>
      <c r="H9" s="3"/>
      <c r="I9" s="3"/>
      <c r="J9" s="3">
        <v>100</v>
      </c>
      <c r="K9" s="21">
        <f t="shared" ref="K9:K13" si="8">SUM(E9:J9)</f>
        <v>571</v>
      </c>
      <c r="L9" s="3">
        <v>471</v>
      </c>
      <c r="M9" s="3">
        <v>43</v>
      </c>
      <c r="N9" s="3">
        <v>33</v>
      </c>
      <c r="O9" s="21">
        <f t="shared" si="6"/>
        <v>547</v>
      </c>
      <c r="P9" s="21">
        <f t="shared" si="7"/>
        <v>98</v>
      </c>
      <c r="Q9" s="3"/>
      <c r="R9" s="3">
        <v>4001</v>
      </c>
      <c r="S9" s="3">
        <v>3134</v>
      </c>
      <c r="T9" s="3">
        <v>3190</v>
      </c>
      <c r="U9" s="3">
        <v>3098</v>
      </c>
      <c r="V9" s="3"/>
      <c r="W9" s="17">
        <f t="shared" si="1"/>
        <v>5.8318098720292504</v>
      </c>
      <c r="X9" s="18">
        <f t="shared" si="2"/>
        <v>6.0329067641681902E-2</v>
      </c>
      <c r="Y9" s="18">
        <f t="shared" si="3"/>
        <v>0.78330417395651086</v>
      </c>
      <c r="Z9" s="17">
        <f t="shared" si="4"/>
        <v>1.5850091407678244</v>
      </c>
      <c r="AA9" s="17">
        <f t="shared" si="5"/>
        <v>4.7982456140350873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13</v>
      </c>
      <c r="E10" s="3">
        <v>172</v>
      </c>
      <c r="F10" s="3"/>
      <c r="G10" s="3">
        <v>0</v>
      </c>
      <c r="H10" s="3"/>
      <c r="I10" s="3"/>
      <c r="J10" s="3">
        <v>5</v>
      </c>
      <c r="K10" s="21">
        <f t="shared" si="8"/>
        <v>177</v>
      </c>
      <c r="L10" s="3">
        <v>119</v>
      </c>
      <c r="M10" s="3">
        <v>57</v>
      </c>
      <c r="N10" s="3">
        <v>3</v>
      </c>
      <c r="O10" s="21">
        <f t="shared" si="6"/>
        <v>179</v>
      </c>
      <c r="P10" s="21">
        <f t="shared" si="7"/>
        <v>11</v>
      </c>
      <c r="Q10" s="3"/>
      <c r="R10" s="3">
        <v>628</v>
      </c>
      <c r="S10" s="3">
        <v>513</v>
      </c>
      <c r="T10" s="3">
        <v>546</v>
      </c>
      <c r="U10" s="3">
        <v>537</v>
      </c>
      <c r="V10" s="3"/>
      <c r="W10" s="17">
        <f t="shared" si="1"/>
        <v>3.0502793296089385</v>
      </c>
      <c r="X10" s="18">
        <f t="shared" si="2"/>
        <v>1.6759776536312849E-2</v>
      </c>
      <c r="Y10" s="18">
        <f t="shared" si="3"/>
        <v>0.81687898089171973</v>
      </c>
      <c r="Z10" s="17">
        <f t="shared" si="4"/>
        <v>0.64245810055865926</v>
      </c>
      <c r="AA10" s="17">
        <f t="shared" si="5"/>
        <v>5.59375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4</v>
      </c>
      <c r="E11" s="3">
        <v>14</v>
      </c>
      <c r="F11" s="3"/>
      <c r="G11" s="3">
        <v>1</v>
      </c>
      <c r="H11" s="3"/>
      <c r="I11" s="3"/>
      <c r="J11" s="3">
        <v>22</v>
      </c>
      <c r="K11" s="21">
        <f t="shared" si="8"/>
        <v>37</v>
      </c>
      <c r="L11" s="3">
        <v>9</v>
      </c>
      <c r="M11" s="3">
        <v>26</v>
      </c>
      <c r="N11" s="3">
        <v>1</v>
      </c>
      <c r="O11" s="21">
        <f t="shared" si="6"/>
        <v>36</v>
      </c>
      <c r="P11" s="21">
        <f t="shared" si="7"/>
        <v>5</v>
      </c>
      <c r="Q11" s="3"/>
      <c r="R11" s="3">
        <v>186</v>
      </c>
      <c r="S11" s="3">
        <v>172</v>
      </c>
      <c r="T11" s="3">
        <v>168</v>
      </c>
      <c r="U11" s="3">
        <v>163</v>
      </c>
      <c r="V11" s="3"/>
      <c r="W11" s="17">
        <f t="shared" si="1"/>
        <v>4.666666666666667</v>
      </c>
      <c r="X11" s="18">
        <f t="shared" si="2"/>
        <v>2.7777777777777776E-2</v>
      </c>
      <c r="Y11" s="18">
        <f t="shared" si="3"/>
        <v>0.92473118279569888</v>
      </c>
      <c r="Z11" s="17">
        <f t="shared" si="4"/>
        <v>0.3888888888888889</v>
      </c>
      <c r="AA11" s="17">
        <f t="shared" si="5"/>
        <v>6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8</v>
      </c>
      <c r="E12" s="3">
        <v>17</v>
      </c>
      <c r="F12" s="3"/>
      <c r="G12" s="3">
        <v>0</v>
      </c>
      <c r="H12" s="3"/>
      <c r="I12" s="3"/>
      <c r="J12" s="3">
        <v>17</v>
      </c>
      <c r="K12" s="21">
        <f t="shared" si="8"/>
        <v>34</v>
      </c>
      <c r="L12" s="3">
        <v>3</v>
      </c>
      <c r="M12" s="3">
        <v>21</v>
      </c>
      <c r="N12" s="3">
        <v>12</v>
      </c>
      <c r="O12" s="21">
        <f t="shared" si="6"/>
        <v>36</v>
      </c>
      <c r="P12" s="21">
        <f t="shared" si="7"/>
        <v>6</v>
      </c>
      <c r="Q12" s="3"/>
      <c r="R12" s="3">
        <v>245</v>
      </c>
      <c r="S12" s="3">
        <v>214</v>
      </c>
      <c r="T12" s="3">
        <v>226</v>
      </c>
      <c r="U12" s="3">
        <v>221</v>
      </c>
      <c r="V12" s="3"/>
      <c r="W12" s="17">
        <f>IF(S12&gt;0,T12/O12,"")</f>
        <v>6.2777777777777777</v>
      </c>
      <c r="X12" s="18">
        <f>IF(N12&gt;0,(N12/O12),"")</f>
        <v>0.33333333333333331</v>
      </c>
      <c r="Y12" s="18">
        <f>IF(S12&gt;0,(S12/R12),"")</f>
        <v>0.87346938775510208</v>
      </c>
      <c r="Z12" s="17">
        <f>IF(S12&gt;0,(R12-S12)/O12,"")</f>
        <v>0.86111111111111116</v>
      </c>
      <c r="AA12" s="17">
        <f>IF(S12&gt;0,O12/C12,"")</f>
        <v>4.5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7</v>
      </c>
      <c r="E13" s="3">
        <v>81</v>
      </c>
      <c r="F13" s="3"/>
      <c r="G13" s="3">
        <v>12</v>
      </c>
      <c r="H13" s="3"/>
      <c r="I13" s="3"/>
      <c r="J13" s="3">
        <v>8</v>
      </c>
      <c r="K13" s="21">
        <f t="shared" si="8"/>
        <v>101</v>
      </c>
      <c r="L13" s="3">
        <v>94</v>
      </c>
      <c r="M13" s="3">
        <v>4</v>
      </c>
      <c r="N13" s="3">
        <v>0</v>
      </c>
      <c r="O13" s="21">
        <f t="shared" si="6"/>
        <v>98</v>
      </c>
      <c r="P13" s="21">
        <f t="shared" si="7"/>
        <v>10</v>
      </c>
      <c r="Q13" s="3"/>
      <c r="R13" s="3">
        <v>607</v>
      </c>
      <c r="S13" s="3">
        <v>314</v>
      </c>
      <c r="T13" s="3">
        <v>276</v>
      </c>
      <c r="U13" s="3">
        <v>271</v>
      </c>
      <c r="V13" s="3"/>
      <c r="W13" s="17">
        <f t="shared" si="1"/>
        <v>2.8163265306122449</v>
      </c>
      <c r="X13" s="18" t="str">
        <f t="shared" si="2"/>
        <v/>
      </c>
      <c r="Y13" s="18">
        <f t="shared" si="3"/>
        <v>0.51729818780889625</v>
      </c>
      <c r="Z13" s="17">
        <f t="shared" si="4"/>
        <v>2.989795918367347</v>
      </c>
      <c r="AA13" s="17">
        <f t="shared" si="5"/>
        <v>3.2666666666666666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ref="K14:K36" si="9">SUM(E14:J14)</f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3</v>
      </c>
      <c r="E15" s="3">
        <v>21</v>
      </c>
      <c r="F15" s="3"/>
      <c r="G15" s="3">
        <v>0</v>
      </c>
      <c r="H15" s="3"/>
      <c r="I15" s="3"/>
      <c r="J15" s="3">
        <v>5</v>
      </c>
      <c r="K15" s="21">
        <f t="shared" ref="K15" si="10">SUM(E15:J15)</f>
        <v>26</v>
      </c>
      <c r="L15" s="3">
        <v>18</v>
      </c>
      <c r="M15" s="3">
        <v>9</v>
      </c>
      <c r="N15" s="3">
        <v>0</v>
      </c>
      <c r="O15" s="21">
        <f t="shared" si="6"/>
        <v>27</v>
      </c>
      <c r="P15" s="21">
        <f t="shared" si="7"/>
        <v>2</v>
      </c>
      <c r="Q15" s="3"/>
      <c r="R15" s="3">
        <v>186</v>
      </c>
      <c r="S15" s="3">
        <v>72</v>
      </c>
      <c r="T15" s="3">
        <v>73</v>
      </c>
      <c r="U15" s="3">
        <v>67</v>
      </c>
      <c r="V15" s="3"/>
      <c r="W15" s="17">
        <f t="shared" si="1"/>
        <v>2.7037037037037037</v>
      </c>
      <c r="X15" s="18" t="str">
        <f t="shared" si="2"/>
        <v/>
      </c>
      <c r="Y15" s="18">
        <f t="shared" si="3"/>
        <v>0.38709677419354838</v>
      </c>
      <c r="Z15" s="17">
        <f t="shared" si="4"/>
        <v>4.2222222222222223</v>
      </c>
      <c r="AA15" s="17">
        <f t="shared" si="5"/>
        <v>4.5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9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x14ac:dyDescent="0.2">
      <c r="A17" s="19">
        <v>413</v>
      </c>
      <c r="B17" s="20" t="s">
        <v>46</v>
      </c>
      <c r="C17" s="3">
        <v>20</v>
      </c>
      <c r="D17" s="3">
        <v>13</v>
      </c>
      <c r="E17" s="3">
        <v>36</v>
      </c>
      <c r="F17" s="3"/>
      <c r="G17" s="3">
        <v>0</v>
      </c>
      <c r="H17" s="3"/>
      <c r="I17" s="3"/>
      <c r="J17" s="3">
        <v>20</v>
      </c>
      <c r="K17" s="21">
        <f t="shared" ref="K17" si="11">SUM(E17:J17)</f>
        <v>56</v>
      </c>
      <c r="L17" s="3">
        <v>37</v>
      </c>
      <c r="M17" s="3">
        <v>20</v>
      </c>
      <c r="N17" s="3">
        <v>0</v>
      </c>
      <c r="O17" s="21">
        <f t="shared" si="6"/>
        <v>57</v>
      </c>
      <c r="P17" s="21">
        <f t="shared" si="7"/>
        <v>12</v>
      </c>
      <c r="Q17" s="3"/>
      <c r="R17" s="3">
        <v>626</v>
      </c>
      <c r="S17" s="3">
        <v>468</v>
      </c>
      <c r="T17" s="3">
        <v>484</v>
      </c>
      <c r="U17" s="3">
        <v>455</v>
      </c>
      <c r="V17" s="3"/>
      <c r="W17" s="17">
        <f>IF(S17&gt;0,T17/O17,"")</f>
        <v>8.4912280701754383</v>
      </c>
      <c r="X17" s="18" t="str">
        <f>IF(N17&gt;0,(N17/O17),"")</f>
        <v/>
      </c>
      <c r="Y17" s="18">
        <f>IF(S17&gt;0,(S17/R17),"")</f>
        <v>0.74760383386581475</v>
      </c>
      <c r="Z17" s="17">
        <f>IF(S17&gt;0,(R17-S17)/O17,"")</f>
        <v>2.7719298245614037</v>
      </c>
      <c r="AA17" s="17">
        <f>IF(S17&gt;0,O17/C17,"")</f>
        <v>2.85</v>
      </c>
    </row>
    <row r="18" spans="1:16384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9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x14ac:dyDescent="0.2">
      <c r="A20" s="19">
        <v>416</v>
      </c>
      <c r="B20" s="20" t="s">
        <v>49</v>
      </c>
      <c r="C20" s="3">
        <v>50</v>
      </c>
      <c r="D20" s="3">
        <v>16</v>
      </c>
      <c r="E20" s="3">
        <v>233</v>
      </c>
      <c r="F20" s="3"/>
      <c r="G20" s="3">
        <v>0</v>
      </c>
      <c r="H20" s="3"/>
      <c r="I20" s="3"/>
      <c r="J20" s="3">
        <v>0</v>
      </c>
      <c r="K20" s="21">
        <f>SUM(E20:J20)</f>
        <v>233</v>
      </c>
      <c r="L20" s="3">
        <v>213</v>
      </c>
      <c r="M20" s="3">
        <v>6</v>
      </c>
      <c r="N20" s="3">
        <v>0</v>
      </c>
      <c r="O20" s="21">
        <f>SUM(L20:N20)</f>
        <v>219</v>
      </c>
      <c r="P20" s="21">
        <f>+D20+K20-O20</f>
        <v>30</v>
      </c>
      <c r="Q20" s="3"/>
      <c r="R20" s="3">
        <v>1240</v>
      </c>
      <c r="S20" s="3">
        <v>797</v>
      </c>
      <c r="T20" s="3">
        <v>731</v>
      </c>
      <c r="U20" s="3">
        <v>729</v>
      </c>
      <c r="V20" s="3"/>
      <c r="W20" s="17">
        <f t="shared" si="1"/>
        <v>3.3378995433789953</v>
      </c>
      <c r="X20" s="18" t="str">
        <f t="shared" si="2"/>
        <v/>
      </c>
      <c r="Y20" s="18">
        <f t="shared" si="3"/>
        <v>0.64274193548387093</v>
      </c>
      <c r="Z20" s="17">
        <f t="shared" si="4"/>
        <v>2.0228310502283104</v>
      </c>
      <c r="AA20" s="17">
        <f t="shared" si="5"/>
        <v>4.38</v>
      </c>
    </row>
    <row r="21" spans="1:16384" ht="15" customHeight="1" x14ac:dyDescent="0.2">
      <c r="A21" s="19">
        <v>417</v>
      </c>
      <c r="B21" s="22" t="s">
        <v>105</v>
      </c>
      <c r="C21" s="3">
        <v>26</v>
      </c>
      <c r="D21" s="3">
        <v>4</v>
      </c>
      <c r="E21" s="3">
        <v>13</v>
      </c>
      <c r="F21" s="3"/>
      <c r="G21" s="3">
        <v>0</v>
      </c>
      <c r="H21" s="3"/>
      <c r="I21" s="3">
        <v>213</v>
      </c>
      <c r="J21" s="3">
        <v>13</v>
      </c>
      <c r="K21" s="21">
        <f t="shared" ref="K21" si="12">SUM(E21:J21)</f>
        <v>239</v>
      </c>
      <c r="L21" s="3">
        <v>234</v>
      </c>
      <c r="M21" s="3">
        <v>4</v>
      </c>
      <c r="N21" s="3">
        <v>0</v>
      </c>
      <c r="O21" s="21">
        <f t="shared" ref="O21" si="13">SUM(L21:N21)</f>
        <v>238</v>
      </c>
      <c r="P21" s="21">
        <f t="shared" ref="P21" si="14">+D21+K21-O21</f>
        <v>5</v>
      </c>
      <c r="Q21" s="3"/>
      <c r="R21" s="3">
        <v>804</v>
      </c>
      <c r="S21" s="3">
        <v>385</v>
      </c>
      <c r="T21" s="3">
        <v>411</v>
      </c>
      <c r="U21" s="3">
        <v>0</v>
      </c>
      <c r="V21" s="3"/>
      <c r="W21" s="17">
        <f t="shared" si="1"/>
        <v>1.7268907563025211</v>
      </c>
      <c r="X21" s="18" t="str">
        <f t="shared" si="2"/>
        <v/>
      </c>
      <c r="Y21" s="18">
        <f t="shared" si="3"/>
        <v>0.47885572139303484</v>
      </c>
      <c r="Z21" s="17">
        <f t="shared" si="4"/>
        <v>1.7605042016806722</v>
      </c>
      <c r="AA21" s="17">
        <f t="shared" si="5"/>
        <v>9.1538461538461533</v>
      </c>
    </row>
    <row r="22" spans="1:16384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9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9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9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9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9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9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9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9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>
        <f>+C51-SUM(C40:C50)</f>
        <v>5541</v>
      </c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>
        <f>SUM($U$25:$U$27)</f>
        <v>0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48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>
        <f>SUM($U$28:$U$31)</f>
        <v>0</v>
      </c>
      <c r="E48" s="54" t="s">
        <v>93</v>
      </c>
      <c r="F48" s="55" t="s">
        <v>25</v>
      </c>
      <c r="G48" s="46"/>
      <c r="H48" s="46"/>
      <c r="I48" s="30"/>
      <c r="J48" s="56">
        <f>SUM(J44:J47)</f>
        <v>48</v>
      </c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>
        <f>+$U$14</f>
        <v>0</v>
      </c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37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>
        <f>+U7+C50</f>
        <v>5578</v>
      </c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ht="15.75" customHeight="1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  <row r="61" spans="1:22" ht="18" customHeight="1" x14ac:dyDescent="0.2"/>
    <row r="62" spans="1:22" ht="52.5" customHeight="1" x14ac:dyDescent="0.2"/>
    <row r="63" spans="1:22" ht="18" customHeight="1" x14ac:dyDescent="0.2"/>
    <row r="64" spans="1:2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9" customHeight="1" x14ac:dyDescent="0.2"/>
    <row r="94" ht="16.5" customHeight="1" x14ac:dyDescent="0.2"/>
    <row r="95" ht="26.2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24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2" customHeight="1" x14ac:dyDescent="0.2"/>
    <row r="110" ht="18" customHeight="1" x14ac:dyDescent="0.2"/>
    <row r="111" ht="15" customHeight="1" x14ac:dyDescent="0.2"/>
    <row r="112" ht="15" customHeight="1" x14ac:dyDescent="0.2"/>
    <row r="113" ht="24" customHeight="1" x14ac:dyDescent="0.2"/>
    <row r="114" ht="21" customHeight="1" x14ac:dyDescent="0.2"/>
    <row r="115" ht="15" customHeight="1" x14ac:dyDescent="0.2"/>
    <row r="116" ht="9.9499999999999993" customHeight="1" x14ac:dyDescent="0.2"/>
    <row r="117" ht="9.9499999999999993" customHeight="1" x14ac:dyDescent="0.2"/>
  </sheetData>
  <mergeCells count="17">
    <mergeCell ref="F46:I46"/>
    <mergeCell ref="F47:I47"/>
    <mergeCell ref="R5:S5"/>
    <mergeCell ref="T5:U5"/>
    <mergeCell ref="V5:V6"/>
    <mergeCell ref="W5:AA5"/>
    <mergeCell ref="E39:F39"/>
    <mergeCell ref="E43:F43"/>
    <mergeCell ref="D2:S2"/>
    <mergeCell ref="A5:A6"/>
    <mergeCell ref="B5:B6"/>
    <mergeCell ref="C5:C6"/>
    <mergeCell ref="D5:D6"/>
    <mergeCell ref="E5:K5"/>
    <mergeCell ref="L5:O5"/>
    <mergeCell ref="P5:P6"/>
    <mergeCell ref="Q5:Q6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22.28515625" style="2" bestFit="1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22.28515625" style="2" bestFit="1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22.28515625" style="2" bestFit="1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22.28515625" style="2" bestFit="1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22.28515625" style="2" bestFit="1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22.28515625" style="2" bestFit="1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22.28515625" style="2" bestFit="1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22.28515625" style="2" bestFit="1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22.28515625" style="2" bestFit="1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22.28515625" style="2" bestFit="1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22.28515625" style="2" bestFit="1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22.28515625" style="2" bestFit="1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22.28515625" style="2" bestFit="1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22.28515625" style="2" bestFit="1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22.28515625" style="2" bestFit="1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22.28515625" style="2" bestFit="1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22.28515625" style="2" bestFit="1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22.28515625" style="2" bestFit="1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22.28515625" style="2" bestFit="1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22.28515625" style="2" bestFit="1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22.28515625" style="2" bestFit="1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22.28515625" style="2" bestFit="1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22.28515625" style="2" bestFit="1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22.28515625" style="2" bestFit="1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22.28515625" style="2" bestFit="1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22.28515625" style="2" bestFit="1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22.28515625" style="2" bestFit="1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22.28515625" style="2" bestFit="1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22.28515625" style="2" bestFit="1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22.28515625" style="2" bestFit="1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22.28515625" style="2" bestFit="1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22.28515625" style="2" bestFit="1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22.28515625" style="2" bestFit="1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22.28515625" style="2" bestFit="1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22.28515625" style="2" bestFit="1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22.28515625" style="2" bestFit="1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22.28515625" style="2" bestFit="1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22.28515625" style="2" bestFit="1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22.28515625" style="2" bestFit="1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22.28515625" style="2" bestFit="1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22.28515625" style="2" bestFit="1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22.28515625" style="2" bestFit="1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22.28515625" style="2" bestFit="1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22.28515625" style="2" bestFit="1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22.28515625" style="2" bestFit="1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22.28515625" style="2" bestFit="1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22.28515625" style="2" bestFit="1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22.28515625" style="2" bestFit="1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22.28515625" style="2" bestFit="1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22.28515625" style="2" bestFit="1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22.28515625" style="2" bestFit="1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22.28515625" style="2" bestFit="1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22.28515625" style="2" bestFit="1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22.28515625" style="2" bestFit="1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22.28515625" style="2" bestFit="1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22.28515625" style="2" bestFit="1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22.28515625" style="2" bestFit="1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22.28515625" style="2" bestFit="1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22.28515625" style="2" bestFit="1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22.28515625" style="2" bestFit="1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22.28515625" style="2" bestFit="1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22.28515625" style="2" bestFit="1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22.28515625" style="2" bestFit="1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22.28515625" style="2" bestFit="1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104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8" customHeight="1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2.5" customHeight="1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98"/>
      <c r="Q6" s="98"/>
      <c r="R6" s="12" t="s">
        <v>29</v>
      </c>
      <c r="S6" s="8" t="s">
        <v>30</v>
      </c>
      <c r="T6" s="12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8" customHeight="1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179</v>
      </c>
      <c r="E7" s="16">
        <f t="shared" si="0"/>
        <v>928</v>
      </c>
      <c r="F7" s="16">
        <f>SUM(F8:F36)</f>
        <v>0</v>
      </c>
      <c r="G7" s="16">
        <f>SUM(G8:G36)</f>
        <v>73</v>
      </c>
      <c r="H7" s="16">
        <f>SUM(H8:H36)</f>
        <v>0</v>
      </c>
      <c r="I7" s="16">
        <f>SUM(I8:I36)</f>
        <v>182</v>
      </c>
      <c r="J7" s="16">
        <f t="shared" si="0"/>
        <v>230</v>
      </c>
      <c r="K7" s="16">
        <f t="shared" si="0"/>
        <v>1413</v>
      </c>
      <c r="L7" s="16">
        <f t="shared" si="0"/>
        <v>1152</v>
      </c>
      <c r="M7" s="16">
        <f t="shared" si="0"/>
        <v>230</v>
      </c>
      <c r="N7" s="16">
        <f t="shared" si="0"/>
        <v>25</v>
      </c>
      <c r="O7" s="16">
        <f t="shared" si="0"/>
        <v>1407</v>
      </c>
      <c r="P7" s="16">
        <f t="shared" si="0"/>
        <v>185</v>
      </c>
      <c r="Q7" s="16">
        <f t="shared" si="0"/>
        <v>0</v>
      </c>
      <c r="R7" s="16">
        <f t="shared" si="0"/>
        <v>7755</v>
      </c>
      <c r="S7" s="16">
        <f t="shared" si="0"/>
        <v>5937</v>
      </c>
      <c r="T7" s="16">
        <f t="shared" si="0"/>
        <v>5969</v>
      </c>
      <c r="U7" s="16">
        <f t="shared" si="0"/>
        <v>5516</v>
      </c>
      <c r="V7" s="16">
        <f t="shared" si="0"/>
        <v>0</v>
      </c>
      <c r="W7" s="17">
        <f t="shared" ref="W7:W36" si="1">IF(S7&gt;0,T7/O7,"")</f>
        <v>4.2423596304193323</v>
      </c>
      <c r="X7" s="18">
        <f t="shared" ref="X7:X36" si="2">IF(N7&gt;0,(N7/O7),"")</f>
        <v>1.7768301350390904E-2</v>
      </c>
      <c r="Y7" s="18">
        <f t="shared" ref="Y7:Y36" si="3">IF(S7&gt;0,(S7/R7),"")</f>
        <v>0.76557059961315277</v>
      </c>
      <c r="Z7" s="17">
        <f t="shared" ref="Z7:Z36" si="4">IF(S7&gt;0,(R7-S7)/O7,"")</f>
        <v>1.2921108742004264</v>
      </c>
      <c r="AA7" s="17">
        <f t="shared" ref="AA7:AA36" si="5">IF(S7&gt;0,O7/C7,"")</f>
        <v>4.8184931506849313</v>
      </c>
    </row>
    <row r="8" spans="1:27" ht="15" customHeight="1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customHeight="1" x14ac:dyDescent="0.2">
      <c r="A9" s="19">
        <v>403</v>
      </c>
      <c r="B9" s="20" t="s">
        <v>38</v>
      </c>
      <c r="C9" s="3">
        <v>114</v>
      </c>
      <c r="D9" s="3">
        <v>98</v>
      </c>
      <c r="E9" s="3">
        <v>433</v>
      </c>
      <c r="F9" s="3"/>
      <c r="G9" s="3">
        <v>59</v>
      </c>
      <c r="H9" s="3"/>
      <c r="I9" s="3"/>
      <c r="J9" s="3">
        <v>106</v>
      </c>
      <c r="K9" s="21">
        <f t="shared" ref="K9:K36" si="8">SUM(E9:J9)</f>
        <v>598</v>
      </c>
      <c r="L9" s="3">
        <v>495</v>
      </c>
      <c r="M9" s="3">
        <v>91</v>
      </c>
      <c r="N9" s="3">
        <v>16</v>
      </c>
      <c r="O9" s="21">
        <f t="shared" si="6"/>
        <v>602</v>
      </c>
      <c r="P9" s="21">
        <f t="shared" si="7"/>
        <v>94</v>
      </c>
      <c r="Q9" s="3"/>
      <c r="R9" s="3">
        <v>3640</v>
      </c>
      <c r="S9" s="3">
        <v>3211</v>
      </c>
      <c r="T9" s="3">
        <v>3175</v>
      </c>
      <c r="U9" s="3">
        <v>3132</v>
      </c>
      <c r="V9" s="3"/>
      <c r="W9" s="17">
        <f t="shared" si="1"/>
        <v>5.2740863787375414</v>
      </c>
      <c r="X9" s="18">
        <f t="shared" si="2"/>
        <v>2.6578073089700997E-2</v>
      </c>
      <c r="Y9" s="18">
        <f t="shared" si="3"/>
        <v>0.88214285714285712</v>
      </c>
      <c r="Z9" s="17">
        <f t="shared" si="4"/>
        <v>0.71262458471760792</v>
      </c>
      <c r="AA9" s="17">
        <f t="shared" si="5"/>
        <v>5.2807017543859649</v>
      </c>
    </row>
    <row r="10" spans="1:27" ht="15" customHeight="1" x14ac:dyDescent="0.2">
      <c r="A10" s="19">
        <v>404</v>
      </c>
      <c r="B10" s="20" t="s">
        <v>39</v>
      </c>
      <c r="C10" s="3">
        <v>32</v>
      </c>
      <c r="D10" s="3">
        <v>11</v>
      </c>
      <c r="E10" s="3">
        <v>92</v>
      </c>
      <c r="F10" s="3"/>
      <c r="G10" s="3">
        <v>4</v>
      </c>
      <c r="H10" s="3"/>
      <c r="I10" s="3"/>
      <c r="J10" s="3">
        <v>46</v>
      </c>
      <c r="K10" s="21">
        <f t="shared" si="8"/>
        <v>142</v>
      </c>
      <c r="L10" s="3">
        <v>70</v>
      </c>
      <c r="M10" s="3">
        <v>49</v>
      </c>
      <c r="N10" s="3">
        <v>4</v>
      </c>
      <c r="O10" s="21">
        <f t="shared" si="6"/>
        <v>123</v>
      </c>
      <c r="P10" s="21">
        <f t="shared" si="7"/>
        <v>30</v>
      </c>
      <c r="Q10" s="3"/>
      <c r="R10" s="3">
        <v>485</v>
      </c>
      <c r="S10" s="3">
        <v>463</v>
      </c>
      <c r="T10" s="3">
        <v>348</v>
      </c>
      <c r="U10" s="3">
        <v>348</v>
      </c>
      <c r="V10" s="3"/>
      <c r="W10" s="17">
        <f t="shared" si="1"/>
        <v>2.8292682926829267</v>
      </c>
      <c r="X10" s="18">
        <f t="shared" si="2"/>
        <v>3.2520325203252036E-2</v>
      </c>
      <c r="Y10" s="18">
        <f t="shared" si="3"/>
        <v>0.95463917525773201</v>
      </c>
      <c r="Z10" s="17">
        <f t="shared" si="4"/>
        <v>0.17886178861788618</v>
      </c>
      <c r="AA10" s="17">
        <f t="shared" si="5"/>
        <v>3.84375</v>
      </c>
    </row>
    <row r="11" spans="1:27" ht="15" customHeight="1" x14ac:dyDescent="0.2">
      <c r="A11" s="19">
        <v>406</v>
      </c>
      <c r="B11" s="20" t="s">
        <v>40</v>
      </c>
      <c r="C11" s="3">
        <v>6</v>
      </c>
      <c r="D11" s="3">
        <v>5</v>
      </c>
      <c r="E11" s="3">
        <v>12</v>
      </c>
      <c r="F11" s="3"/>
      <c r="G11" s="3"/>
      <c r="H11" s="3"/>
      <c r="I11" s="3"/>
      <c r="J11" s="3">
        <v>14</v>
      </c>
      <c r="K11" s="21">
        <f t="shared" si="8"/>
        <v>26</v>
      </c>
      <c r="L11" s="3">
        <v>8</v>
      </c>
      <c r="M11" s="3">
        <v>19</v>
      </c>
      <c r="N11" s="3"/>
      <c r="O11" s="21">
        <f t="shared" si="6"/>
        <v>27</v>
      </c>
      <c r="P11" s="21">
        <f t="shared" si="7"/>
        <v>4</v>
      </c>
      <c r="Q11" s="3"/>
      <c r="R11" s="3">
        <v>168</v>
      </c>
      <c r="S11" s="3">
        <v>156</v>
      </c>
      <c r="T11" s="3">
        <v>154</v>
      </c>
      <c r="U11" s="3">
        <v>154</v>
      </c>
      <c r="V11" s="3"/>
      <c r="W11" s="17">
        <f t="shared" si="1"/>
        <v>5.7037037037037033</v>
      </c>
      <c r="X11" s="18" t="str">
        <f t="shared" si="2"/>
        <v/>
      </c>
      <c r="Y11" s="18">
        <f t="shared" si="3"/>
        <v>0.9285714285714286</v>
      </c>
      <c r="Z11" s="17">
        <f t="shared" si="4"/>
        <v>0.44444444444444442</v>
      </c>
      <c r="AA11" s="17">
        <f t="shared" si="5"/>
        <v>4.5</v>
      </c>
    </row>
    <row r="12" spans="1:27" ht="15" customHeight="1" x14ac:dyDescent="0.2">
      <c r="A12" s="19">
        <v>405</v>
      </c>
      <c r="B12" s="20" t="s">
        <v>41</v>
      </c>
      <c r="C12" s="3">
        <v>8</v>
      </c>
      <c r="D12" s="3">
        <v>6</v>
      </c>
      <c r="E12" s="3">
        <v>16</v>
      </c>
      <c r="F12" s="3"/>
      <c r="G12" s="3"/>
      <c r="H12" s="3"/>
      <c r="I12" s="3"/>
      <c r="J12" s="3">
        <v>16</v>
      </c>
      <c r="K12" s="21">
        <f>SUM(E12:J12)</f>
        <v>32</v>
      </c>
      <c r="L12" s="3">
        <v>5</v>
      </c>
      <c r="M12" s="3">
        <v>24</v>
      </c>
      <c r="N12" s="3">
        <v>3</v>
      </c>
      <c r="O12" s="21">
        <f>SUM(L12:N12)</f>
        <v>32</v>
      </c>
      <c r="P12" s="21">
        <f>+D12+K12-O12</f>
        <v>6</v>
      </c>
      <c r="Q12" s="3"/>
      <c r="R12" s="3">
        <v>214</v>
      </c>
      <c r="S12" s="3">
        <v>194</v>
      </c>
      <c r="T12" s="3">
        <v>204</v>
      </c>
      <c r="U12" s="3">
        <v>200</v>
      </c>
      <c r="V12" s="3"/>
      <c r="W12" s="17">
        <f>IF(S12&gt;0,T12/O12,"")</f>
        <v>6.375</v>
      </c>
      <c r="X12" s="18">
        <f>IF(N12&gt;0,(N12/O12),"")</f>
        <v>9.375E-2</v>
      </c>
      <c r="Y12" s="18">
        <f>IF(S12&gt;0,(S12/R12),"")</f>
        <v>0.90654205607476634</v>
      </c>
      <c r="Z12" s="17">
        <f>IF(S12&gt;0,(R12-S12)/O12,"")</f>
        <v>0.625</v>
      </c>
      <c r="AA12" s="17">
        <f>IF(S12&gt;0,O12/C12,"")</f>
        <v>4</v>
      </c>
    </row>
    <row r="13" spans="1:27" ht="15" customHeight="1" x14ac:dyDescent="0.2">
      <c r="A13" s="19">
        <v>409</v>
      </c>
      <c r="B13" s="20" t="s">
        <v>42</v>
      </c>
      <c r="C13" s="3">
        <v>30</v>
      </c>
      <c r="D13" s="3">
        <v>10</v>
      </c>
      <c r="E13" s="3">
        <v>77</v>
      </c>
      <c r="F13" s="3"/>
      <c r="G13" s="3">
        <v>8</v>
      </c>
      <c r="H13" s="3"/>
      <c r="I13" s="3"/>
      <c r="J13" s="3">
        <v>7</v>
      </c>
      <c r="K13" s="21">
        <f t="shared" si="8"/>
        <v>92</v>
      </c>
      <c r="L13" s="3">
        <v>95</v>
      </c>
      <c r="M13" s="3">
        <v>5</v>
      </c>
      <c r="N13" s="3"/>
      <c r="O13" s="21">
        <f t="shared" si="6"/>
        <v>100</v>
      </c>
      <c r="P13" s="21">
        <f t="shared" si="7"/>
        <v>2</v>
      </c>
      <c r="Q13" s="3"/>
      <c r="R13" s="3">
        <v>560</v>
      </c>
      <c r="S13" s="3">
        <v>365</v>
      </c>
      <c r="T13" s="3">
        <v>411</v>
      </c>
      <c r="U13" s="3">
        <v>410</v>
      </c>
      <c r="V13" s="3"/>
      <c r="W13" s="17">
        <f t="shared" si="1"/>
        <v>4.1100000000000003</v>
      </c>
      <c r="X13" s="18" t="str">
        <f t="shared" si="2"/>
        <v/>
      </c>
      <c r="Y13" s="18">
        <f t="shared" si="3"/>
        <v>0.6517857142857143</v>
      </c>
      <c r="Z13" s="17">
        <f t="shared" si="4"/>
        <v>1.95</v>
      </c>
      <c r="AA13" s="17">
        <f t="shared" si="5"/>
        <v>3.3333333333333335</v>
      </c>
    </row>
    <row r="14" spans="1:27" ht="15" customHeight="1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customHeight="1" x14ac:dyDescent="0.2">
      <c r="A15" s="19">
        <v>412</v>
      </c>
      <c r="B15" s="20" t="s">
        <v>44</v>
      </c>
      <c r="C15" s="3">
        <v>6</v>
      </c>
      <c r="D15" s="3">
        <v>2</v>
      </c>
      <c r="E15" s="3">
        <v>22</v>
      </c>
      <c r="F15" s="3"/>
      <c r="G15" s="3">
        <v>2</v>
      </c>
      <c r="H15" s="3"/>
      <c r="I15" s="3"/>
      <c r="J15" s="3">
        <v>4</v>
      </c>
      <c r="K15" s="21">
        <f t="shared" si="8"/>
        <v>28</v>
      </c>
      <c r="L15" s="3">
        <v>21</v>
      </c>
      <c r="M15" s="3">
        <v>7</v>
      </c>
      <c r="N15" s="3"/>
      <c r="O15" s="21">
        <f t="shared" si="6"/>
        <v>28</v>
      </c>
      <c r="P15" s="21">
        <f t="shared" si="7"/>
        <v>2</v>
      </c>
      <c r="Q15" s="3"/>
      <c r="R15" s="3">
        <v>168</v>
      </c>
      <c r="S15" s="3">
        <v>93</v>
      </c>
      <c r="T15" s="3">
        <v>95</v>
      </c>
      <c r="U15" s="3">
        <v>90</v>
      </c>
      <c r="V15" s="3"/>
      <c r="W15" s="17">
        <f t="shared" si="1"/>
        <v>3.3928571428571428</v>
      </c>
      <c r="X15" s="18" t="str">
        <f t="shared" si="2"/>
        <v/>
      </c>
      <c r="Y15" s="18">
        <f t="shared" si="3"/>
        <v>0.5535714285714286</v>
      </c>
      <c r="Z15" s="17">
        <f t="shared" si="4"/>
        <v>2.6785714285714284</v>
      </c>
      <c r="AA15" s="17">
        <f t="shared" si="5"/>
        <v>4.666666666666667</v>
      </c>
    </row>
    <row r="16" spans="1:27" ht="15" customHeight="1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customHeight="1" x14ac:dyDescent="0.2">
      <c r="A17" s="19">
        <v>413</v>
      </c>
      <c r="B17" s="20" t="s">
        <v>46</v>
      </c>
      <c r="C17" s="3">
        <v>20</v>
      </c>
      <c r="D17" s="3">
        <v>12</v>
      </c>
      <c r="E17" s="3">
        <v>45</v>
      </c>
      <c r="F17" s="3"/>
      <c r="G17" s="3"/>
      <c r="H17" s="3"/>
      <c r="I17" s="3"/>
      <c r="J17" s="3">
        <v>31</v>
      </c>
      <c r="K17" s="21">
        <f>SUM(E17:J17)</f>
        <v>76</v>
      </c>
      <c r="L17" s="3">
        <v>46</v>
      </c>
      <c r="M17" s="3">
        <v>31</v>
      </c>
      <c r="N17" s="3"/>
      <c r="O17" s="21">
        <f>SUM(L17:N17)</f>
        <v>77</v>
      </c>
      <c r="P17" s="21">
        <f>+D17+K17-O17</f>
        <v>11</v>
      </c>
      <c r="Q17" s="3"/>
      <c r="R17" s="3">
        <v>560</v>
      </c>
      <c r="S17" s="3">
        <v>294</v>
      </c>
      <c r="T17" s="3">
        <v>377</v>
      </c>
      <c r="U17" s="3">
        <v>377</v>
      </c>
      <c r="V17" s="3"/>
      <c r="W17" s="17">
        <f>IF(S17&gt;0,T17/O17,"")</f>
        <v>4.8961038961038961</v>
      </c>
      <c r="X17" s="18" t="str">
        <f>IF(N17&gt;0,(N17/O17),"")</f>
        <v/>
      </c>
      <c r="Y17" s="18">
        <f>IF(S17&gt;0,(S17/R17),"")</f>
        <v>0.52500000000000002</v>
      </c>
      <c r="Z17" s="17">
        <f>IF(S17&gt;0,(R17-S17)/O17,"")</f>
        <v>3.4545454545454546</v>
      </c>
      <c r="AA17" s="17">
        <f>IF(S17&gt;0,O17/C17,"")</f>
        <v>3.85</v>
      </c>
    </row>
    <row r="18" spans="1:16384" ht="15" customHeight="1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customHeight="1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customHeight="1" x14ac:dyDescent="0.2">
      <c r="A20" s="19">
        <v>416</v>
      </c>
      <c r="B20" s="20" t="s">
        <v>49</v>
      </c>
      <c r="C20" s="3">
        <v>50</v>
      </c>
      <c r="D20" s="3">
        <v>30</v>
      </c>
      <c r="E20" s="3">
        <v>215</v>
      </c>
      <c r="F20" s="3"/>
      <c r="G20" s="3"/>
      <c r="H20" s="3"/>
      <c r="I20" s="3"/>
      <c r="J20" s="3"/>
      <c r="K20" s="21">
        <f t="shared" si="8"/>
        <v>215</v>
      </c>
      <c r="L20" s="3">
        <v>217</v>
      </c>
      <c r="M20" s="3">
        <v>3</v>
      </c>
      <c r="N20" s="3"/>
      <c r="O20" s="21">
        <f t="shared" si="6"/>
        <v>220</v>
      </c>
      <c r="P20" s="21">
        <f t="shared" si="7"/>
        <v>25</v>
      </c>
      <c r="Q20" s="3"/>
      <c r="R20" s="3">
        <v>1236</v>
      </c>
      <c r="S20" s="3">
        <v>775</v>
      </c>
      <c r="T20" s="3">
        <v>821</v>
      </c>
      <c r="U20" s="3">
        <v>805</v>
      </c>
      <c r="V20" s="3"/>
      <c r="W20" s="17">
        <f t="shared" si="1"/>
        <v>3.7318181818181819</v>
      </c>
      <c r="X20" s="18" t="str">
        <f t="shared" si="2"/>
        <v/>
      </c>
      <c r="Y20" s="18">
        <f t="shared" si="3"/>
        <v>0.62702265372168287</v>
      </c>
      <c r="Z20" s="17">
        <f t="shared" si="4"/>
        <v>2.0954545454545452</v>
      </c>
      <c r="AA20" s="17">
        <f t="shared" si="5"/>
        <v>4.4000000000000004</v>
      </c>
    </row>
    <row r="21" spans="1:16384" ht="15" customHeight="1" x14ac:dyDescent="0.2">
      <c r="A21" s="19">
        <v>417</v>
      </c>
      <c r="B21" s="20" t="s">
        <v>50</v>
      </c>
      <c r="C21" s="3">
        <v>26</v>
      </c>
      <c r="D21" s="3">
        <v>5</v>
      </c>
      <c r="E21" s="3">
        <v>16</v>
      </c>
      <c r="F21" s="3"/>
      <c r="G21" s="3"/>
      <c r="H21" s="3"/>
      <c r="I21" s="3">
        <v>182</v>
      </c>
      <c r="J21" s="3">
        <v>6</v>
      </c>
      <c r="K21" s="21">
        <f t="shared" si="8"/>
        <v>204</v>
      </c>
      <c r="L21" s="3">
        <v>195</v>
      </c>
      <c r="M21" s="3">
        <v>1</v>
      </c>
      <c r="N21" s="3">
        <v>2</v>
      </c>
      <c r="O21" s="21">
        <f t="shared" si="6"/>
        <v>198</v>
      </c>
      <c r="P21" s="21">
        <f t="shared" si="7"/>
        <v>11</v>
      </c>
      <c r="Q21" s="3"/>
      <c r="R21" s="3">
        <v>724</v>
      </c>
      <c r="S21" s="3">
        <v>386</v>
      </c>
      <c r="T21" s="3">
        <v>384</v>
      </c>
      <c r="U21" s="3">
        <v>0</v>
      </c>
      <c r="V21" s="3"/>
      <c r="W21" s="17">
        <f t="shared" si="1"/>
        <v>1.9393939393939394</v>
      </c>
      <c r="X21" s="18">
        <f t="shared" si="2"/>
        <v>1.0101010101010102E-2</v>
      </c>
      <c r="Y21" s="18">
        <f t="shared" si="3"/>
        <v>0.53314917127071826</v>
      </c>
      <c r="Z21" s="17">
        <f t="shared" si="4"/>
        <v>1.707070707070707</v>
      </c>
      <c r="AA21" s="17">
        <f t="shared" si="5"/>
        <v>7.615384615384615</v>
      </c>
    </row>
    <row r="22" spans="1:16384" ht="15" customHeight="1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customHeight="1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customHeight="1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customHeight="1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customHeight="1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customHeight="1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customHeight="1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customHeight="1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customHeight="1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customHeight="1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customHeight="1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customHeight="1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customHeight="1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customHeight="1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7" spans="1:27" ht="9" customHeight="1" x14ac:dyDescent="0.2"/>
    <row r="38" spans="1:27" ht="16.5" customHeight="1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26.25" customHeight="1" x14ac:dyDescent="0.2">
      <c r="A39" s="27" t="s">
        <v>56</v>
      </c>
      <c r="B39" s="28" t="s">
        <v>57</v>
      </c>
      <c r="C39" s="29">
        <f>+C51-SUM(C40:C50)</f>
        <v>5516</v>
      </c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5" customHeight="1" x14ac:dyDescent="0.2">
      <c r="A40" s="34" t="s">
        <v>62</v>
      </c>
      <c r="B40" s="35" t="s">
        <v>63</v>
      </c>
      <c r="C40" s="36">
        <f>SUM($U$25:$U$27)</f>
        <v>0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5" customHeight="1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5" customHeight="1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5" customHeight="1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customHeight="1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customHeight="1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customHeight="1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24" customHeight="1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62</v>
      </c>
      <c r="U47" s="32"/>
      <c r="V47" s="33"/>
    </row>
    <row r="48" spans="1:27" ht="15" customHeight="1" x14ac:dyDescent="0.2">
      <c r="A48" s="34" t="s">
        <v>91</v>
      </c>
      <c r="B48" s="35" t="s">
        <v>92</v>
      </c>
      <c r="C48" s="36">
        <f>SUM($U$28:$U$31)</f>
        <v>0</v>
      </c>
      <c r="E48" s="54" t="s">
        <v>93</v>
      </c>
      <c r="F48" s="55" t="s">
        <v>25</v>
      </c>
      <c r="G48" s="46"/>
      <c r="H48" s="46"/>
      <c r="I48" s="30"/>
      <c r="J48" s="56">
        <f>SUM(J44:J47)</f>
        <v>62</v>
      </c>
      <c r="M48" s="57"/>
      <c r="N48" s="57"/>
      <c r="O48" s="57"/>
      <c r="P48" s="57"/>
      <c r="Q48" s="57"/>
      <c r="U48" s="32"/>
      <c r="V48" s="33"/>
    </row>
    <row r="49" spans="1:22" ht="15" customHeight="1" x14ac:dyDescent="0.2">
      <c r="A49" s="34" t="s">
        <v>94</v>
      </c>
      <c r="B49" s="35" t="s">
        <v>95</v>
      </c>
      <c r="C49" s="36">
        <f>+$U$14</f>
        <v>0</v>
      </c>
      <c r="M49" s="58" t="s">
        <v>96</v>
      </c>
      <c r="N49" s="58"/>
      <c r="O49" s="58"/>
      <c r="P49" s="58"/>
      <c r="Q49" s="57"/>
      <c r="U49" s="32"/>
      <c r="V49" s="33"/>
    </row>
    <row r="50" spans="1:22" ht="15" customHeight="1" x14ac:dyDescent="0.2">
      <c r="A50" s="34" t="s">
        <v>97</v>
      </c>
      <c r="B50" s="35" t="s">
        <v>98</v>
      </c>
      <c r="C50" s="59">
        <v>54</v>
      </c>
      <c r="M50" s="60"/>
      <c r="N50" s="60" t="s">
        <v>99</v>
      </c>
      <c r="O50" s="60"/>
      <c r="P50" s="60"/>
      <c r="U50" s="32"/>
      <c r="V50" s="33"/>
    </row>
    <row r="51" spans="1:22" ht="15" customHeight="1" x14ac:dyDescent="0.2">
      <c r="A51" s="54" t="s">
        <v>93</v>
      </c>
      <c r="B51" s="61" t="s">
        <v>25</v>
      </c>
      <c r="C51" s="62">
        <f>+U7+C50</f>
        <v>5570</v>
      </c>
    </row>
    <row r="52" spans="1:22" ht="15" customHeight="1" x14ac:dyDescent="0.2">
      <c r="A52" s="63" t="s">
        <v>100</v>
      </c>
      <c r="B52" s="32"/>
      <c r="C52" s="64"/>
    </row>
    <row r="53" spans="1:22" ht="12" customHeight="1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ht="18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ht="15" customHeight="1" x14ac:dyDescent="0.2">
      <c r="E55" s="60"/>
      <c r="F55" s="60"/>
      <c r="G55" s="60"/>
      <c r="H55" s="60"/>
      <c r="I55" s="60"/>
      <c r="J55" s="60"/>
    </row>
    <row r="56" spans="1:22" ht="15" customHeight="1" x14ac:dyDescent="0.2">
      <c r="E56" s="60"/>
      <c r="F56" s="60"/>
      <c r="G56" s="60"/>
      <c r="H56" s="60"/>
      <c r="I56" s="60"/>
      <c r="J56" s="60"/>
    </row>
    <row r="57" spans="1:22" ht="24" customHeight="1" x14ac:dyDescent="0.2">
      <c r="E57" s="60"/>
      <c r="F57" s="60"/>
      <c r="G57" s="60"/>
      <c r="H57" s="60"/>
      <c r="I57" s="60"/>
      <c r="J57" s="60"/>
    </row>
    <row r="58" spans="1:22" ht="21" customHeight="1" x14ac:dyDescent="0.2">
      <c r="E58" s="60"/>
      <c r="F58" s="60"/>
      <c r="G58" s="60"/>
      <c r="H58" s="60"/>
      <c r="I58" s="60"/>
      <c r="J58" s="60"/>
    </row>
    <row r="59" spans="1:22" ht="15" customHeight="1" x14ac:dyDescent="0.2">
      <c r="E59" s="60"/>
      <c r="F59" s="60"/>
      <c r="G59" s="60"/>
      <c r="H59" s="60"/>
      <c r="I59" s="60"/>
      <c r="J59" s="60"/>
    </row>
    <row r="60" spans="1:22" s="60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topLeftCell="J1"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103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8" customHeight="1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2.5" customHeight="1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98"/>
      <c r="Q6" s="98"/>
      <c r="R6" s="12" t="s">
        <v>29</v>
      </c>
      <c r="S6" s="8" t="s">
        <v>30</v>
      </c>
      <c r="T6" s="12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8" customHeight="1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185</v>
      </c>
      <c r="E7" s="16">
        <f t="shared" si="0"/>
        <v>921</v>
      </c>
      <c r="F7" s="16">
        <f>SUM(F8:F36)</f>
        <v>0</v>
      </c>
      <c r="G7" s="16">
        <f>SUM(G8:G36)</f>
        <v>95</v>
      </c>
      <c r="H7" s="16">
        <f>SUM(H8:H36)</f>
        <v>0</v>
      </c>
      <c r="I7" s="16">
        <f>SUM(I8:I36)</f>
        <v>191</v>
      </c>
      <c r="J7" s="16">
        <f t="shared" si="0"/>
        <v>273</v>
      </c>
      <c r="K7" s="16">
        <f t="shared" si="0"/>
        <v>1480</v>
      </c>
      <c r="L7" s="16">
        <f t="shared" si="0"/>
        <v>1144</v>
      </c>
      <c r="M7" s="16">
        <f t="shared" si="0"/>
        <v>273</v>
      </c>
      <c r="N7" s="16">
        <f t="shared" si="0"/>
        <v>43</v>
      </c>
      <c r="O7" s="16">
        <f t="shared" si="0"/>
        <v>1460</v>
      </c>
      <c r="P7" s="16">
        <f t="shared" si="0"/>
        <v>205</v>
      </c>
      <c r="Q7" s="16">
        <f t="shared" si="0"/>
        <v>0</v>
      </c>
      <c r="R7" s="16">
        <f t="shared" si="0"/>
        <v>8577</v>
      </c>
      <c r="S7" s="16">
        <f t="shared" si="0"/>
        <v>6459</v>
      </c>
      <c r="T7" s="16">
        <f t="shared" si="0"/>
        <v>6159</v>
      </c>
      <c r="U7" s="16">
        <f t="shared" si="0"/>
        <v>5683</v>
      </c>
      <c r="V7" s="16">
        <f t="shared" si="0"/>
        <v>0</v>
      </c>
      <c r="W7" s="17">
        <f t="shared" ref="W7:W36" si="1">IF(S7&gt;0,T7/O7,"")</f>
        <v>4.2184931506849317</v>
      </c>
      <c r="X7" s="18">
        <f t="shared" ref="X7:X36" si="2">IF(N7&gt;0,(N7/O7),"")</f>
        <v>2.9452054794520548E-2</v>
      </c>
      <c r="Y7" s="18">
        <f t="shared" ref="Y7:Y36" si="3">IF(S7&gt;0,(S7/R7),"")</f>
        <v>0.75306051066806579</v>
      </c>
      <c r="Z7" s="17">
        <f t="shared" ref="Z7:Z36" si="4">IF(S7&gt;0,(R7-S7)/O7,"")</f>
        <v>1.4506849315068493</v>
      </c>
      <c r="AA7" s="17">
        <f t="shared" ref="AA7:AA36" si="5">IF(S7&gt;0,O7/C7,"")</f>
        <v>5</v>
      </c>
    </row>
    <row r="8" spans="1:27" ht="15" customHeight="1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customHeight="1" x14ac:dyDescent="0.2">
      <c r="A9" s="19">
        <v>403</v>
      </c>
      <c r="B9" s="20" t="s">
        <v>38</v>
      </c>
      <c r="C9" s="3">
        <v>114</v>
      </c>
      <c r="D9" s="3">
        <v>94</v>
      </c>
      <c r="E9" s="3">
        <v>354</v>
      </c>
      <c r="F9" s="3"/>
      <c r="G9" s="3">
        <v>73</v>
      </c>
      <c r="H9" s="3"/>
      <c r="I9" s="3"/>
      <c r="J9" s="3">
        <v>121</v>
      </c>
      <c r="K9" s="21">
        <f t="shared" ref="K9:K36" si="8">SUM(E9:J9)</f>
        <v>548</v>
      </c>
      <c r="L9" s="3">
        <v>446</v>
      </c>
      <c r="M9" s="3">
        <v>79</v>
      </c>
      <c r="N9" s="3">
        <v>19</v>
      </c>
      <c r="O9" s="21">
        <f t="shared" si="6"/>
        <v>544</v>
      </c>
      <c r="P9" s="21">
        <f t="shared" si="7"/>
        <v>98</v>
      </c>
      <c r="Q9" s="3"/>
      <c r="R9" s="3">
        <v>3523</v>
      </c>
      <c r="S9" s="3">
        <v>3171</v>
      </c>
      <c r="T9" s="3">
        <v>3154</v>
      </c>
      <c r="U9" s="3">
        <v>3121</v>
      </c>
      <c r="V9" s="3"/>
      <c r="W9" s="17">
        <f t="shared" si="1"/>
        <v>5.7977941176470589</v>
      </c>
      <c r="X9" s="18">
        <f t="shared" si="2"/>
        <v>3.4926470588235295E-2</v>
      </c>
      <c r="Y9" s="18">
        <f t="shared" si="3"/>
        <v>0.90008515469770078</v>
      </c>
      <c r="Z9" s="17">
        <f t="shared" si="4"/>
        <v>0.6470588235294118</v>
      </c>
      <c r="AA9" s="17">
        <f t="shared" si="5"/>
        <v>4.7719298245614032</v>
      </c>
    </row>
    <row r="10" spans="1:27" ht="15" customHeight="1" x14ac:dyDescent="0.2">
      <c r="A10" s="19">
        <v>404</v>
      </c>
      <c r="B10" s="20" t="s">
        <v>39</v>
      </c>
      <c r="C10" s="3">
        <v>32</v>
      </c>
      <c r="D10" s="3">
        <v>30</v>
      </c>
      <c r="E10" s="3">
        <v>158</v>
      </c>
      <c r="F10" s="3"/>
      <c r="G10" s="3">
        <v>5</v>
      </c>
      <c r="H10" s="3"/>
      <c r="I10" s="3"/>
      <c r="J10" s="3">
        <v>69</v>
      </c>
      <c r="K10" s="21">
        <f t="shared" si="8"/>
        <v>232</v>
      </c>
      <c r="L10" s="3">
        <v>118</v>
      </c>
      <c r="M10" s="3">
        <v>103</v>
      </c>
      <c r="N10" s="3">
        <v>14</v>
      </c>
      <c r="O10" s="21">
        <f t="shared" si="6"/>
        <v>235</v>
      </c>
      <c r="P10" s="21">
        <f t="shared" si="7"/>
        <v>27</v>
      </c>
      <c r="Q10" s="3"/>
      <c r="R10" s="3">
        <v>994</v>
      </c>
      <c r="S10" s="3">
        <v>935</v>
      </c>
      <c r="T10" s="3">
        <v>874</v>
      </c>
      <c r="U10" s="3">
        <v>859</v>
      </c>
      <c r="V10" s="3"/>
      <c r="W10" s="17">
        <f t="shared" si="1"/>
        <v>3.7191489361702126</v>
      </c>
      <c r="X10" s="18">
        <f t="shared" si="2"/>
        <v>5.9574468085106386E-2</v>
      </c>
      <c r="Y10" s="18">
        <f t="shared" si="3"/>
        <v>0.94064386317907445</v>
      </c>
      <c r="Z10" s="17">
        <f t="shared" si="4"/>
        <v>0.25106382978723402</v>
      </c>
      <c r="AA10" s="17">
        <f t="shared" si="5"/>
        <v>7.34375</v>
      </c>
    </row>
    <row r="11" spans="1:27" ht="15" customHeight="1" x14ac:dyDescent="0.2">
      <c r="A11" s="19">
        <v>406</v>
      </c>
      <c r="B11" s="20" t="s">
        <v>40</v>
      </c>
      <c r="C11" s="3">
        <v>6</v>
      </c>
      <c r="D11" s="3">
        <v>4</v>
      </c>
      <c r="E11" s="3">
        <v>22</v>
      </c>
      <c r="F11" s="3"/>
      <c r="G11" s="3">
        <v>1</v>
      </c>
      <c r="H11" s="3"/>
      <c r="I11" s="3"/>
      <c r="J11" s="3">
        <v>18</v>
      </c>
      <c r="K11" s="21">
        <f t="shared" si="8"/>
        <v>41</v>
      </c>
      <c r="L11" s="3">
        <v>9</v>
      </c>
      <c r="M11" s="3">
        <v>30</v>
      </c>
      <c r="N11" s="3">
        <v>1</v>
      </c>
      <c r="O11" s="21">
        <f t="shared" si="6"/>
        <v>40</v>
      </c>
      <c r="P11" s="21">
        <f t="shared" si="7"/>
        <v>5</v>
      </c>
      <c r="Q11" s="3"/>
      <c r="R11" s="3">
        <v>186</v>
      </c>
      <c r="S11" s="3">
        <v>169</v>
      </c>
      <c r="T11" s="3">
        <v>171</v>
      </c>
      <c r="U11" s="3">
        <v>161</v>
      </c>
      <c r="V11" s="3"/>
      <c r="W11" s="17">
        <f t="shared" si="1"/>
        <v>4.2750000000000004</v>
      </c>
      <c r="X11" s="18">
        <f t="shared" si="2"/>
        <v>2.5000000000000001E-2</v>
      </c>
      <c r="Y11" s="18">
        <f t="shared" si="3"/>
        <v>0.90860215053763438</v>
      </c>
      <c r="Z11" s="17">
        <f t="shared" si="4"/>
        <v>0.42499999999999999</v>
      </c>
      <c r="AA11" s="17">
        <f t="shared" si="5"/>
        <v>6.666666666666667</v>
      </c>
    </row>
    <row r="12" spans="1:27" ht="15" customHeight="1" x14ac:dyDescent="0.2">
      <c r="A12" s="19">
        <v>405</v>
      </c>
      <c r="B12" s="20" t="s">
        <v>41</v>
      </c>
      <c r="C12" s="3">
        <v>8</v>
      </c>
      <c r="D12" s="3">
        <v>6</v>
      </c>
      <c r="E12" s="3">
        <v>11</v>
      </c>
      <c r="F12" s="3"/>
      <c r="G12" s="3"/>
      <c r="H12" s="3"/>
      <c r="I12" s="3"/>
      <c r="J12" s="3">
        <v>14</v>
      </c>
      <c r="K12" s="21">
        <f t="shared" si="8"/>
        <v>25</v>
      </c>
      <c r="L12" s="3">
        <v>4</v>
      </c>
      <c r="M12" s="3">
        <v>11</v>
      </c>
      <c r="N12" s="3">
        <v>9</v>
      </c>
      <c r="O12" s="21">
        <f t="shared" si="6"/>
        <v>24</v>
      </c>
      <c r="P12" s="21">
        <f t="shared" si="7"/>
        <v>7</v>
      </c>
      <c r="Q12" s="3"/>
      <c r="R12" s="3">
        <v>248</v>
      </c>
      <c r="S12" s="3">
        <v>223</v>
      </c>
      <c r="T12" s="3">
        <v>150</v>
      </c>
      <c r="U12" s="3">
        <v>133</v>
      </c>
      <c r="V12" s="3"/>
      <c r="W12" s="17">
        <f>IF(S12&gt;0,T12/O12,"")</f>
        <v>6.25</v>
      </c>
      <c r="X12" s="18">
        <f>IF(N12&gt;0,(N12/O12),"")</f>
        <v>0.375</v>
      </c>
      <c r="Y12" s="18">
        <f>IF(S12&gt;0,(S12/R12),"")</f>
        <v>0.89919354838709675</v>
      </c>
      <c r="Z12" s="17">
        <f>IF(S12&gt;0,(R12-S12)/O12,"")</f>
        <v>1.0416666666666667</v>
      </c>
      <c r="AA12" s="17">
        <f>IF(S12&gt;0,O12/C12,"")</f>
        <v>3</v>
      </c>
    </row>
    <row r="13" spans="1:27" ht="15" customHeight="1" x14ac:dyDescent="0.2">
      <c r="A13" s="19">
        <v>409</v>
      </c>
      <c r="B13" s="20" t="s">
        <v>42</v>
      </c>
      <c r="C13" s="3">
        <v>30</v>
      </c>
      <c r="D13" s="3">
        <v>2</v>
      </c>
      <c r="E13" s="3">
        <v>78</v>
      </c>
      <c r="F13" s="3"/>
      <c r="G13" s="3">
        <v>15</v>
      </c>
      <c r="H13" s="3"/>
      <c r="I13" s="3"/>
      <c r="J13" s="3">
        <v>13</v>
      </c>
      <c r="K13" s="21">
        <f t="shared" si="8"/>
        <v>106</v>
      </c>
      <c r="L13" s="3">
        <v>93</v>
      </c>
      <c r="M13" s="3">
        <v>2</v>
      </c>
      <c r="N13" s="3"/>
      <c r="O13" s="21">
        <f t="shared" si="6"/>
        <v>95</v>
      </c>
      <c r="P13" s="21">
        <f t="shared" si="7"/>
        <v>13</v>
      </c>
      <c r="Q13" s="3"/>
      <c r="R13" s="3">
        <v>611</v>
      </c>
      <c r="S13" s="3">
        <v>322</v>
      </c>
      <c r="T13" s="3">
        <v>268</v>
      </c>
      <c r="U13" s="3">
        <v>266</v>
      </c>
      <c r="V13" s="3"/>
      <c r="W13" s="17">
        <f t="shared" si="1"/>
        <v>2.8210526315789473</v>
      </c>
      <c r="X13" s="18" t="str">
        <f t="shared" si="2"/>
        <v/>
      </c>
      <c r="Y13" s="18">
        <f t="shared" si="3"/>
        <v>0.52700490998363336</v>
      </c>
      <c r="Z13" s="17">
        <f t="shared" si="4"/>
        <v>3.0421052631578949</v>
      </c>
      <c r="AA13" s="17">
        <f t="shared" si="5"/>
        <v>3.1666666666666665</v>
      </c>
    </row>
    <row r="14" spans="1:27" ht="15" customHeight="1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customHeight="1" x14ac:dyDescent="0.2">
      <c r="A15" s="19">
        <v>412</v>
      </c>
      <c r="B15" s="20" t="s">
        <v>44</v>
      </c>
      <c r="C15" s="3">
        <v>6</v>
      </c>
      <c r="D15" s="3">
        <v>2</v>
      </c>
      <c r="E15" s="3">
        <v>32</v>
      </c>
      <c r="F15" s="3"/>
      <c r="G15" s="3">
        <v>1</v>
      </c>
      <c r="H15" s="3"/>
      <c r="I15" s="3"/>
      <c r="J15" s="3">
        <v>2</v>
      </c>
      <c r="K15" s="21">
        <f t="shared" si="8"/>
        <v>35</v>
      </c>
      <c r="L15" s="3">
        <v>20</v>
      </c>
      <c r="M15" s="3">
        <v>13</v>
      </c>
      <c r="N15" s="3"/>
      <c r="O15" s="21">
        <f t="shared" si="6"/>
        <v>33</v>
      </c>
      <c r="P15" s="21">
        <f t="shared" si="7"/>
        <v>4</v>
      </c>
      <c r="Q15" s="3"/>
      <c r="R15" s="3">
        <v>186</v>
      </c>
      <c r="S15" s="3">
        <v>134</v>
      </c>
      <c r="T15" s="3">
        <v>117</v>
      </c>
      <c r="U15" s="3">
        <v>103</v>
      </c>
      <c r="V15" s="3"/>
      <c r="W15" s="17">
        <f t="shared" si="1"/>
        <v>3.5454545454545454</v>
      </c>
      <c r="X15" s="18" t="str">
        <f t="shared" si="2"/>
        <v/>
      </c>
      <c r="Y15" s="18">
        <f t="shared" si="3"/>
        <v>0.72043010752688175</v>
      </c>
      <c r="Z15" s="17">
        <f t="shared" si="4"/>
        <v>1.5757575757575757</v>
      </c>
      <c r="AA15" s="17">
        <f t="shared" si="5"/>
        <v>5.5</v>
      </c>
    </row>
    <row r="16" spans="1:27" ht="15" customHeight="1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customHeight="1" x14ac:dyDescent="0.2">
      <c r="A17" s="19">
        <v>413</v>
      </c>
      <c r="B17" s="20" t="s">
        <v>46</v>
      </c>
      <c r="C17" s="3">
        <v>20</v>
      </c>
      <c r="D17" s="3">
        <v>11</v>
      </c>
      <c r="E17" s="3">
        <v>47</v>
      </c>
      <c r="F17" s="3"/>
      <c r="G17" s="3"/>
      <c r="H17" s="3"/>
      <c r="I17" s="3"/>
      <c r="J17" s="3">
        <v>32</v>
      </c>
      <c r="K17" s="21">
        <f>SUM(E17:J17)</f>
        <v>79</v>
      </c>
      <c r="L17" s="3">
        <v>39</v>
      </c>
      <c r="M17" s="3">
        <v>32</v>
      </c>
      <c r="N17" s="3"/>
      <c r="O17" s="21">
        <f>SUM(L17:N17)</f>
        <v>71</v>
      </c>
      <c r="P17" s="21">
        <f>+D17+K17-O17</f>
        <v>19</v>
      </c>
      <c r="Q17" s="3"/>
      <c r="R17" s="3">
        <v>629</v>
      </c>
      <c r="S17" s="3">
        <v>385</v>
      </c>
      <c r="T17" s="3">
        <v>289</v>
      </c>
      <c r="U17" s="3">
        <v>289</v>
      </c>
      <c r="V17" s="3"/>
      <c r="W17" s="17">
        <f>IF(S17&gt;0,T17/O17,"")</f>
        <v>4.070422535211268</v>
      </c>
      <c r="X17" s="18" t="str">
        <f>IF(N17&gt;0,(N17/O17),"")</f>
        <v/>
      </c>
      <c r="Y17" s="18">
        <f>IF(S17&gt;0,(S17/R17),"")</f>
        <v>0.61208267090620028</v>
      </c>
      <c r="Z17" s="17">
        <f>IF(S17&gt;0,(R17-S17)/O17,"")</f>
        <v>3.436619718309859</v>
      </c>
      <c r="AA17" s="17">
        <f>IF(S17&gt;0,O17/C17,"")</f>
        <v>3.55</v>
      </c>
    </row>
    <row r="18" spans="1:16384" ht="15" customHeight="1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customHeight="1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customHeight="1" x14ac:dyDescent="0.2">
      <c r="A20" s="19">
        <v>416</v>
      </c>
      <c r="B20" s="20" t="s">
        <v>49</v>
      </c>
      <c r="C20" s="3">
        <v>50</v>
      </c>
      <c r="D20" s="3">
        <v>25</v>
      </c>
      <c r="E20" s="3">
        <v>204</v>
      </c>
      <c r="F20" s="3"/>
      <c r="G20" s="3"/>
      <c r="H20" s="3"/>
      <c r="I20" s="3"/>
      <c r="J20" s="3"/>
      <c r="K20" s="21">
        <f>SUM(E20:J20)</f>
        <v>204</v>
      </c>
      <c r="L20" s="3">
        <v>205</v>
      </c>
      <c r="M20" s="3">
        <v>2</v>
      </c>
      <c r="N20" s="3"/>
      <c r="O20" s="21">
        <f>SUM(L20:N20)</f>
        <v>207</v>
      </c>
      <c r="P20" s="21">
        <f>+D20+K20-O20</f>
        <v>22</v>
      </c>
      <c r="Q20" s="3"/>
      <c r="R20" s="3">
        <v>1404</v>
      </c>
      <c r="S20" s="3">
        <v>747</v>
      </c>
      <c r="T20" s="3">
        <v>757</v>
      </c>
      <c r="U20" s="3">
        <v>751</v>
      </c>
      <c r="V20" s="3"/>
      <c r="W20" s="17">
        <f t="shared" si="1"/>
        <v>3.6570048309178742</v>
      </c>
      <c r="X20" s="18" t="str">
        <f t="shared" si="2"/>
        <v/>
      </c>
      <c r="Y20" s="18">
        <f t="shared" si="3"/>
        <v>0.53205128205128205</v>
      </c>
      <c r="Z20" s="17">
        <f t="shared" si="4"/>
        <v>3.1739130434782608</v>
      </c>
      <c r="AA20" s="17">
        <f t="shared" si="5"/>
        <v>4.1399999999999997</v>
      </c>
    </row>
    <row r="21" spans="1:16384" ht="15" customHeight="1" x14ac:dyDescent="0.2">
      <c r="A21" s="19">
        <v>417</v>
      </c>
      <c r="B21" s="20" t="s">
        <v>50</v>
      </c>
      <c r="C21" s="3">
        <v>26</v>
      </c>
      <c r="D21" s="3">
        <v>11</v>
      </c>
      <c r="E21" s="3">
        <v>15</v>
      </c>
      <c r="F21" s="3"/>
      <c r="G21" s="3"/>
      <c r="H21" s="3"/>
      <c r="I21" s="3">
        <v>191</v>
      </c>
      <c r="J21" s="3">
        <v>4</v>
      </c>
      <c r="K21" s="21">
        <f t="shared" si="8"/>
        <v>210</v>
      </c>
      <c r="L21" s="3">
        <v>210</v>
      </c>
      <c r="M21" s="3">
        <v>1</v>
      </c>
      <c r="N21" s="3"/>
      <c r="O21" s="21">
        <f t="shared" si="6"/>
        <v>211</v>
      </c>
      <c r="P21" s="21">
        <f t="shared" si="7"/>
        <v>10</v>
      </c>
      <c r="Q21" s="3"/>
      <c r="R21" s="3">
        <v>796</v>
      </c>
      <c r="S21" s="3">
        <v>373</v>
      </c>
      <c r="T21" s="3">
        <v>379</v>
      </c>
      <c r="U21" s="3"/>
      <c r="V21" s="3"/>
      <c r="W21" s="17">
        <f t="shared" si="1"/>
        <v>1.7962085308056872</v>
      </c>
      <c r="X21" s="18" t="str">
        <f t="shared" si="2"/>
        <v/>
      </c>
      <c r="Y21" s="18">
        <f t="shared" si="3"/>
        <v>0.46859296482412061</v>
      </c>
      <c r="Z21" s="17">
        <f t="shared" si="4"/>
        <v>2.0047393364928912</v>
      </c>
      <c r="AA21" s="17">
        <f t="shared" si="5"/>
        <v>8.115384615384615</v>
      </c>
    </row>
    <row r="22" spans="1:16384" ht="15" customHeight="1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customHeight="1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customHeight="1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customHeight="1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customHeight="1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customHeight="1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customHeight="1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customHeight="1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customHeight="1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customHeight="1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customHeight="1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customHeight="1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customHeight="1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customHeight="1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7" spans="1:27" ht="9" customHeight="1" x14ac:dyDescent="0.2"/>
    <row r="38" spans="1:27" ht="16.5" customHeight="1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26.25" customHeight="1" x14ac:dyDescent="0.2">
      <c r="A39" s="27" t="s">
        <v>56</v>
      </c>
      <c r="B39" s="28" t="s">
        <v>57</v>
      </c>
      <c r="C39" s="29">
        <f>+C51-SUM(C40:C50)</f>
        <v>5683</v>
      </c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5" customHeight="1" x14ac:dyDescent="0.2">
      <c r="A40" s="34" t="s">
        <v>62</v>
      </c>
      <c r="B40" s="35" t="s">
        <v>63</v>
      </c>
      <c r="C40" s="36">
        <f>SUM($U$25:$U$27)</f>
        <v>0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5" customHeight="1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5" customHeight="1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5" customHeight="1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customHeight="1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customHeight="1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customHeight="1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24" customHeight="1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58</v>
      </c>
      <c r="U47" s="32"/>
      <c r="V47" s="33"/>
    </row>
    <row r="48" spans="1:27" ht="15" customHeight="1" x14ac:dyDescent="0.2">
      <c r="A48" s="34" t="s">
        <v>91</v>
      </c>
      <c r="B48" s="35" t="s">
        <v>92</v>
      </c>
      <c r="C48" s="36">
        <f>SUM($U$28:$U$31)</f>
        <v>0</v>
      </c>
      <c r="E48" s="54" t="s">
        <v>93</v>
      </c>
      <c r="F48" s="55" t="s">
        <v>25</v>
      </c>
      <c r="G48" s="46"/>
      <c r="H48" s="46"/>
      <c r="I48" s="30"/>
      <c r="J48" s="56">
        <f>SUM(J44:J47)</f>
        <v>58</v>
      </c>
      <c r="M48" s="57"/>
      <c r="N48" s="57"/>
      <c r="O48" s="57"/>
      <c r="P48" s="57"/>
      <c r="Q48" s="57"/>
      <c r="U48" s="32"/>
      <c r="V48" s="33"/>
    </row>
    <row r="49" spans="1:22" ht="15" customHeight="1" x14ac:dyDescent="0.2">
      <c r="A49" s="34" t="s">
        <v>94</v>
      </c>
      <c r="B49" s="35" t="s">
        <v>95</v>
      </c>
      <c r="C49" s="36">
        <f>+$U$14</f>
        <v>0</v>
      </c>
      <c r="M49" s="58" t="s">
        <v>96</v>
      </c>
      <c r="N49" s="58"/>
      <c r="O49" s="58"/>
      <c r="P49" s="58"/>
      <c r="Q49" s="57"/>
      <c r="U49" s="32"/>
      <c r="V49" s="33"/>
    </row>
    <row r="50" spans="1:22" ht="15" customHeight="1" x14ac:dyDescent="0.2">
      <c r="A50" s="34" t="s">
        <v>97</v>
      </c>
      <c r="B50" s="35" t="s">
        <v>98</v>
      </c>
      <c r="C50" s="59">
        <v>48</v>
      </c>
      <c r="M50" s="60"/>
      <c r="N50" s="60" t="s">
        <v>99</v>
      </c>
      <c r="O50" s="60"/>
      <c r="P50" s="60"/>
      <c r="U50" s="32"/>
      <c r="V50" s="33"/>
    </row>
    <row r="51" spans="1:22" ht="15" customHeight="1" x14ac:dyDescent="0.2">
      <c r="A51" s="54" t="s">
        <v>93</v>
      </c>
      <c r="B51" s="61" t="s">
        <v>25</v>
      </c>
      <c r="C51" s="62">
        <f>+U7+C50</f>
        <v>5731</v>
      </c>
    </row>
    <row r="52" spans="1:22" ht="15" customHeight="1" x14ac:dyDescent="0.2">
      <c r="A52" s="63" t="s">
        <v>100</v>
      </c>
      <c r="B52" s="32"/>
      <c r="C52" s="64"/>
    </row>
    <row r="53" spans="1:22" ht="12" customHeight="1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ht="18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ht="15" customHeight="1" x14ac:dyDescent="0.2">
      <c r="E55" s="60"/>
      <c r="F55" s="60"/>
      <c r="G55" s="60"/>
      <c r="H55" s="60"/>
      <c r="I55" s="60"/>
      <c r="J55" s="60"/>
    </row>
    <row r="56" spans="1:22" ht="15" customHeight="1" x14ac:dyDescent="0.2">
      <c r="E56" s="60"/>
      <c r="F56" s="60"/>
      <c r="G56" s="60"/>
      <c r="H56" s="60"/>
      <c r="I56" s="60"/>
      <c r="J56" s="60"/>
    </row>
    <row r="57" spans="1:22" ht="24" customHeight="1" x14ac:dyDescent="0.2">
      <c r="E57" s="60"/>
      <c r="F57" s="60"/>
      <c r="G57" s="60"/>
      <c r="H57" s="60"/>
      <c r="I57" s="60"/>
      <c r="J57" s="60"/>
    </row>
    <row r="58" spans="1:22" ht="21" customHeight="1" x14ac:dyDescent="0.2">
      <c r="E58" s="60"/>
      <c r="F58" s="60"/>
      <c r="G58" s="60"/>
      <c r="H58" s="60"/>
      <c r="I58" s="60"/>
      <c r="J58" s="60"/>
    </row>
    <row r="59" spans="1:22" ht="15" customHeight="1" x14ac:dyDescent="0.2">
      <c r="E59" s="60"/>
      <c r="F59" s="60"/>
      <c r="G59" s="60"/>
      <c r="H59" s="60"/>
      <c r="I59" s="60"/>
      <c r="J59" s="60"/>
    </row>
    <row r="60" spans="1:22" s="60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J1"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5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10" t="s">
        <v>25</v>
      </c>
      <c r="L6" s="7" t="s">
        <v>26</v>
      </c>
      <c r="M6" s="8" t="s">
        <v>27</v>
      </c>
      <c r="N6" s="11" t="s">
        <v>28</v>
      </c>
      <c r="O6" s="8" t="s">
        <v>25</v>
      </c>
      <c r="P6" s="98"/>
      <c r="Q6" s="98"/>
      <c r="R6" s="12" t="s">
        <v>29</v>
      </c>
      <c r="S6" s="8" t="s">
        <v>30</v>
      </c>
      <c r="T6" s="12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10" t="s">
        <v>36</v>
      </c>
    </row>
    <row r="7" spans="1:27" ht="15.75" x14ac:dyDescent="0.25">
      <c r="A7" s="14"/>
      <c r="B7" s="15" t="s">
        <v>37</v>
      </c>
      <c r="C7" s="16">
        <f>SUM(C8:C36)</f>
        <v>292</v>
      </c>
      <c r="D7" s="16">
        <f t="shared" ref="D7:V7" si="0">SUM(D8:D36)</f>
        <v>205</v>
      </c>
      <c r="E7" s="16">
        <f t="shared" si="0"/>
        <v>949</v>
      </c>
      <c r="F7" s="16">
        <f>SUM(F8:F36)</f>
        <v>0</v>
      </c>
      <c r="G7" s="16">
        <f>SUM(G8:G36)</f>
        <v>93</v>
      </c>
      <c r="H7" s="16">
        <f>SUM(H8:H36)</f>
        <v>0</v>
      </c>
      <c r="I7" s="16">
        <f>SUM(I8:I36)</f>
        <v>169</v>
      </c>
      <c r="J7" s="16">
        <f t="shared" si="0"/>
        <v>226</v>
      </c>
      <c r="K7" s="16">
        <f t="shared" si="0"/>
        <v>1437</v>
      </c>
      <c r="L7" s="16">
        <f t="shared" si="0"/>
        <v>1176</v>
      </c>
      <c r="M7" s="16">
        <f t="shared" si="0"/>
        <v>226</v>
      </c>
      <c r="N7" s="16">
        <f t="shared" si="0"/>
        <v>37</v>
      </c>
      <c r="O7" s="16">
        <f t="shared" si="0"/>
        <v>1439</v>
      </c>
      <c r="P7" s="16">
        <f t="shared" si="0"/>
        <v>203</v>
      </c>
      <c r="Q7" s="16">
        <f t="shared" si="0"/>
        <v>0</v>
      </c>
      <c r="R7" s="16">
        <f t="shared" si="0"/>
        <v>8460</v>
      </c>
      <c r="S7" s="16">
        <f t="shared" si="0"/>
        <v>6167</v>
      </c>
      <c r="T7" s="16">
        <f t="shared" si="0"/>
        <v>6380</v>
      </c>
      <c r="U7" s="16">
        <f t="shared" si="0"/>
        <v>5963</v>
      </c>
      <c r="V7" s="16">
        <f t="shared" si="0"/>
        <v>0</v>
      </c>
      <c r="W7" s="17">
        <f t="shared" ref="W7:W36" si="1">IF(S7&gt;0,T7/O7,"")</f>
        <v>4.43363446838082</v>
      </c>
      <c r="X7" s="18">
        <f t="shared" ref="X7:X36" si="2">IF(N7&gt;0,(N7/O7),"")</f>
        <v>2.571230020847811E-2</v>
      </c>
      <c r="Y7" s="18">
        <f t="shared" ref="Y7:Y36" si="3">IF(S7&gt;0,(S7/R7),"")</f>
        <v>0.72895981087470452</v>
      </c>
      <c r="Z7" s="17">
        <f t="shared" ref="Z7:Z36" si="4">IF(S7&gt;0,(R7-S7)/O7,"")</f>
        <v>1.5934676858929813</v>
      </c>
      <c r="AA7" s="17">
        <f t="shared" ref="AA7:AA36" si="5">IF(S7&gt;0,O7/C7,"")</f>
        <v>4.9280821917808222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98</v>
      </c>
      <c r="E9" s="3">
        <v>365</v>
      </c>
      <c r="F9" s="3"/>
      <c r="G9" s="3">
        <v>65</v>
      </c>
      <c r="H9" s="3"/>
      <c r="I9" s="3"/>
      <c r="J9" s="3">
        <v>108</v>
      </c>
      <c r="K9" s="21">
        <f t="shared" ref="K9:K36" si="8">SUM(E9:J9)</f>
        <v>538</v>
      </c>
      <c r="L9" s="3">
        <v>444</v>
      </c>
      <c r="M9" s="3">
        <v>74</v>
      </c>
      <c r="N9" s="3">
        <v>26</v>
      </c>
      <c r="O9" s="21">
        <f t="shared" si="6"/>
        <v>544</v>
      </c>
      <c r="P9" s="21">
        <f t="shared" si="7"/>
        <v>92</v>
      </c>
      <c r="Q9" s="3"/>
      <c r="R9" s="3">
        <v>3420</v>
      </c>
      <c r="S9" s="3">
        <v>2927</v>
      </c>
      <c r="T9" s="3">
        <v>3079</v>
      </c>
      <c r="U9" s="3">
        <v>3055</v>
      </c>
      <c r="V9" s="3"/>
      <c r="W9" s="17">
        <f t="shared" si="1"/>
        <v>5.6599264705882355</v>
      </c>
      <c r="X9" s="18">
        <f t="shared" si="2"/>
        <v>4.779411764705882E-2</v>
      </c>
      <c r="Y9" s="18">
        <f t="shared" si="3"/>
        <v>0.8558479532163743</v>
      </c>
      <c r="Z9" s="17">
        <f t="shared" si="4"/>
        <v>0.90625</v>
      </c>
      <c r="AA9" s="17">
        <f t="shared" si="5"/>
        <v>4.7719298245614032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27</v>
      </c>
      <c r="E10" s="3">
        <v>147</v>
      </c>
      <c r="F10" s="3"/>
      <c r="G10" s="3">
        <v>7</v>
      </c>
      <c r="H10" s="3"/>
      <c r="I10" s="3"/>
      <c r="J10" s="3">
        <v>57</v>
      </c>
      <c r="K10" s="21">
        <f t="shared" si="8"/>
        <v>211</v>
      </c>
      <c r="L10" s="3">
        <v>112</v>
      </c>
      <c r="M10" s="3">
        <v>91</v>
      </c>
      <c r="N10" s="3">
        <v>5</v>
      </c>
      <c r="O10" s="21">
        <f t="shared" si="6"/>
        <v>208</v>
      </c>
      <c r="P10" s="21">
        <f t="shared" si="7"/>
        <v>30</v>
      </c>
      <c r="Q10" s="3"/>
      <c r="R10" s="3">
        <v>960</v>
      </c>
      <c r="S10" s="3">
        <v>897</v>
      </c>
      <c r="T10" s="3">
        <v>868</v>
      </c>
      <c r="U10" s="3">
        <v>861</v>
      </c>
      <c r="V10" s="3"/>
      <c r="W10" s="17">
        <f t="shared" si="1"/>
        <v>4.1730769230769234</v>
      </c>
      <c r="X10" s="18">
        <f t="shared" si="2"/>
        <v>2.403846153846154E-2</v>
      </c>
      <c r="Y10" s="18">
        <f t="shared" si="3"/>
        <v>0.93437499999999996</v>
      </c>
      <c r="Z10" s="17">
        <f t="shared" si="4"/>
        <v>0.30288461538461536</v>
      </c>
      <c r="AA10" s="17">
        <f t="shared" si="5"/>
        <v>6.5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5</v>
      </c>
      <c r="E11" s="3">
        <v>12</v>
      </c>
      <c r="F11" s="3"/>
      <c r="G11" s="3"/>
      <c r="H11" s="3"/>
      <c r="I11" s="3"/>
      <c r="J11" s="3">
        <v>16</v>
      </c>
      <c r="K11" s="21">
        <f t="shared" si="8"/>
        <v>28</v>
      </c>
      <c r="L11" s="3">
        <v>1</v>
      </c>
      <c r="M11" s="3">
        <v>25</v>
      </c>
      <c r="N11" s="3">
        <v>1</v>
      </c>
      <c r="O11" s="21">
        <f t="shared" si="6"/>
        <v>27</v>
      </c>
      <c r="P11" s="21">
        <f t="shared" si="7"/>
        <v>6</v>
      </c>
      <c r="Q11" s="3"/>
      <c r="R11" s="3">
        <v>180</v>
      </c>
      <c r="S11" s="3">
        <v>164</v>
      </c>
      <c r="T11" s="3">
        <v>123</v>
      </c>
      <c r="U11" s="3">
        <v>123</v>
      </c>
      <c r="V11" s="3"/>
      <c r="W11" s="17">
        <f t="shared" si="1"/>
        <v>4.5555555555555554</v>
      </c>
      <c r="X11" s="18">
        <f t="shared" si="2"/>
        <v>3.7037037037037035E-2</v>
      </c>
      <c r="Y11" s="18">
        <f t="shared" si="3"/>
        <v>0.91111111111111109</v>
      </c>
      <c r="Z11" s="17">
        <f t="shared" si="4"/>
        <v>0.59259259259259256</v>
      </c>
      <c r="AA11" s="17">
        <f t="shared" si="5"/>
        <v>4.5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7</v>
      </c>
      <c r="E12" s="3">
        <v>14</v>
      </c>
      <c r="F12" s="3"/>
      <c r="G12" s="3"/>
      <c r="H12" s="3"/>
      <c r="I12" s="3"/>
      <c r="J12" s="3">
        <v>13</v>
      </c>
      <c r="K12" s="21">
        <f t="shared" si="8"/>
        <v>27</v>
      </c>
      <c r="L12" s="3">
        <v>7</v>
      </c>
      <c r="M12" s="3">
        <v>17</v>
      </c>
      <c r="N12" s="3">
        <v>5</v>
      </c>
      <c r="O12" s="21">
        <f t="shared" si="6"/>
        <v>29</v>
      </c>
      <c r="P12" s="21">
        <f t="shared" si="7"/>
        <v>5</v>
      </c>
      <c r="Q12" s="3"/>
      <c r="R12" s="3">
        <v>240</v>
      </c>
      <c r="S12" s="3">
        <v>189</v>
      </c>
      <c r="T12" s="3">
        <v>228</v>
      </c>
      <c r="U12" s="3">
        <v>224</v>
      </c>
      <c r="V12" s="3"/>
      <c r="W12" s="17">
        <f>IF(S12&gt;0,T12/O12,"")</f>
        <v>7.8620689655172411</v>
      </c>
      <c r="X12" s="18">
        <f>IF(N12&gt;0,(N12/O12),"")</f>
        <v>0.17241379310344829</v>
      </c>
      <c r="Y12" s="18">
        <f>IF(S12&gt;0,(S12/R12),"")</f>
        <v>0.78749999999999998</v>
      </c>
      <c r="Z12" s="17">
        <f>IF(S12&gt;0,(R12-S12)/O12,"")</f>
        <v>1.7586206896551724</v>
      </c>
      <c r="AA12" s="17">
        <f>IF(S12&gt;0,O12/C12,"")</f>
        <v>3.625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13</v>
      </c>
      <c r="E13" s="3">
        <v>91</v>
      </c>
      <c r="F13" s="3"/>
      <c r="G13" s="3">
        <v>21</v>
      </c>
      <c r="H13" s="3"/>
      <c r="I13" s="3"/>
      <c r="J13" s="3">
        <v>7</v>
      </c>
      <c r="K13" s="21">
        <f t="shared" si="8"/>
        <v>119</v>
      </c>
      <c r="L13" s="3">
        <v>119</v>
      </c>
      <c r="M13" s="3">
        <v>3</v>
      </c>
      <c r="N13" s="3"/>
      <c r="O13" s="21">
        <f t="shared" si="6"/>
        <v>122</v>
      </c>
      <c r="P13" s="21">
        <f t="shared" si="7"/>
        <v>10</v>
      </c>
      <c r="Q13" s="3"/>
      <c r="R13" s="3">
        <v>600</v>
      </c>
      <c r="S13" s="3">
        <v>317</v>
      </c>
      <c r="T13" s="3">
        <v>308</v>
      </c>
      <c r="U13" s="3">
        <v>308</v>
      </c>
      <c r="V13" s="3"/>
      <c r="W13" s="17">
        <f t="shared" si="1"/>
        <v>2.5245901639344264</v>
      </c>
      <c r="X13" s="18" t="str">
        <f t="shared" si="2"/>
        <v/>
      </c>
      <c r="Y13" s="18">
        <f t="shared" si="3"/>
        <v>0.52833333333333332</v>
      </c>
      <c r="Z13" s="17">
        <f t="shared" si="4"/>
        <v>2.319672131147541</v>
      </c>
      <c r="AA13" s="17">
        <f t="shared" si="5"/>
        <v>4.0666666666666664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4</v>
      </c>
      <c r="E15" s="3">
        <v>31</v>
      </c>
      <c r="F15" s="3"/>
      <c r="G15" s="3"/>
      <c r="H15" s="3"/>
      <c r="I15" s="3"/>
      <c r="J15" s="3">
        <v>2</v>
      </c>
      <c r="K15" s="21">
        <f t="shared" si="8"/>
        <v>33</v>
      </c>
      <c r="L15" s="3">
        <v>28</v>
      </c>
      <c r="M15" s="3">
        <v>8</v>
      </c>
      <c r="N15" s="3"/>
      <c r="O15" s="21">
        <f t="shared" si="6"/>
        <v>36</v>
      </c>
      <c r="P15" s="21">
        <f t="shared" si="7"/>
        <v>1</v>
      </c>
      <c r="Q15" s="3"/>
      <c r="R15" s="3">
        <v>180</v>
      </c>
      <c r="S15" s="3">
        <v>78</v>
      </c>
      <c r="T15" s="3">
        <v>101</v>
      </c>
      <c r="U15" s="3">
        <v>93</v>
      </c>
      <c r="V15" s="3"/>
      <c r="W15" s="17">
        <f t="shared" si="1"/>
        <v>2.8055555555555554</v>
      </c>
      <c r="X15" s="18" t="str">
        <f t="shared" si="2"/>
        <v/>
      </c>
      <c r="Y15" s="18">
        <f t="shared" si="3"/>
        <v>0.43333333333333335</v>
      </c>
      <c r="Z15" s="17">
        <f t="shared" si="4"/>
        <v>2.8333333333333335</v>
      </c>
      <c r="AA15" s="17">
        <f t="shared" si="5"/>
        <v>6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x14ac:dyDescent="0.2">
      <c r="A17" s="19">
        <v>413</v>
      </c>
      <c r="B17" s="20" t="s">
        <v>46</v>
      </c>
      <c r="C17" s="3">
        <v>20</v>
      </c>
      <c r="D17" s="3">
        <v>19</v>
      </c>
      <c r="E17" s="3">
        <v>46</v>
      </c>
      <c r="F17" s="3"/>
      <c r="G17" s="3"/>
      <c r="H17" s="3"/>
      <c r="I17" s="3"/>
      <c r="J17" s="3">
        <v>1</v>
      </c>
      <c r="K17" s="21">
        <f>SUM(E17:J17)</f>
        <v>47</v>
      </c>
      <c r="L17" s="3">
        <v>49</v>
      </c>
      <c r="M17" s="3"/>
      <c r="N17" s="3"/>
      <c r="O17" s="21">
        <f>SUM(L17:N17)</f>
        <v>49</v>
      </c>
      <c r="P17" s="21">
        <f>+D17+K17-O17</f>
        <v>17</v>
      </c>
      <c r="Q17" s="3"/>
      <c r="R17" s="3">
        <v>600</v>
      </c>
      <c r="S17" s="3">
        <v>399</v>
      </c>
      <c r="T17" s="3">
        <v>478</v>
      </c>
      <c r="U17" s="3">
        <v>478</v>
      </c>
      <c r="V17" s="3"/>
      <c r="W17" s="17">
        <f>IF(S17&gt;0,T17/O17,"")</f>
        <v>9.7551020408163271</v>
      </c>
      <c r="X17" s="18" t="str">
        <f>IF(N17&gt;0,(N17/O17),"")</f>
        <v/>
      </c>
      <c r="Y17" s="18">
        <f>IF(S17&gt;0,(S17/R17),"")</f>
        <v>0.66500000000000004</v>
      </c>
      <c r="Z17" s="17">
        <f>IF(S17&gt;0,(R17-S17)/O17,"")</f>
        <v>4.1020408163265305</v>
      </c>
      <c r="AA17" s="17">
        <f>IF(S17&gt;0,O17/C17,"")</f>
        <v>2.4500000000000002</v>
      </c>
    </row>
    <row r="18" spans="1:16384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x14ac:dyDescent="0.2">
      <c r="A20" s="19">
        <v>416</v>
      </c>
      <c r="B20" s="20" t="s">
        <v>49</v>
      </c>
      <c r="C20" s="3">
        <v>50</v>
      </c>
      <c r="D20" s="3">
        <v>22</v>
      </c>
      <c r="E20" s="3">
        <v>224</v>
      </c>
      <c r="F20" s="3"/>
      <c r="G20" s="3"/>
      <c r="H20" s="3"/>
      <c r="I20" s="3"/>
      <c r="J20" s="3">
        <v>1</v>
      </c>
      <c r="K20" s="21">
        <f>SUM(E20:J20)</f>
        <v>225</v>
      </c>
      <c r="L20" s="3">
        <v>215</v>
      </c>
      <c r="M20" s="3">
        <v>4</v>
      </c>
      <c r="N20" s="3"/>
      <c r="O20" s="21">
        <f>SUM(L20:N20)</f>
        <v>219</v>
      </c>
      <c r="P20" s="21">
        <f>+D20+K20-O20</f>
        <v>28</v>
      </c>
      <c r="Q20" s="3"/>
      <c r="R20" s="3">
        <v>1500</v>
      </c>
      <c r="S20" s="3">
        <v>843</v>
      </c>
      <c r="T20" s="3">
        <v>823</v>
      </c>
      <c r="U20" s="3">
        <v>821</v>
      </c>
      <c r="V20" s="3"/>
      <c r="W20" s="17">
        <f t="shared" si="1"/>
        <v>3.7579908675799087</v>
      </c>
      <c r="X20" s="18" t="str">
        <f t="shared" si="2"/>
        <v/>
      </c>
      <c r="Y20" s="18">
        <f t="shared" si="3"/>
        <v>0.56200000000000006</v>
      </c>
      <c r="Z20" s="17">
        <f t="shared" si="4"/>
        <v>3</v>
      </c>
      <c r="AA20" s="17">
        <f t="shared" si="5"/>
        <v>4.38</v>
      </c>
    </row>
    <row r="21" spans="1:16384" ht="15" x14ac:dyDescent="0.2">
      <c r="A21" s="19">
        <v>417</v>
      </c>
      <c r="B21" s="20" t="s">
        <v>50</v>
      </c>
      <c r="C21" s="3">
        <v>26</v>
      </c>
      <c r="D21" s="3">
        <v>10</v>
      </c>
      <c r="E21" s="3">
        <v>19</v>
      </c>
      <c r="F21" s="3"/>
      <c r="G21" s="3"/>
      <c r="H21" s="3"/>
      <c r="I21" s="3">
        <v>169</v>
      </c>
      <c r="J21" s="3">
        <v>21</v>
      </c>
      <c r="K21" s="21">
        <f t="shared" si="8"/>
        <v>209</v>
      </c>
      <c r="L21" s="3">
        <v>201</v>
      </c>
      <c r="M21" s="3">
        <v>4</v>
      </c>
      <c r="N21" s="3"/>
      <c r="O21" s="21">
        <f t="shared" si="6"/>
        <v>205</v>
      </c>
      <c r="P21" s="21">
        <f t="shared" si="7"/>
        <v>14</v>
      </c>
      <c r="Q21" s="3"/>
      <c r="R21" s="3">
        <v>780</v>
      </c>
      <c r="S21" s="3">
        <v>353</v>
      </c>
      <c r="T21" s="3">
        <v>372</v>
      </c>
      <c r="U21" s="3"/>
      <c r="V21" s="3"/>
      <c r="W21" s="17">
        <f t="shared" si="1"/>
        <v>1.8146341463414635</v>
      </c>
      <c r="X21" s="18" t="str">
        <f t="shared" si="2"/>
        <v/>
      </c>
      <c r="Y21" s="18">
        <f t="shared" si="3"/>
        <v>0.45256410256410257</v>
      </c>
      <c r="Z21" s="17">
        <f t="shared" si="4"/>
        <v>2.0829268292682928</v>
      </c>
      <c r="AA21" s="17">
        <f t="shared" si="5"/>
        <v>7.884615384615385</v>
      </c>
    </row>
    <row r="22" spans="1:16384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>
        <f>+C51-SUM(C40:C50)</f>
        <v>5963</v>
      </c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>
        <f>SUM($U$25:$U$27)</f>
        <v>0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50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>
        <f>SUM($U$28:$U$31)</f>
        <v>0</v>
      </c>
      <c r="E48" s="54" t="s">
        <v>93</v>
      </c>
      <c r="F48" s="55" t="s">
        <v>25</v>
      </c>
      <c r="G48" s="46"/>
      <c r="H48" s="46"/>
      <c r="I48" s="30"/>
      <c r="J48" s="56">
        <f>SUM(J44:J47)</f>
        <v>50</v>
      </c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>
        <f>+$U$14</f>
        <v>0</v>
      </c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24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>
        <f>+U7+C50</f>
        <v>5987</v>
      </c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1.299212598425197" right="0.70866141732283472" top="0.74803149606299213" bottom="0.74803149606299213" header="0.31496062992125984" footer="0.31496062992125984"/>
  <pageSetup paperSize="5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K1"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108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98"/>
      <c r="Q6" s="98"/>
      <c r="R6" s="65" t="s">
        <v>29</v>
      </c>
      <c r="S6" s="8" t="s">
        <v>30</v>
      </c>
      <c r="T6" s="65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292</v>
      </c>
      <c r="D7" s="16">
        <f t="shared" ref="D7:V7" si="0">SUM(D8:D36)</f>
        <v>203</v>
      </c>
      <c r="E7" s="16">
        <f t="shared" si="0"/>
        <v>969</v>
      </c>
      <c r="F7" s="16">
        <f>SUM(F8:F36)</f>
        <v>0</v>
      </c>
      <c r="G7" s="16">
        <f>SUM(G8:G36)</f>
        <v>96</v>
      </c>
      <c r="H7" s="16">
        <f>SUM(H8:H36)</f>
        <v>0</v>
      </c>
      <c r="I7" s="16">
        <f>SUM(I8:I36)</f>
        <v>158</v>
      </c>
      <c r="J7" s="16">
        <f t="shared" si="0"/>
        <v>244</v>
      </c>
      <c r="K7" s="16">
        <f t="shared" si="0"/>
        <v>1467</v>
      </c>
      <c r="L7" s="16">
        <f t="shared" si="0"/>
        <v>1163</v>
      </c>
      <c r="M7" s="16">
        <f t="shared" si="0"/>
        <v>244</v>
      </c>
      <c r="N7" s="16">
        <f t="shared" si="0"/>
        <v>41</v>
      </c>
      <c r="O7" s="16">
        <f t="shared" si="0"/>
        <v>1448</v>
      </c>
      <c r="P7" s="16">
        <f t="shared" si="0"/>
        <v>222</v>
      </c>
      <c r="Q7" s="16">
        <f t="shared" si="0"/>
        <v>0</v>
      </c>
      <c r="R7" s="16">
        <f t="shared" si="0"/>
        <v>8525</v>
      </c>
      <c r="S7" s="16">
        <f t="shared" si="0"/>
        <v>6626</v>
      </c>
      <c r="T7" s="16">
        <f t="shared" si="0"/>
        <v>6427</v>
      </c>
      <c r="U7" s="16">
        <f t="shared" si="0"/>
        <v>5900</v>
      </c>
      <c r="V7" s="16">
        <f t="shared" si="0"/>
        <v>0</v>
      </c>
      <c r="W7" s="17">
        <f t="shared" ref="W7:W36" si="1">IF(S7&gt;0,T7/O7,"")</f>
        <v>4.4385359116022096</v>
      </c>
      <c r="X7" s="18">
        <f t="shared" ref="X7:X36" si="2">IF(N7&gt;0,(N7/O7),"")</f>
        <v>2.8314917127071824E-2</v>
      </c>
      <c r="Y7" s="18">
        <f t="shared" ref="Y7:Y36" si="3">IF(S7&gt;0,(S7/R7),"")</f>
        <v>0.77724340175953077</v>
      </c>
      <c r="Z7" s="17">
        <f t="shared" ref="Z7:Z36" si="4">IF(S7&gt;0,(R7-S7)/O7,"")</f>
        <v>1.3114640883977902</v>
      </c>
      <c r="AA7" s="17">
        <f t="shared" ref="AA7:AA36" si="5">IF(S7&gt;0,O7/C7,"")</f>
        <v>4.9589041095890414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92</v>
      </c>
      <c r="E9" s="3">
        <v>384</v>
      </c>
      <c r="F9" s="3"/>
      <c r="G9" s="3">
        <v>68</v>
      </c>
      <c r="H9" s="3"/>
      <c r="I9" s="3"/>
      <c r="J9" s="3">
        <v>116</v>
      </c>
      <c r="K9" s="21">
        <f t="shared" ref="K9:K36" si="8">SUM(E9:J9)</f>
        <v>568</v>
      </c>
      <c r="L9" s="3">
        <v>446</v>
      </c>
      <c r="M9" s="3">
        <v>81</v>
      </c>
      <c r="N9" s="3">
        <v>20</v>
      </c>
      <c r="O9" s="21">
        <f t="shared" si="6"/>
        <v>547</v>
      </c>
      <c r="P9" s="21">
        <f t="shared" si="7"/>
        <v>113</v>
      </c>
      <c r="Q9" s="3"/>
      <c r="R9" s="3">
        <v>3534</v>
      </c>
      <c r="S9" s="3">
        <v>3161</v>
      </c>
      <c r="T9" s="3">
        <v>3026</v>
      </c>
      <c r="U9" s="3">
        <v>2931</v>
      </c>
      <c r="V9" s="3"/>
      <c r="W9" s="17">
        <f t="shared" si="1"/>
        <v>5.5319926873857401</v>
      </c>
      <c r="X9" s="18">
        <f t="shared" si="2"/>
        <v>3.6563071297989032E-2</v>
      </c>
      <c r="Y9" s="18">
        <f t="shared" si="3"/>
        <v>0.89445387662705145</v>
      </c>
      <c r="Z9" s="17">
        <f t="shared" si="4"/>
        <v>0.68190127970749548</v>
      </c>
      <c r="AA9" s="17">
        <f t="shared" si="5"/>
        <v>4.7982456140350873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30</v>
      </c>
      <c r="E10" s="3">
        <v>136</v>
      </c>
      <c r="F10" s="3"/>
      <c r="G10" s="3">
        <v>13</v>
      </c>
      <c r="H10" s="3"/>
      <c r="I10" s="3"/>
      <c r="J10" s="3">
        <v>65</v>
      </c>
      <c r="K10" s="21">
        <f t="shared" si="8"/>
        <v>214</v>
      </c>
      <c r="L10" s="3">
        <v>105</v>
      </c>
      <c r="M10" s="3">
        <v>97</v>
      </c>
      <c r="N10" s="3">
        <v>11</v>
      </c>
      <c r="O10" s="21">
        <f t="shared" si="6"/>
        <v>213</v>
      </c>
      <c r="P10" s="21">
        <f t="shared" si="7"/>
        <v>31</v>
      </c>
      <c r="Q10" s="3"/>
      <c r="R10" s="3">
        <v>994</v>
      </c>
      <c r="S10" s="3">
        <v>946</v>
      </c>
      <c r="T10" s="3">
        <v>958</v>
      </c>
      <c r="U10" s="3">
        <v>952</v>
      </c>
      <c r="V10" s="3"/>
      <c r="W10" s="17">
        <f t="shared" si="1"/>
        <v>4.497652582159624</v>
      </c>
      <c r="X10" s="18">
        <f t="shared" si="2"/>
        <v>5.1643192488262914E-2</v>
      </c>
      <c r="Y10" s="18">
        <f t="shared" si="3"/>
        <v>0.95171026156941652</v>
      </c>
      <c r="Z10" s="17">
        <f t="shared" si="4"/>
        <v>0.22535211267605634</v>
      </c>
      <c r="AA10" s="17">
        <f t="shared" si="5"/>
        <v>6.65625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6</v>
      </c>
      <c r="E11" s="3">
        <v>19</v>
      </c>
      <c r="F11" s="3"/>
      <c r="G11" s="3"/>
      <c r="H11" s="3"/>
      <c r="I11" s="3"/>
      <c r="J11" s="3">
        <v>17</v>
      </c>
      <c r="K11" s="21">
        <f t="shared" si="8"/>
        <v>36</v>
      </c>
      <c r="L11" s="3">
        <v>12</v>
      </c>
      <c r="M11" s="3">
        <v>23</v>
      </c>
      <c r="N11" s="3">
        <v>1</v>
      </c>
      <c r="O11" s="21">
        <f t="shared" si="6"/>
        <v>36</v>
      </c>
      <c r="P11" s="21">
        <f t="shared" si="7"/>
        <v>6</v>
      </c>
      <c r="Q11" s="3"/>
      <c r="R11" s="3">
        <v>186</v>
      </c>
      <c r="S11" s="3">
        <v>172</v>
      </c>
      <c r="T11" s="3">
        <v>219</v>
      </c>
      <c r="U11" s="3">
        <v>219</v>
      </c>
      <c r="V11" s="3"/>
      <c r="W11" s="17">
        <f t="shared" si="1"/>
        <v>6.083333333333333</v>
      </c>
      <c r="X11" s="18">
        <f t="shared" si="2"/>
        <v>2.7777777777777776E-2</v>
      </c>
      <c r="Y11" s="18">
        <f t="shared" si="3"/>
        <v>0.92473118279569888</v>
      </c>
      <c r="Z11" s="17">
        <f t="shared" si="4"/>
        <v>0.3888888888888889</v>
      </c>
      <c r="AA11" s="17">
        <f t="shared" si="5"/>
        <v>6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5</v>
      </c>
      <c r="E12" s="3">
        <v>13</v>
      </c>
      <c r="F12" s="3"/>
      <c r="G12" s="3"/>
      <c r="H12" s="3"/>
      <c r="I12" s="3"/>
      <c r="J12" s="3">
        <v>14</v>
      </c>
      <c r="K12" s="21">
        <f t="shared" si="8"/>
        <v>27</v>
      </c>
      <c r="L12" s="3">
        <v>1</v>
      </c>
      <c r="M12" s="3">
        <v>16</v>
      </c>
      <c r="N12" s="3">
        <v>8</v>
      </c>
      <c r="O12" s="21">
        <f t="shared" si="6"/>
        <v>25</v>
      </c>
      <c r="P12" s="21">
        <f t="shared" si="7"/>
        <v>7</v>
      </c>
      <c r="Q12" s="3"/>
      <c r="R12" s="3">
        <v>217</v>
      </c>
      <c r="S12" s="3">
        <v>194</v>
      </c>
      <c r="T12" s="3">
        <v>158</v>
      </c>
      <c r="U12" s="3">
        <v>158</v>
      </c>
      <c r="V12" s="3"/>
      <c r="W12" s="17">
        <f>IF(S12&gt;0,T12/O12,"")</f>
        <v>6.32</v>
      </c>
      <c r="X12" s="18">
        <f>IF(N12&gt;0,(N12/O12),"")</f>
        <v>0.32</v>
      </c>
      <c r="Y12" s="18">
        <f>IF(S12&gt;0,(S12/R12),"")</f>
        <v>0.89400921658986177</v>
      </c>
      <c r="Z12" s="17">
        <f>IF(S12&gt;0,(R12-S12)/O12,"")</f>
        <v>0.92</v>
      </c>
      <c r="AA12" s="17">
        <f>IF(S12&gt;0,O12/C12,"")</f>
        <v>3.125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10</v>
      </c>
      <c r="E13" s="3">
        <v>83</v>
      </c>
      <c r="F13" s="3"/>
      <c r="G13" s="3">
        <v>13</v>
      </c>
      <c r="H13" s="3"/>
      <c r="I13" s="3"/>
      <c r="J13" s="3">
        <v>10</v>
      </c>
      <c r="K13" s="21">
        <f t="shared" si="8"/>
        <v>106</v>
      </c>
      <c r="L13" s="3">
        <v>96</v>
      </c>
      <c r="M13" s="3">
        <v>7</v>
      </c>
      <c r="N13" s="3"/>
      <c r="O13" s="21">
        <f t="shared" si="6"/>
        <v>103</v>
      </c>
      <c r="P13" s="21">
        <f t="shared" si="7"/>
        <v>13</v>
      </c>
      <c r="Q13" s="3"/>
      <c r="R13" s="3">
        <v>612</v>
      </c>
      <c r="S13" s="3">
        <v>372</v>
      </c>
      <c r="T13" s="3">
        <v>340</v>
      </c>
      <c r="U13" s="3">
        <v>329</v>
      </c>
      <c r="V13" s="3"/>
      <c r="W13" s="17">
        <f t="shared" si="1"/>
        <v>3.3009708737864076</v>
      </c>
      <c r="X13" s="18" t="str">
        <f t="shared" si="2"/>
        <v/>
      </c>
      <c r="Y13" s="18">
        <f t="shared" si="3"/>
        <v>0.60784313725490191</v>
      </c>
      <c r="Z13" s="17">
        <f t="shared" si="4"/>
        <v>2.3300970873786406</v>
      </c>
      <c r="AA13" s="17">
        <f t="shared" si="5"/>
        <v>3.4333333333333331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1</v>
      </c>
      <c r="E15" s="3">
        <v>32</v>
      </c>
      <c r="F15" s="3"/>
      <c r="G15" s="3">
        <v>2</v>
      </c>
      <c r="H15" s="3"/>
      <c r="I15" s="3"/>
      <c r="J15" s="3">
        <v>7</v>
      </c>
      <c r="K15" s="21">
        <f t="shared" si="8"/>
        <v>41</v>
      </c>
      <c r="L15" s="3">
        <v>28</v>
      </c>
      <c r="M15" s="3">
        <v>10</v>
      </c>
      <c r="N15" s="3"/>
      <c r="O15" s="21">
        <f t="shared" si="6"/>
        <v>38</v>
      </c>
      <c r="P15" s="21">
        <f t="shared" si="7"/>
        <v>4</v>
      </c>
      <c r="Q15" s="3"/>
      <c r="R15" s="3">
        <v>186</v>
      </c>
      <c r="S15" s="3">
        <v>120</v>
      </c>
      <c r="T15" s="3">
        <v>112</v>
      </c>
      <c r="U15" s="3">
        <v>112</v>
      </c>
      <c r="V15" s="3"/>
      <c r="W15" s="17">
        <f t="shared" si="1"/>
        <v>2.9473684210526314</v>
      </c>
      <c r="X15" s="18" t="str">
        <f t="shared" si="2"/>
        <v/>
      </c>
      <c r="Y15" s="18">
        <f t="shared" si="3"/>
        <v>0.64516129032258063</v>
      </c>
      <c r="Z15" s="17">
        <f t="shared" si="4"/>
        <v>1.736842105263158</v>
      </c>
      <c r="AA15" s="17">
        <f t="shared" si="5"/>
        <v>6.333333333333333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x14ac:dyDescent="0.2">
      <c r="A17" s="19">
        <v>413</v>
      </c>
      <c r="B17" s="20" t="s">
        <v>46</v>
      </c>
      <c r="C17" s="3">
        <v>20</v>
      </c>
      <c r="D17" s="3">
        <v>17</v>
      </c>
      <c r="E17" s="3">
        <v>47</v>
      </c>
      <c r="F17" s="3"/>
      <c r="G17" s="3"/>
      <c r="H17" s="3"/>
      <c r="I17" s="3"/>
      <c r="J17" s="3"/>
      <c r="K17" s="21">
        <f>SUM(E17:J17)</f>
        <v>47</v>
      </c>
      <c r="L17" s="3">
        <v>49</v>
      </c>
      <c r="M17" s="3"/>
      <c r="N17" s="3"/>
      <c r="O17" s="21">
        <f>SUM(L17:N17)</f>
        <v>49</v>
      </c>
      <c r="P17" s="21">
        <f>+D17+K17-O17</f>
        <v>15</v>
      </c>
      <c r="Q17" s="3"/>
      <c r="R17" s="3">
        <v>628</v>
      </c>
      <c r="S17" s="3">
        <v>459</v>
      </c>
      <c r="T17" s="3">
        <v>358</v>
      </c>
      <c r="U17" s="3">
        <v>347</v>
      </c>
      <c r="V17" s="3"/>
      <c r="W17" s="17">
        <f>IF(S17&gt;0,T17/O17,"")</f>
        <v>7.3061224489795915</v>
      </c>
      <c r="X17" s="18" t="str">
        <f>IF(N17&gt;0,(N17/O17),"")</f>
        <v/>
      </c>
      <c r="Y17" s="18">
        <f>IF(S17&gt;0,(S17/R17),"")</f>
        <v>0.73089171974522293</v>
      </c>
      <c r="Z17" s="17">
        <f>IF(S17&gt;0,(R17-S17)/O17,"")</f>
        <v>3.4489795918367347</v>
      </c>
      <c r="AA17" s="17">
        <f>IF(S17&gt;0,O17/C17,"")</f>
        <v>2.4500000000000002</v>
      </c>
    </row>
    <row r="18" spans="1:16384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x14ac:dyDescent="0.2">
      <c r="A20" s="19">
        <v>416</v>
      </c>
      <c r="B20" s="20" t="s">
        <v>49</v>
      </c>
      <c r="C20" s="3">
        <v>50</v>
      </c>
      <c r="D20" s="3">
        <v>28</v>
      </c>
      <c r="E20" s="3">
        <v>238</v>
      </c>
      <c r="F20" s="3"/>
      <c r="G20" s="3"/>
      <c r="H20" s="3"/>
      <c r="I20" s="3"/>
      <c r="J20" s="3">
        <v>3</v>
      </c>
      <c r="K20" s="21">
        <f>SUM(E20:J20)</f>
        <v>241</v>
      </c>
      <c r="L20" s="3">
        <v>239</v>
      </c>
      <c r="M20" s="3">
        <v>7</v>
      </c>
      <c r="N20" s="3"/>
      <c r="O20" s="21">
        <f>SUM(L20:N20)</f>
        <v>246</v>
      </c>
      <c r="P20" s="21">
        <f>+D20+K20-O20</f>
        <v>23</v>
      </c>
      <c r="Q20" s="3"/>
      <c r="R20" s="3">
        <v>1364</v>
      </c>
      <c r="S20" s="3">
        <v>819</v>
      </c>
      <c r="T20" s="3">
        <v>855</v>
      </c>
      <c r="U20" s="3">
        <v>852</v>
      </c>
      <c r="V20" s="3"/>
      <c r="W20" s="17">
        <f t="shared" si="1"/>
        <v>3.475609756097561</v>
      </c>
      <c r="X20" s="18" t="str">
        <f t="shared" si="2"/>
        <v/>
      </c>
      <c r="Y20" s="18">
        <f t="shared" si="3"/>
        <v>0.60043988269794724</v>
      </c>
      <c r="Z20" s="17">
        <f t="shared" si="4"/>
        <v>2.2154471544715446</v>
      </c>
      <c r="AA20" s="17">
        <f t="shared" si="5"/>
        <v>4.92</v>
      </c>
    </row>
    <row r="21" spans="1:16384" ht="15" x14ac:dyDescent="0.2">
      <c r="A21" s="19">
        <v>417</v>
      </c>
      <c r="B21" s="20" t="s">
        <v>50</v>
      </c>
      <c r="C21" s="3">
        <v>26</v>
      </c>
      <c r="D21" s="3">
        <v>14</v>
      </c>
      <c r="E21" s="3">
        <v>17</v>
      </c>
      <c r="F21" s="3"/>
      <c r="G21" s="3"/>
      <c r="H21" s="3"/>
      <c r="I21" s="3">
        <v>158</v>
      </c>
      <c r="J21" s="3">
        <v>12</v>
      </c>
      <c r="K21" s="21">
        <f t="shared" si="8"/>
        <v>187</v>
      </c>
      <c r="L21" s="3">
        <v>187</v>
      </c>
      <c r="M21" s="3">
        <v>3</v>
      </c>
      <c r="N21" s="3">
        <v>1</v>
      </c>
      <c r="O21" s="21">
        <f t="shared" si="6"/>
        <v>191</v>
      </c>
      <c r="P21" s="21">
        <f t="shared" si="7"/>
        <v>10</v>
      </c>
      <c r="Q21" s="3"/>
      <c r="R21" s="3">
        <v>804</v>
      </c>
      <c r="S21" s="3">
        <v>383</v>
      </c>
      <c r="T21" s="3">
        <v>401</v>
      </c>
      <c r="U21" s="3"/>
      <c r="V21" s="3"/>
      <c r="W21" s="17">
        <f t="shared" si="1"/>
        <v>2.0994764397905761</v>
      </c>
      <c r="X21" s="18">
        <f t="shared" si="2"/>
        <v>5.235602094240838E-3</v>
      </c>
      <c r="Y21" s="18">
        <f t="shared" si="3"/>
        <v>0.47636815920398012</v>
      </c>
      <c r="Z21" s="17">
        <f t="shared" si="4"/>
        <v>2.2041884816753927</v>
      </c>
      <c r="AA21" s="17">
        <f t="shared" si="5"/>
        <v>7.3461538461538458</v>
      </c>
    </row>
    <row r="22" spans="1:16384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customHeight="1" x14ac:dyDescent="0.2">
      <c r="A39" s="27" t="s">
        <v>56</v>
      </c>
      <c r="B39" s="28" t="s">
        <v>57</v>
      </c>
      <c r="C39" s="29">
        <f>+C51-SUM(C40:C50)</f>
        <v>5216</v>
      </c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>
        <v>158</v>
      </c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>
        <f>U19</f>
        <v>0</v>
      </c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63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>
        <v>331</v>
      </c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>
        <v>195</v>
      </c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30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>
        <f>+U7+C50</f>
        <v>5930</v>
      </c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1.299212598425197" right="0.70866141732283472" top="0.74803149606299213" bottom="0.74803149606299213" header="0.31496062992125984" footer="0.31496062992125984"/>
  <pageSetup paperSize="5" scale="1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K1" workbookViewId="0">
      <selection activeCell="R7" sqref="R7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98"/>
      <c r="Q6" s="98"/>
      <c r="R6" s="65" t="s">
        <v>29</v>
      </c>
      <c r="S6" s="8" t="s">
        <v>30</v>
      </c>
      <c r="T6" s="65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292</v>
      </c>
      <c r="D7" s="16">
        <f t="shared" ref="D7:V7" si="0">SUM(D8:D36)</f>
        <v>222</v>
      </c>
      <c r="E7" s="16">
        <f t="shared" si="0"/>
        <v>932</v>
      </c>
      <c r="F7" s="16">
        <f>SUM(F8:F36)</f>
        <v>0</v>
      </c>
      <c r="G7" s="16">
        <f>SUM(G8:G36)</f>
        <v>93</v>
      </c>
      <c r="H7" s="16">
        <f>SUM(H8:H36)</f>
        <v>147</v>
      </c>
      <c r="I7" s="16">
        <f>SUM(I8:I36)</f>
        <v>0</v>
      </c>
      <c r="J7" s="16">
        <f t="shared" si="0"/>
        <v>261</v>
      </c>
      <c r="K7" s="16">
        <f t="shared" si="0"/>
        <v>1433</v>
      </c>
      <c r="L7" s="16">
        <f t="shared" si="0"/>
        <v>1141</v>
      </c>
      <c r="M7" s="16">
        <f t="shared" si="0"/>
        <v>261</v>
      </c>
      <c r="N7" s="16">
        <f t="shared" si="0"/>
        <v>34</v>
      </c>
      <c r="O7" s="16">
        <f t="shared" si="0"/>
        <v>1436</v>
      </c>
      <c r="P7" s="16">
        <f t="shared" si="0"/>
        <v>219</v>
      </c>
      <c r="Q7" s="16">
        <f t="shared" si="0"/>
        <v>0</v>
      </c>
      <c r="R7" s="16">
        <f t="shared" si="0"/>
        <v>8532</v>
      </c>
      <c r="S7" s="16">
        <f t="shared" si="0"/>
        <v>6512</v>
      </c>
      <c r="T7" s="16">
        <f t="shared" si="0"/>
        <v>6432</v>
      </c>
      <c r="U7" s="16">
        <f t="shared" si="0"/>
        <v>6020</v>
      </c>
      <c r="V7" s="16">
        <f t="shared" si="0"/>
        <v>0</v>
      </c>
      <c r="W7" s="17">
        <f t="shared" ref="W7:W36" si="1">IF(S7&gt;0,T7/O7,"")</f>
        <v>4.4791086350974929</v>
      </c>
      <c r="X7" s="18">
        <f t="shared" ref="X7:X36" si="2">IF(N7&gt;0,(N7/O7),"")</f>
        <v>2.3676880222841225E-2</v>
      </c>
      <c r="Y7" s="18">
        <f t="shared" ref="Y7:Y36" si="3">IF(S7&gt;0,(S7/R7),"")</f>
        <v>0.76324425691514297</v>
      </c>
      <c r="Z7" s="17">
        <f t="shared" ref="Z7:Z36" si="4">IF(S7&gt;0,(R7-S7)/O7,"")</f>
        <v>1.4066852367688023</v>
      </c>
      <c r="AA7" s="17">
        <f t="shared" ref="AA7:AA36" si="5">IF(S7&gt;0,O7/C7,"")</f>
        <v>4.9178082191780819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113</v>
      </c>
      <c r="E9" s="3">
        <v>375</v>
      </c>
      <c r="F9" s="3"/>
      <c r="G9" s="3">
        <v>57</v>
      </c>
      <c r="H9" s="3"/>
      <c r="I9" s="3"/>
      <c r="J9" s="3">
        <v>121</v>
      </c>
      <c r="K9" s="21">
        <f t="shared" ref="K9:K36" si="8">SUM(E9:J9)</f>
        <v>553</v>
      </c>
      <c r="L9" s="3">
        <v>454</v>
      </c>
      <c r="M9" s="3">
        <v>85</v>
      </c>
      <c r="N9" s="3">
        <v>21</v>
      </c>
      <c r="O9" s="21">
        <f t="shared" si="6"/>
        <v>560</v>
      </c>
      <c r="P9" s="21">
        <f t="shared" si="7"/>
        <v>106</v>
      </c>
      <c r="Q9" s="3"/>
      <c r="R9" s="3">
        <v>3370</v>
      </c>
      <c r="S9" s="3">
        <v>2940</v>
      </c>
      <c r="T9" s="3">
        <v>3013</v>
      </c>
      <c r="U9" s="3">
        <v>2969</v>
      </c>
      <c r="V9" s="3"/>
      <c r="W9" s="17">
        <f t="shared" si="1"/>
        <v>5.3803571428571431</v>
      </c>
      <c r="X9" s="18">
        <f t="shared" si="2"/>
        <v>3.7499999999999999E-2</v>
      </c>
      <c r="Y9" s="18">
        <f t="shared" si="3"/>
        <v>0.87240356083086057</v>
      </c>
      <c r="Z9" s="17">
        <f t="shared" si="4"/>
        <v>0.7678571428571429</v>
      </c>
      <c r="AA9" s="17">
        <f t="shared" si="5"/>
        <v>4.9122807017543861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31</v>
      </c>
      <c r="E10" s="3">
        <v>133</v>
      </c>
      <c r="F10" s="3"/>
      <c r="G10" s="3">
        <v>17</v>
      </c>
      <c r="H10" s="3"/>
      <c r="I10" s="3"/>
      <c r="J10" s="3">
        <v>73</v>
      </c>
      <c r="K10" s="21">
        <f t="shared" si="8"/>
        <v>223</v>
      </c>
      <c r="L10" s="3">
        <v>118</v>
      </c>
      <c r="M10" s="3">
        <v>99</v>
      </c>
      <c r="N10" s="3">
        <v>8</v>
      </c>
      <c r="O10" s="21">
        <f t="shared" si="6"/>
        <v>225</v>
      </c>
      <c r="P10" s="21">
        <f t="shared" si="7"/>
        <v>29</v>
      </c>
      <c r="Q10" s="3"/>
      <c r="R10" s="3">
        <v>960</v>
      </c>
      <c r="S10" s="3">
        <v>890</v>
      </c>
      <c r="T10" s="3">
        <v>871</v>
      </c>
      <c r="U10" s="3">
        <v>848</v>
      </c>
      <c r="V10" s="3"/>
      <c r="W10" s="17">
        <f t="shared" si="1"/>
        <v>3.8711111111111109</v>
      </c>
      <c r="X10" s="18">
        <f t="shared" si="2"/>
        <v>3.5555555555555556E-2</v>
      </c>
      <c r="Y10" s="18">
        <f t="shared" si="3"/>
        <v>0.92708333333333337</v>
      </c>
      <c r="Z10" s="17">
        <f t="shared" si="4"/>
        <v>0.31111111111111112</v>
      </c>
      <c r="AA10" s="17">
        <f t="shared" si="5"/>
        <v>7.03125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6</v>
      </c>
      <c r="E11" s="3">
        <v>15</v>
      </c>
      <c r="F11" s="3"/>
      <c r="G11" s="3"/>
      <c r="H11" s="3"/>
      <c r="I11" s="3"/>
      <c r="J11" s="3">
        <v>11</v>
      </c>
      <c r="K11" s="21">
        <f t="shared" si="8"/>
        <v>26</v>
      </c>
      <c r="L11" s="3">
        <v>7</v>
      </c>
      <c r="M11" s="3">
        <v>19</v>
      </c>
      <c r="N11" s="3">
        <v>1</v>
      </c>
      <c r="O11" s="21">
        <f t="shared" si="6"/>
        <v>27</v>
      </c>
      <c r="P11" s="21">
        <f t="shared" si="7"/>
        <v>5</v>
      </c>
      <c r="Q11" s="3"/>
      <c r="R11" s="3">
        <v>180</v>
      </c>
      <c r="S11" s="3">
        <v>170</v>
      </c>
      <c r="T11" s="3">
        <v>118</v>
      </c>
      <c r="U11" s="3">
        <v>117</v>
      </c>
      <c r="V11" s="3"/>
      <c r="W11" s="17">
        <f t="shared" si="1"/>
        <v>4.3703703703703702</v>
      </c>
      <c r="X11" s="18">
        <f t="shared" si="2"/>
        <v>3.7037037037037035E-2</v>
      </c>
      <c r="Y11" s="18">
        <f t="shared" si="3"/>
        <v>0.94444444444444442</v>
      </c>
      <c r="Z11" s="17">
        <f t="shared" si="4"/>
        <v>0.37037037037037035</v>
      </c>
      <c r="AA11" s="17">
        <f t="shared" si="5"/>
        <v>4.5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7</v>
      </c>
      <c r="E12" s="3">
        <v>16</v>
      </c>
      <c r="F12" s="3"/>
      <c r="G12" s="3"/>
      <c r="H12" s="3"/>
      <c r="I12" s="3"/>
      <c r="J12" s="3">
        <v>14</v>
      </c>
      <c r="K12" s="21">
        <f t="shared" si="8"/>
        <v>30</v>
      </c>
      <c r="L12" s="3">
        <v>3</v>
      </c>
      <c r="M12" s="3">
        <v>22</v>
      </c>
      <c r="N12" s="3">
        <v>4</v>
      </c>
      <c r="O12" s="21">
        <f t="shared" si="6"/>
        <v>29</v>
      </c>
      <c r="P12" s="21">
        <f t="shared" si="7"/>
        <v>8</v>
      </c>
      <c r="Q12" s="3"/>
      <c r="R12" s="3">
        <v>232</v>
      </c>
      <c r="S12" s="3">
        <v>208</v>
      </c>
      <c r="T12" s="3">
        <v>298</v>
      </c>
      <c r="U12" s="3">
        <v>291</v>
      </c>
      <c r="V12" s="3"/>
      <c r="W12" s="17">
        <f>IF(S12&gt;0,T12/O12,"")</f>
        <v>10.275862068965518</v>
      </c>
      <c r="X12" s="18">
        <f>IF(N12&gt;0,(N12/O12),"")</f>
        <v>0.13793103448275862</v>
      </c>
      <c r="Y12" s="18">
        <f>IF(S12&gt;0,(S12/R12),"")</f>
        <v>0.89655172413793105</v>
      </c>
      <c r="Z12" s="17">
        <f>IF(S12&gt;0,(R12-S12)/O12,"")</f>
        <v>0.82758620689655171</v>
      </c>
      <c r="AA12" s="17">
        <f>IF(S12&gt;0,O12/C12,"")</f>
        <v>3.625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13</v>
      </c>
      <c r="E13" s="3">
        <v>95</v>
      </c>
      <c r="F13" s="3"/>
      <c r="G13" s="3">
        <v>18</v>
      </c>
      <c r="H13" s="3"/>
      <c r="I13" s="3"/>
      <c r="J13" s="3">
        <v>20</v>
      </c>
      <c r="K13" s="21">
        <f t="shared" si="8"/>
        <v>133</v>
      </c>
      <c r="L13" s="3">
        <v>110</v>
      </c>
      <c r="M13" s="3">
        <v>12</v>
      </c>
      <c r="N13" s="3"/>
      <c r="O13" s="21">
        <f t="shared" si="6"/>
        <v>122</v>
      </c>
      <c r="P13" s="21">
        <f t="shared" si="7"/>
        <v>24</v>
      </c>
      <c r="Q13" s="3"/>
      <c r="R13" s="3">
        <v>730</v>
      </c>
      <c r="S13" s="3">
        <v>520</v>
      </c>
      <c r="T13" s="3">
        <v>415</v>
      </c>
      <c r="U13" s="3">
        <v>409</v>
      </c>
      <c r="V13" s="3"/>
      <c r="W13" s="17">
        <f t="shared" si="1"/>
        <v>3.401639344262295</v>
      </c>
      <c r="X13" s="18" t="str">
        <f t="shared" si="2"/>
        <v/>
      </c>
      <c r="Y13" s="18">
        <f t="shared" si="3"/>
        <v>0.71232876712328763</v>
      </c>
      <c r="Z13" s="17">
        <f t="shared" si="4"/>
        <v>1.721311475409836</v>
      </c>
      <c r="AA13" s="17">
        <f t="shared" si="5"/>
        <v>4.0666666666666664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4</v>
      </c>
      <c r="E15" s="3">
        <v>29</v>
      </c>
      <c r="F15" s="3"/>
      <c r="G15" s="3"/>
      <c r="H15" s="3"/>
      <c r="I15" s="3"/>
      <c r="J15" s="3">
        <v>11</v>
      </c>
      <c r="K15" s="21">
        <f t="shared" si="8"/>
        <v>40</v>
      </c>
      <c r="L15" s="3">
        <v>18</v>
      </c>
      <c r="M15" s="3">
        <v>20</v>
      </c>
      <c r="N15" s="3"/>
      <c r="O15" s="21">
        <f t="shared" si="6"/>
        <v>38</v>
      </c>
      <c r="P15" s="21">
        <f t="shared" si="7"/>
        <v>6</v>
      </c>
      <c r="Q15" s="3"/>
      <c r="R15" s="3">
        <v>180</v>
      </c>
      <c r="S15" s="3">
        <v>144</v>
      </c>
      <c r="T15" s="3">
        <v>136</v>
      </c>
      <c r="U15" s="3">
        <v>136</v>
      </c>
      <c r="V15" s="3"/>
      <c r="W15" s="17">
        <f t="shared" si="1"/>
        <v>3.5789473684210527</v>
      </c>
      <c r="X15" s="18" t="str">
        <f t="shared" si="2"/>
        <v/>
      </c>
      <c r="Y15" s="18">
        <f t="shared" si="3"/>
        <v>0.8</v>
      </c>
      <c r="Z15" s="17">
        <f t="shared" si="4"/>
        <v>0.94736842105263153</v>
      </c>
      <c r="AA15" s="17">
        <f t="shared" si="5"/>
        <v>6.333333333333333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16384" ht="15" x14ac:dyDescent="0.2">
      <c r="A17" s="19">
        <v>413</v>
      </c>
      <c r="B17" s="20" t="s">
        <v>46</v>
      </c>
      <c r="C17" s="3">
        <v>20</v>
      </c>
      <c r="D17" s="3">
        <v>15</v>
      </c>
      <c r="E17" s="3">
        <v>46</v>
      </c>
      <c r="F17" s="3"/>
      <c r="G17" s="3"/>
      <c r="H17" s="3"/>
      <c r="I17" s="3"/>
      <c r="J17" s="3"/>
      <c r="K17" s="21">
        <f>SUM(E17:J17)</f>
        <v>46</v>
      </c>
      <c r="L17" s="3">
        <v>45</v>
      </c>
      <c r="M17" s="3"/>
      <c r="N17" s="3"/>
      <c r="O17" s="21">
        <f>SUM(L17:N17)</f>
        <v>45</v>
      </c>
      <c r="P17" s="21">
        <f>+D17+K17-O17</f>
        <v>16</v>
      </c>
      <c r="Q17" s="3"/>
      <c r="R17" s="3">
        <v>600</v>
      </c>
      <c r="S17" s="3">
        <v>541</v>
      </c>
      <c r="T17" s="3">
        <v>456</v>
      </c>
      <c r="U17" s="3">
        <v>452</v>
      </c>
      <c r="V17" s="3"/>
      <c r="W17" s="17">
        <f>IF(S17&gt;0,T17/O17,"")</f>
        <v>10.133333333333333</v>
      </c>
      <c r="X17" s="18" t="str">
        <f>IF(N17&gt;0,(N17/O17),"")</f>
        <v/>
      </c>
      <c r="Y17" s="18">
        <f>IF(S17&gt;0,(S17/R17),"")</f>
        <v>0.90166666666666662</v>
      </c>
      <c r="Z17" s="17">
        <f>IF(S17&gt;0,(R17-S17)/O17,"")</f>
        <v>1.3111111111111111</v>
      </c>
      <c r="AA17" s="17">
        <f>IF(S17&gt;0,O17/C17,"")</f>
        <v>2.25</v>
      </c>
    </row>
    <row r="18" spans="1:16384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16384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16384" ht="15" x14ac:dyDescent="0.2">
      <c r="A20" s="19">
        <v>416</v>
      </c>
      <c r="B20" s="20" t="s">
        <v>49</v>
      </c>
      <c r="C20" s="3">
        <v>50</v>
      </c>
      <c r="D20" s="3">
        <v>23</v>
      </c>
      <c r="E20" s="3">
        <v>211</v>
      </c>
      <c r="F20" s="3"/>
      <c r="G20" s="3"/>
      <c r="H20" s="3"/>
      <c r="I20" s="3"/>
      <c r="J20" s="3">
        <v>1</v>
      </c>
      <c r="K20" s="21">
        <f>SUM(E20:J20)</f>
        <v>212</v>
      </c>
      <c r="L20" s="3">
        <v>217</v>
      </c>
      <c r="M20" s="3">
        <v>2</v>
      </c>
      <c r="N20" s="3"/>
      <c r="O20" s="21">
        <f>SUM(L20:N20)</f>
        <v>219</v>
      </c>
      <c r="P20" s="21">
        <f>+D20+K20-O20</f>
        <v>16</v>
      </c>
      <c r="Q20" s="3"/>
      <c r="R20" s="3">
        <v>1500</v>
      </c>
      <c r="S20" s="3">
        <v>791</v>
      </c>
      <c r="T20" s="3">
        <v>801</v>
      </c>
      <c r="U20" s="3">
        <v>798</v>
      </c>
      <c r="V20" s="3"/>
      <c r="W20" s="17">
        <f t="shared" si="1"/>
        <v>3.6575342465753424</v>
      </c>
      <c r="X20" s="18" t="str">
        <f t="shared" si="2"/>
        <v/>
      </c>
      <c r="Y20" s="18">
        <f t="shared" si="3"/>
        <v>0.52733333333333332</v>
      </c>
      <c r="Z20" s="17">
        <f t="shared" si="4"/>
        <v>3.2374429223744294</v>
      </c>
      <c r="AA20" s="17">
        <f t="shared" si="5"/>
        <v>4.38</v>
      </c>
    </row>
    <row r="21" spans="1:16384" ht="15" x14ac:dyDescent="0.2">
      <c r="A21" s="19">
        <v>417</v>
      </c>
      <c r="B21" s="20" t="s">
        <v>50</v>
      </c>
      <c r="C21" s="3">
        <v>26</v>
      </c>
      <c r="D21" s="3">
        <v>10</v>
      </c>
      <c r="E21" s="3">
        <v>12</v>
      </c>
      <c r="F21" s="3"/>
      <c r="G21" s="3">
        <v>1</v>
      </c>
      <c r="H21" s="3">
        <v>147</v>
      </c>
      <c r="I21" s="3"/>
      <c r="J21" s="3">
        <v>10</v>
      </c>
      <c r="K21" s="21">
        <f t="shared" si="8"/>
        <v>170</v>
      </c>
      <c r="L21" s="3">
        <v>169</v>
      </c>
      <c r="M21" s="3">
        <v>2</v>
      </c>
      <c r="N21" s="3"/>
      <c r="O21" s="21">
        <f t="shared" si="6"/>
        <v>171</v>
      </c>
      <c r="P21" s="21">
        <f t="shared" si="7"/>
        <v>9</v>
      </c>
      <c r="Q21" s="3"/>
      <c r="R21" s="3">
        <v>780</v>
      </c>
      <c r="S21" s="3">
        <v>308</v>
      </c>
      <c r="T21" s="3">
        <v>324</v>
      </c>
      <c r="U21" s="3"/>
      <c r="V21" s="3"/>
      <c r="W21" s="17">
        <f t="shared" si="1"/>
        <v>1.8947368421052631</v>
      </c>
      <c r="X21" s="18" t="str">
        <f t="shared" si="2"/>
        <v/>
      </c>
      <c r="Y21" s="18">
        <f t="shared" si="3"/>
        <v>0.39487179487179486</v>
      </c>
      <c r="Z21" s="17">
        <f t="shared" si="4"/>
        <v>2.7602339181286548</v>
      </c>
      <c r="AA21" s="17">
        <f t="shared" si="5"/>
        <v>6.5769230769230766</v>
      </c>
    </row>
    <row r="22" spans="1:16384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16384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16384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16384" ht="1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16384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16384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16384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16384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16384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16384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>
        <f>+U9+U10+U13+U17+U20-C49</f>
        <v>5233</v>
      </c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58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>
        <f>+U11+U12+U15</f>
        <v>544</v>
      </c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>
        <v>243</v>
      </c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29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workbookViewId="0">
      <selection activeCell="L20" sqref="L20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109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98"/>
      <c r="Q6" s="98"/>
      <c r="R6" s="65" t="s">
        <v>29</v>
      </c>
      <c r="S6" s="8" t="s">
        <v>30</v>
      </c>
      <c r="T6" s="65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292</v>
      </c>
      <c r="D7" s="16">
        <f t="shared" ref="D7:V7" si="0">SUM(D8:D36)</f>
        <v>219</v>
      </c>
      <c r="E7" s="16">
        <f t="shared" si="0"/>
        <v>959</v>
      </c>
      <c r="F7" s="16">
        <f>SUM(F8:F36)</f>
        <v>0</v>
      </c>
      <c r="G7" s="16">
        <f>SUM(G8:G36)</f>
        <v>97</v>
      </c>
      <c r="H7" s="16">
        <f>SUM(H8:H36)</f>
        <v>0</v>
      </c>
      <c r="I7" s="16">
        <f>SUM(I8:I36)</f>
        <v>177</v>
      </c>
      <c r="J7" s="16">
        <f t="shared" si="0"/>
        <v>259</v>
      </c>
      <c r="K7" s="16">
        <f t="shared" si="0"/>
        <v>1492</v>
      </c>
      <c r="L7" s="16">
        <f t="shared" si="0"/>
        <v>1178</v>
      </c>
      <c r="M7" s="16">
        <f t="shared" si="0"/>
        <v>259</v>
      </c>
      <c r="N7" s="16">
        <f t="shared" si="0"/>
        <v>59</v>
      </c>
      <c r="O7" s="16">
        <f t="shared" si="0"/>
        <v>1496</v>
      </c>
      <c r="P7" s="16">
        <f t="shared" si="0"/>
        <v>215</v>
      </c>
      <c r="Q7" s="16">
        <f t="shared" si="0"/>
        <v>0</v>
      </c>
      <c r="R7" s="16">
        <f t="shared" si="0"/>
        <v>8391</v>
      </c>
      <c r="S7" s="16">
        <f t="shared" si="0"/>
        <v>6492</v>
      </c>
      <c r="T7" s="16">
        <f t="shared" si="0"/>
        <v>6787</v>
      </c>
      <c r="U7" s="16">
        <f t="shared" si="0"/>
        <v>6340</v>
      </c>
      <c r="V7" s="16">
        <f t="shared" si="0"/>
        <v>0</v>
      </c>
      <c r="W7" s="17">
        <f t="shared" ref="W7:W36" si="1">IF(S7&gt;0,T7/O7,"")</f>
        <v>4.5367647058823533</v>
      </c>
      <c r="X7" s="18">
        <f t="shared" ref="X7:X36" si="2">IF(N7&gt;0,(N7/O7),"")</f>
        <v>3.9438502673796789E-2</v>
      </c>
      <c r="Y7" s="18">
        <f t="shared" ref="Y7:Y36" si="3">IF(S7&gt;0,(S7/R7),"")</f>
        <v>0.7736860922416875</v>
      </c>
      <c r="Z7" s="17">
        <f t="shared" ref="Z7:Z36" si="4">IF(S7&gt;0,(R7-S7)/O7,"")</f>
        <v>1.2693850267379678</v>
      </c>
      <c r="AA7" s="17">
        <f t="shared" ref="AA7:AA36" si="5">IF(S7&gt;0,O7/C7,"")</f>
        <v>5.1232876712328768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106</v>
      </c>
      <c r="E9" s="3">
        <v>397</v>
      </c>
      <c r="F9" s="3"/>
      <c r="G9" s="3">
        <v>68</v>
      </c>
      <c r="H9" s="3"/>
      <c r="I9" s="3"/>
      <c r="J9" s="3">
        <v>127</v>
      </c>
      <c r="K9" s="21">
        <f t="shared" ref="K9:K36" si="8">SUM(E9:J9)</f>
        <v>592</v>
      </c>
      <c r="L9" s="3">
        <v>482</v>
      </c>
      <c r="M9" s="3">
        <v>74</v>
      </c>
      <c r="N9" s="3">
        <v>33</v>
      </c>
      <c r="O9" s="21">
        <f t="shared" si="6"/>
        <v>589</v>
      </c>
      <c r="P9" s="21">
        <f t="shared" si="7"/>
        <v>109</v>
      </c>
      <c r="Q9" s="3"/>
      <c r="R9" s="3">
        <v>3370</v>
      </c>
      <c r="S9" s="3">
        <v>2991</v>
      </c>
      <c r="T9" s="3">
        <v>3080</v>
      </c>
      <c r="U9" s="3">
        <v>3050</v>
      </c>
      <c r="V9" s="3"/>
      <c r="W9" s="17">
        <f t="shared" si="1"/>
        <v>5.2292020373514427</v>
      </c>
      <c r="X9" s="18">
        <f t="shared" si="2"/>
        <v>5.6027164685908321E-2</v>
      </c>
      <c r="Y9" s="18">
        <f t="shared" si="3"/>
        <v>0.88753709198813058</v>
      </c>
      <c r="Z9" s="17">
        <f t="shared" si="4"/>
        <v>0.64346349745331066</v>
      </c>
      <c r="AA9" s="17">
        <f t="shared" si="5"/>
        <v>5.166666666666667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29</v>
      </c>
      <c r="E10" s="3">
        <v>156</v>
      </c>
      <c r="F10" s="3"/>
      <c r="G10" s="3">
        <v>14</v>
      </c>
      <c r="H10" s="3"/>
      <c r="I10" s="3"/>
      <c r="J10" s="3">
        <v>66</v>
      </c>
      <c r="K10" s="21">
        <f t="shared" si="8"/>
        <v>236</v>
      </c>
      <c r="L10" s="3">
        <v>109</v>
      </c>
      <c r="M10" s="3">
        <v>107</v>
      </c>
      <c r="N10" s="3">
        <v>18</v>
      </c>
      <c r="O10" s="21">
        <f t="shared" si="6"/>
        <v>234</v>
      </c>
      <c r="P10" s="21">
        <f t="shared" si="7"/>
        <v>31</v>
      </c>
      <c r="Q10" s="3"/>
      <c r="R10" s="3">
        <v>993</v>
      </c>
      <c r="S10" s="3">
        <v>930</v>
      </c>
      <c r="T10" s="3">
        <v>1008</v>
      </c>
      <c r="U10" s="3">
        <v>1003</v>
      </c>
      <c r="V10" s="3"/>
      <c r="W10" s="17">
        <f t="shared" si="1"/>
        <v>4.3076923076923075</v>
      </c>
      <c r="X10" s="18">
        <f t="shared" si="2"/>
        <v>7.6923076923076927E-2</v>
      </c>
      <c r="Y10" s="18">
        <f t="shared" si="3"/>
        <v>0.93655589123867067</v>
      </c>
      <c r="Z10" s="17">
        <f t="shared" si="4"/>
        <v>0.26923076923076922</v>
      </c>
      <c r="AA10" s="17">
        <f t="shared" si="5"/>
        <v>7.3125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5</v>
      </c>
      <c r="E11" s="3">
        <v>8</v>
      </c>
      <c r="F11" s="3"/>
      <c r="G11" s="3"/>
      <c r="H11" s="3"/>
      <c r="I11" s="3"/>
      <c r="J11" s="3">
        <v>11</v>
      </c>
      <c r="K11" s="21">
        <f t="shared" si="8"/>
        <v>19</v>
      </c>
      <c r="L11" s="3">
        <v>2</v>
      </c>
      <c r="M11" s="3">
        <v>16</v>
      </c>
      <c r="N11" s="3"/>
      <c r="O11" s="21">
        <f t="shared" si="6"/>
        <v>18</v>
      </c>
      <c r="P11" s="21">
        <f t="shared" si="7"/>
        <v>6</v>
      </c>
      <c r="Q11" s="3"/>
      <c r="R11" s="3">
        <v>186</v>
      </c>
      <c r="S11" s="3">
        <v>182</v>
      </c>
      <c r="T11" s="3">
        <v>117</v>
      </c>
      <c r="U11" s="3">
        <v>117</v>
      </c>
      <c r="V11" s="3"/>
      <c r="W11" s="17">
        <f t="shared" si="1"/>
        <v>6.5</v>
      </c>
      <c r="X11" s="18" t="str">
        <f t="shared" si="2"/>
        <v/>
      </c>
      <c r="Y11" s="18">
        <f t="shared" si="3"/>
        <v>0.978494623655914</v>
      </c>
      <c r="Z11" s="17">
        <f t="shared" si="4"/>
        <v>0.22222222222222221</v>
      </c>
      <c r="AA11" s="17">
        <f t="shared" si="5"/>
        <v>3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8</v>
      </c>
      <c r="E12" s="3">
        <v>12</v>
      </c>
      <c r="F12" s="3"/>
      <c r="G12" s="3"/>
      <c r="H12" s="3"/>
      <c r="I12" s="3"/>
      <c r="J12" s="3">
        <v>11</v>
      </c>
      <c r="K12" s="21">
        <f t="shared" si="8"/>
        <v>23</v>
      </c>
      <c r="L12" s="3"/>
      <c r="M12" s="3">
        <v>18</v>
      </c>
      <c r="N12" s="3">
        <v>6</v>
      </c>
      <c r="O12" s="21">
        <f t="shared" si="6"/>
        <v>24</v>
      </c>
      <c r="P12" s="21">
        <f t="shared" si="7"/>
        <v>7</v>
      </c>
      <c r="Q12" s="3"/>
      <c r="R12" s="3">
        <v>248</v>
      </c>
      <c r="S12" s="3">
        <v>227</v>
      </c>
      <c r="T12" s="3">
        <v>215</v>
      </c>
      <c r="U12" s="3">
        <v>215</v>
      </c>
      <c r="V12" s="3"/>
      <c r="W12" s="17">
        <f>IF(S12&gt;0,T12/O12,"")</f>
        <v>8.9583333333333339</v>
      </c>
      <c r="X12" s="18">
        <f>IF(N12&gt;0,(N12/O12),"")</f>
        <v>0.25</v>
      </c>
      <c r="Y12" s="18">
        <f>IF(S12&gt;0,(S12/R12),"")</f>
        <v>0.91532258064516125</v>
      </c>
      <c r="Z12" s="17">
        <f>IF(S12&gt;0,(R12-S12)/O12,"")</f>
        <v>0.875</v>
      </c>
      <c r="AA12" s="17">
        <f>IF(S12&gt;0,O12/C12,"")</f>
        <v>3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24</v>
      </c>
      <c r="E13" s="3">
        <v>93</v>
      </c>
      <c r="F13" s="3"/>
      <c r="G13" s="3">
        <v>9</v>
      </c>
      <c r="H13" s="3"/>
      <c r="I13" s="3"/>
      <c r="J13" s="3">
        <v>21</v>
      </c>
      <c r="K13" s="21">
        <f t="shared" si="8"/>
        <v>123</v>
      </c>
      <c r="L13" s="3">
        <v>120</v>
      </c>
      <c r="M13" s="3">
        <v>14</v>
      </c>
      <c r="N13" s="3"/>
      <c r="O13" s="21">
        <f t="shared" si="6"/>
        <v>134</v>
      </c>
      <c r="P13" s="21">
        <f t="shared" si="7"/>
        <v>13</v>
      </c>
      <c r="Q13" s="3"/>
      <c r="R13" s="3">
        <v>762</v>
      </c>
      <c r="S13" s="3">
        <v>534</v>
      </c>
      <c r="T13" s="3">
        <v>737</v>
      </c>
      <c r="U13" s="3">
        <v>731</v>
      </c>
      <c r="V13" s="3"/>
      <c r="W13" s="17">
        <f t="shared" si="1"/>
        <v>5.5</v>
      </c>
      <c r="X13" s="18" t="str">
        <f t="shared" si="2"/>
        <v/>
      </c>
      <c r="Y13" s="18">
        <f t="shared" si="3"/>
        <v>0.70078740157480313</v>
      </c>
      <c r="Z13" s="17">
        <f t="shared" si="4"/>
        <v>1.7014925373134329</v>
      </c>
      <c r="AA13" s="17">
        <f t="shared" si="5"/>
        <v>4.4666666666666668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6</v>
      </c>
      <c r="E15" s="3">
        <v>25</v>
      </c>
      <c r="F15" s="3"/>
      <c r="G15" s="3">
        <v>2</v>
      </c>
      <c r="H15" s="3"/>
      <c r="I15" s="3"/>
      <c r="J15" s="3">
        <v>15</v>
      </c>
      <c r="K15" s="21">
        <f t="shared" si="8"/>
        <v>42</v>
      </c>
      <c r="L15" s="3">
        <v>21</v>
      </c>
      <c r="M15" s="3">
        <v>21</v>
      </c>
      <c r="N15" s="3"/>
      <c r="O15" s="21">
        <f t="shared" si="6"/>
        <v>42</v>
      </c>
      <c r="P15" s="21">
        <f t="shared" si="7"/>
        <v>6</v>
      </c>
      <c r="Q15" s="3"/>
      <c r="R15" s="3">
        <v>186</v>
      </c>
      <c r="S15" s="3">
        <v>161</v>
      </c>
      <c r="T15" s="3">
        <v>179</v>
      </c>
      <c r="U15" s="3">
        <v>177</v>
      </c>
      <c r="V15" s="3"/>
      <c r="W15" s="17">
        <f t="shared" si="1"/>
        <v>4.2619047619047619</v>
      </c>
      <c r="X15" s="18" t="str">
        <f t="shared" si="2"/>
        <v/>
      </c>
      <c r="Y15" s="18">
        <f t="shared" si="3"/>
        <v>0.86559139784946237</v>
      </c>
      <c r="Z15" s="17">
        <f t="shared" si="4"/>
        <v>0.59523809523809523</v>
      </c>
      <c r="AA15" s="17">
        <f t="shared" si="5"/>
        <v>7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>
        <v>20</v>
      </c>
      <c r="D17" s="3">
        <v>16</v>
      </c>
      <c r="E17" s="3">
        <v>35</v>
      </c>
      <c r="F17" s="3"/>
      <c r="G17" s="3">
        <v>3</v>
      </c>
      <c r="H17" s="3"/>
      <c r="I17" s="3"/>
      <c r="J17" s="3"/>
      <c r="K17" s="21">
        <f>SUM(E17:J17)</f>
        <v>38</v>
      </c>
      <c r="L17" s="3">
        <v>41</v>
      </c>
      <c r="M17" s="3">
        <v>1</v>
      </c>
      <c r="N17" s="3">
        <v>2</v>
      </c>
      <c r="O17" s="21">
        <f>SUM(L17:N17)</f>
        <v>44</v>
      </c>
      <c r="P17" s="21">
        <f>+D17+K17-O17</f>
        <v>10</v>
      </c>
      <c r="Q17" s="3"/>
      <c r="R17" s="3">
        <v>620</v>
      </c>
      <c r="S17" s="3">
        <v>408</v>
      </c>
      <c r="T17" s="3">
        <v>373</v>
      </c>
      <c r="U17" s="3">
        <v>373</v>
      </c>
      <c r="V17" s="3"/>
      <c r="W17" s="17">
        <f>IF(S17&gt;0,T17/O17,"")</f>
        <v>8.4772727272727266</v>
      </c>
      <c r="X17" s="18">
        <f>IF(N17&gt;0,(N17/O17),"")</f>
        <v>4.5454545454545456E-2</v>
      </c>
      <c r="Y17" s="18">
        <f>IF(S17&gt;0,(S17/R17),"")</f>
        <v>0.65806451612903227</v>
      </c>
      <c r="Z17" s="17">
        <f>IF(S17&gt;0,(R17-S17)/O17,"")</f>
        <v>4.8181818181818183</v>
      </c>
      <c r="AA17" s="17">
        <f>IF(S17&gt;0,O17/C17,"")</f>
        <v>2.2000000000000002</v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>
        <v>50</v>
      </c>
      <c r="D20" s="3">
        <v>16</v>
      </c>
      <c r="E20" s="3">
        <v>213</v>
      </c>
      <c r="F20" s="3"/>
      <c r="G20" s="3">
        <v>1</v>
      </c>
      <c r="H20" s="3"/>
      <c r="I20" s="3"/>
      <c r="J20" s="3">
        <v>1</v>
      </c>
      <c r="K20" s="21">
        <f>SUM(E20:J20)</f>
        <v>215</v>
      </c>
      <c r="L20" s="3">
        <v>202</v>
      </c>
      <c r="M20" s="3">
        <v>6</v>
      </c>
      <c r="N20" s="3"/>
      <c r="O20" s="21">
        <f>SUM(L20:N20)</f>
        <v>208</v>
      </c>
      <c r="P20" s="21">
        <f>+D20+K20-O20</f>
        <v>23</v>
      </c>
      <c r="Q20" s="3"/>
      <c r="R20" s="3">
        <v>1271</v>
      </c>
      <c r="S20" s="3">
        <v>662</v>
      </c>
      <c r="T20" s="3">
        <v>675</v>
      </c>
      <c r="U20" s="3">
        <v>674</v>
      </c>
      <c r="V20" s="3"/>
      <c r="W20" s="17">
        <f t="shared" si="1"/>
        <v>3.2451923076923075</v>
      </c>
      <c r="X20" s="18" t="str">
        <f t="shared" si="2"/>
        <v/>
      </c>
      <c r="Y20" s="18">
        <f t="shared" si="3"/>
        <v>0.52084972462627854</v>
      </c>
      <c r="Z20" s="17">
        <f t="shared" si="4"/>
        <v>2.9278846153846154</v>
      </c>
      <c r="AA20" s="17">
        <f t="shared" si="5"/>
        <v>4.16</v>
      </c>
    </row>
    <row r="21" spans="1:27" ht="15" x14ac:dyDescent="0.2">
      <c r="A21" s="19">
        <v>417</v>
      </c>
      <c r="B21" s="20" t="s">
        <v>50</v>
      </c>
      <c r="C21" s="3">
        <v>26</v>
      </c>
      <c r="D21" s="3">
        <v>9</v>
      </c>
      <c r="E21" s="3">
        <v>20</v>
      </c>
      <c r="F21" s="3"/>
      <c r="G21" s="3"/>
      <c r="H21" s="3"/>
      <c r="I21" s="3">
        <v>177</v>
      </c>
      <c r="J21" s="3">
        <v>7</v>
      </c>
      <c r="K21" s="21">
        <f t="shared" si="8"/>
        <v>204</v>
      </c>
      <c r="L21" s="3">
        <v>201</v>
      </c>
      <c r="M21" s="3">
        <v>2</v>
      </c>
      <c r="N21" s="3"/>
      <c r="O21" s="21">
        <f t="shared" si="6"/>
        <v>203</v>
      </c>
      <c r="P21" s="21">
        <f t="shared" si="7"/>
        <v>10</v>
      </c>
      <c r="Q21" s="3"/>
      <c r="R21" s="3">
        <v>755</v>
      </c>
      <c r="S21" s="3">
        <v>397</v>
      </c>
      <c r="T21" s="3">
        <v>403</v>
      </c>
      <c r="U21" s="3"/>
      <c r="V21" s="3"/>
      <c r="W21" s="17">
        <f t="shared" si="1"/>
        <v>1.9852216748768472</v>
      </c>
      <c r="X21" s="18" t="str">
        <f t="shared" si="2"/>
        <v/>
      </c>
      <c r="Y21" s="18">
        <f t="shared" si="3"/>
        <v>0.52582781456953642</v>
      </c>
      <c r="Z21" s="17">
        <f t="shared" si="4"/>
        <v>1.7635467980295567</v>
      </c>
      <c r="AA21" s="17">
        <f t="shared" si="5"/>
        <v>7.8076923076923075</v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53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34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workbookViewId="0">
      <pane xSplit="6135" topLeftCell="E1" activePane="topRight"/>
      <selection activeCell="B17" sqref="B17"/>
      <selection pane="topRight" activeCell="U28" sqref="U28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110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98"/>
      <c r="Q6" s="98"/>
      <c r="R6" s="65" t="s">
        <v>29</v>
      </c>
      <c r="S6" s="8" t="s">
        <v>30</v>
      </c>
      <c r="T6" s="65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292</v>
      </c>
      <c r="D7" s="16">
        <f t="shared" ref="D7:V7" si="0">SUM(D8:D36)</f>
        <v>215</v>
      </c>
      <c r="E7" s="16">
        <f t="shared" si="0"/>
        <v>910</v>
      </c>
      <c r="F7" s="16">
        <f>SUM(F8:F36)</f>
        <v>0</v>
      </c>
      <c r="G7" s="16">
        <f>SUM(G8:G36)</f>
        <v>127</v>
      </c>
      <c r="H7" s="16">
        <f>SUM(H8:H36)</f>
        <v>0</v>
      </c>
      <c r="I7" s="16">
        <f>SUM(I8:I36)</f>
        <v>163</v>
      </c>
      <c r="J7" s="16">
        <f t="shared" si="0"/>
        <v>234</v>
      </c>
      <c r="K7" s="16">
        <f t="shared" si="0"/>
        <v>1434</v>
      </c>
      <c r="L7" s="16">
        <f t="shared" si="0"/>
        <v>1146</v>
      </c>
      <c r="M7" s="16">
        <f t="shared" si="0"/>
        <v>234</v>
      </c>
      <c r="N7" s="16">
        <f t="shared" si="0"/>
        <v>43</v>
      </c>
      <c r="O7" s="16">
        <f t="shared" si="0"/>
        <v>1423</v>
      </c>
      <c r="P7" s="16">
        <f t="shared" si="0"/>
        <v>226</v>
      </c>
      <c r="Q7" s="16">
        <f t="shared" si="0"/>
        <v>0</v>
      </c>
      <c r="R7" s="16">
        <f t="shared" si="0"/>
        <v>8408</v>
      </c>
      <c r="S7" s="16">
        <f t="shared" si="0"/>
        <v>6709</v>
      </c>
      <c r="T7" s="16">
        <f t="shared" si="0"/>
        <v>6553</v>
      </c>
      <c r="U7" s="16">
        <f t="shared" si="0"/>
        <v>6161</v>
      </c>
      <c r="V7" s="16">
        <f t="shared" si="0"/>
        <v>0</v>
      </c>
      <c r="W7" s="17">
        <f t="shared" ref="W7:W36" si="1">IF(S7&gt;0,T7/O7,"")</f>
        <v>4.6050597329585381</v>
      </c>
      <c r="X7" s="18">
        <f t="shared" ref="X7:X36" si="2">IF(N7&gt;0,(N7/O7),"")</f>
        <v>3.0217849613492623E-2</v>
      </c>
      <c r="Y7" s="18">
        <f t="shared" ref="Y7:Y36" si="3">IF(S7&gt;0,(S7/R7),"")</f>
        <v>0.79793054234062799</v>
      </c>
      <c r="Z7" s="17">
        <f t="shared" ref="Z7:Z36" si="4">IF(S7&gt;0,(R7-S7)/O7,"")</f>
        <v>1.1939564300773016</v>
      </c>
      <c r="AA7" s="17">
        <f t="shared" ref="AA7:AA36" si="5">IF(S7&gt;0,O7/C7,"")</f>
        <v>4.8732876712328768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3">
        <v>109</v>
      </c>
      <c r="E9" s="3">
        <v>368</v>
      </c>
      <c r="F9" s="3"/>
      <c r="G9" s="3">
        <v>98</v>
      </c>
      <c r="H9" s="3"/>
      <c r="I9" s="3"/>
      <c r="J9" s="3">
        <v>107</v>
      </c>
      <c r="K9" s="21">
        <f t="shared" ref="K9:K36" si="8">SUM(E9:J9)</f>
        <v>573</v>
      </c>
      <c r="L9" s="3">
        <v>469</v>
      </c>
      <c r="M9" s="3">
        <v>75</v>
      </c>
      <c r="N9" s="3">
        <v>22</v>
      </c>
      <c r="O9" s="21">
        <f t="shared" si="6"/>
        <v>566</v>
      </c>
      <c r="P9" s="21">
        <f t="shared" si="7"/>
        <v>116</v>
      </c>
      <c r="Q9" s="3"/>
      <c r="R9" s="3">
        <v>3535</v>
      </c>
      <c r="S9" s="3">
        <v>3245</v>
      </c>
      <c r="T9" s="3">
        <v>2981</v>
      </c>
      <c r="U9" s="3">
        <v>2961</v>
      </c>
      <c r="V9" s="3"/>
      <c r="W9" s="17">
        <f t="shared" si="1"/>
        <v>5.2667844522968199</v>
      </c>
      <c r="X9" s="18">
        <f t="shared" si="2"/>
        <v>3.8869257950530034E-2</v>
      </c>
      <c r="Y9" s="18">
        <f t="shared" si="3"/>
        <v>0.91796322489391802</v>
      </c>
      <c r="Z9" s="17">
        <f t="shared" si="4"/>
        <v>0.51236749116607772</v>
      </c>
      <c r="AA9" s="17">
        <f t="shared" si="5"/>
        <v>4.9649122807017543</v>
      </c>
    </row>
    <row r="10" spans="1:27" ht="15" x14ac:dyDescent="0.2">
      <c r="A10" s="19">
        <v>404</v>
      </c>
      <c r="B10" s="20" t="s">
        <v>39</v>
      </c>
      <c r="C10" s="3">
        <v>32</v>
      </c>
      <c r="D10" s="3">
        <v>31</v>
      </c>
      <c r="E10" s="3">
        <v>129</v>
      </c>
      <c r="F10" s="3"/>
      <c r="G10" s="3">
        <v>12</v>
      </c>
      <c r="H10" s="3"/>
      <c r="I10" s="3"/>
      <c r="J10" s="3">
        <v>66</v>
      </c>
      <c r="K10" s="21">
        <f t="shared" si="8"/>
        <v>207</v>
      </c>
      <c r="L10" s="3">
        <v>96</v>
      </c>
      <c r="M10" s="3">
        <v>98</v>
      </c>
      <c r="N10" s="3">
        <v>13</v>
      </c>
      <c r="O10" s="21">
        <f t="shared" si="6"/>
        <v>207</v>
      </c>
      <c r="P10" s="21">
        <f t="shared" si="7"/>
        <v>31</v>
      </c>
      <c r="Q10" s="3"/>
      <c r="R10" s="3">
        <v>992</v>
      </c>
      <c r="S10" s="3">
        <v>947</v>
      </c>
      <c r="T10" s="3">
        <v>964</v>
      </c>
      <c r="U10" s="3">
        <v>964</v>
      </c>
      <c r="V10" s="3"/>
      <c r="W10" s="17">
        <f t="shared" si="1"/>
        <v>4.6570048309178746</v>
      </c>
      <c r="X10" s="18">
        <f t="shared" si="2"/>
        <v>6.280193236714976E-2</v>
      </c>
      <c r="Y10" s="18">
        <f t="shared" si="3"/>
        <v>0.95463709677419351</v>
      </c>
      <c r="Z10" s="17">
        <f t="shared" si="4"/>
        <v>0.21739130434782608</v>
      </c>
      <c r="AA10" s="17">
        <f t="shared" si="5"/>
        <v>6.46875</v>
      </c>
    </row>
    <row r="11" spans="1:27" ht="15" x14ac:dyDescent="0.2">
      <c r="A11" s="19">
        <v>406</v>
      </c>
      <c r="B11" s="20" t="s">
        <v>40</v>
      </c>
      <c r="C11" s="3">
        <v>6</v>
      </c>
      <c r="D11" s="3">
        <v>6</v>
      </c>
      <c r="E11" s="3">
        <v>3</v>
      </c>
      <c r="F11" s="3"/>
      <c r="G11" s="3"/>
      <c r="H11" s="3"/>
      <c r="I11" s="3"/>
      <c r="J11" s="3">
        <v>15</v>
      </c>
      <c r="K11" s="21">
        <f t="shared" si="8"/>
        <v>18</v>
      </c>
      <c r="L11" s="3">
        <v>3</v>
      </c>
      <c r="M11" s="3">
        <v>14</v>
      </c>
      <c r="N11" s="3">
        <v>1</v>
      </c>
      <c r="O11" s="21">
        <f t="shared" si="6"/>
        <v>18</v>
      </c>
      <c r="P11" s="21">
        <f t="shared" si="7"/>
        <v>6</v>
      </c>
      <c r="Q11" s="3"/>
      <c r="R11" s="3">
        <v>186</v>
      </c>
      <c r="S11" s="3">
        <v>177</v>
      </c>
      <c r="T11" s="3">
        <v>162</v>
      </c>
      <c r="U11" s="3">
        <v>160</v>
      </c>
      <c r="V11" s="3"/>
      <c r="W11" s="17">
        <f t="shared" si="1"/>
        <v>9</v>
      </c>
      <c r="X11" s="18">
        <f t="shared" si="2"/>
        <v>5.5555555555555552E-2</v>
      </c>
      <c r="Y11" s="18">
        <f t="shared" si="3"/>
        <v>0.95161290322580649</v>
      </c>
      <c r="Z11" s="17">
        <f t="shared" si="4"/>
        <v>0.5</v>
      </c>
      <c r="AA11" s="17">
        <f t="shared" si="5"/>
        <v>3</v>
      </c>
    </row>
    <row r="12" spans="1:27" ht="15" x14ac:dyDescent="0.2">
      <c r="A12" s="19">
        <v>405</v>
      </c>
      <c r="B12" s="20" t="s">
        <v>41</v>
      </c>
      <c r="C12" s="3">
        <v>8</v>
      </c>
      <c r="D12" s="3">
        <v>7</v>
      </c>
      <c r="E12" s="3">
        <v>14</v>
      </c>
      <c r="F12" s="3"/>
      <c r="G12" s="3"/>
      <c r="H12" s="3"/>
      <c r="I12" s="3"/>
      <c r="J12" s="3">
        <v>15</v>
      </c>
      <c r="K12" s="21">
        <f t="shared" si="8"/>
        <v>29</v>
      </c>
      <c r="L12" s="3">
        <v>4</v>
      </c>
      <c r="M12" s="3">
        <v>18</v>
      </c>
      <c r="N12" s="3">
        <v>6</v>
      </c>
      <c r="O12" s="21">
        <f t="shared" si="6"/>
        <v>28</v>
      </c>
      <c r="P12" s="21">
        <f t="shared" si="7"/>
        <v>8</v>
      </c>
      <c r="Q12" s="3"/>
      <c r="R12" s="3">
        <v>248</v>
      </c>
      <c r="S12" s="3">
        <v>226</v>
      </c>
      <c r="T12" s="3">
        <v>193</v>
      </c>
      <c r="U12" s="3">
        <v>189</v>
      </c>
      <c r="V12" s="3"/>
      <c r="W12" s="17">
        <f>IF(S12&gt;0,T12/O12,"")</f>
        <v>6.8928571428571432</v>
      </c>
      <c r="X12" s="18">
        <f>IF(N12&gt;0,(N12/O12),"")</f>
        <v>0.21428571428571427</v>
      </c>
      <c r="Y12" s="18">
        <f>IF(S12&gt;0,(S12/R12),"")</f>
        <v>0.91129032258064513</v>
      </c>
      <c r="Z12" s="17">
        <f>IF(S12&gt;0,(R12-S12)/O12,"")</f>
        <v>0.7857142857142857</v>
      </c>
      <c r="AA12" s="17">
        <f>IF(S12&gt;0,O12/C12,"")</f>
        <v>3.5</v>
      </c>
    </row>
    <row r="13" spans="1:27" ht="15" x14ac:dyDescent="0.2">
      <c r="A13" s="19">
        <v>409</v>
      </c>
      <c r="B13" s="20" t="s">
        <v>42</v>
      </c>
      <c r="C13" s="3">
        <v>30</v>
      </c>
      <c r="D13" s="3">
        <v>13</v>
      </c>
      <c r="E13" s="3">
        <v>80</v>
      </c>
      <c r="F13" s="3"/>
      <c r="G13" s="3">
        <v>13</v>
      </c>
      <c r="H13" s="3"/>
      <c r="I13" s="3"/>
      <c r="J13" s="3">
        <v>17</v>
      </c>
      <c r="K13" s="21">
        <f t="shared" si="8"/>
        <v>110</v>
      </c>
      <c r="L13" s="3">
        <v>99</v>
      </c>
      <c r="M13" s="3">
        <v>3</v>
      </c>
      <c r="N13" s="3"/>
      <c r="O13" s="21">
        <f t="shared" si="6"/>
        <v>102</v>
      </c>
      <c r="P13" s="21">
        <f t="shared" si="7"/>
        <v>21</v>
      </c>
      <c r="Q13" s="3"/>
      <c r="R13" s="3">
        <v>621</v>
      </c>
      <c r="S13" s="3">
        <v>404</v>
      </c>
      <c r="T13" s="3">
        <v>343</v>
      </c>
      <c r="U13" s="3">
        <v>335</v>
      </c>
      <c r="V13" s="3"/>
      <c r="W13" s="17">
        <f t="shared" si="1"/>
        <v>3.3627450980392157</v>
      </c>
      <c r="X13" s="18" t="str">
        <f t="shared" si="2"/>
        <v/>
      </c>
      <c r="Y13" s="18">
        <f t="shared" si="3"/>
        <v>0.65056360708534622</v>
      </c>
      <c r="Z13" s="17">
        <f t="shared" si="4"/>
        <v>2.1274509803921569</v>
      </c>
      <c r="AA13" s="17">
        <f t="shared" si="5"/>
        <v>3.4</v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3">
        <v>6</v>
      </c>
      <c r="E15" s="3">
        <v>37</v>
      </c>
      <c r="F15" s="3"/>
      <c r="G15" s="3"/>
      <c r="H15" s="3"/>
      <c r="I15" s="3"/>
      <c r="J15" s="3">
        <v>3</v>
      </c>
      <c r="K15" s="21">
        <f t="shared" si="8"/>
        <v>40</v>
      </c>
      <c r="L15" s="3">
        <v>24</v>
      </c>
      <c r="M15" s="3">
        <v>16</v>
      </c>
      <c r="N15" s="3"/>
      <c r="O15" s="21">
        <f t="shared" si="6"/>
        <v>40</v>
      </c>
      <c r="P15" s="21">
        <f t="shared" si="7"/>
        <v>6</v>
      </c>
      <c r="Q15" s="3"/>
      <c r="R15" s="3">
        <v>186</v>
      </c>
      <c r="S15" s="3">
        <v>144</v>
      </c>
      <c r="T15" s="3">
        <v>123</v>
      </c>
      <c r="U15" s="3">
        <v>118</v>
      </c>
      <c r="V15" s="3"/>
      <c r="W15" s="17">
        <f t="shared" si="1"/>
        <v>3.0750000000000002</v>
      </c>
      <c r="X15" s="18" t="str">
        <f t="shared" si="2"/>
        <v/>
      </c>
      <c r="Y15" s="18">
        <f t="shared" si="3"/>
        <v>0.77419354838709675</v>
      </c>
      <c r="Z15" s="17">
        <f t="shared" si="4"/>
        <v>1.05</v>
      </c>
      <c r="AA15" s="17">
        <f t="shared" si="5"/>
        <v>6.666666666666667</v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>
        <v>20</v>
      </c>
      <c r="D17" s="3">
        <v>10</v>
      </c>
      <c r="E17" s="3">
        <v>50</v>
      </c>
      <c r="F17" s="3"/>
      <c r="G17" s="3">
        <v>2</v>
      </c>
      <c r="H17" s="3"/>
      <c r="I17" s="3"/>
      <c r="J17" s="3"/>
      <c r="K17" s="21">
        <f>SUM(E17:J17)</f>
        <v>52</v>
      </c>
      <c r="L17" s="3">
        <v>52</v>
      </c>
      <c r="M17" s="3">
        <v>1</v>
      </c>
      <c r="N17" s="3"/>
      <c r="O17" s="21">
        <f>SUM(L17:N17)</f>
        <v>53</v>
      </c>
      <c r="P17" s="21">
        <f>+D17+K17-O17</f>
        <v>9</v>
      </c>
      <c r="Q17" s="3"/>
      <c r="R17" s="3">
        <v>619</v>
      </c>
      <c r="S17" s="3">
        <v>425</v>
      </c>
      <c r="T17" s="3">
        <v>687</v>
      </c>
      <c r="U17" s="3">
        <v>687</v>
      </c>
      <c r="V17" s="3"/>
      <c r="W17" s="17">
        <f>IF(S17&gt;0,T17/O17,"")</f>
        <v>12.962264150943396</v>
      </c>
      <c r="X17" s="18" t="str">
        <f>IF(N17&gt;0,(N17/O17),"")</f>
        <v/>
      </c>
      <c r="Y17" s="18">
        <f>IF(S17&gt;0,(S17/R17),"")</f>
        <v>0.68659127625201943</v>
      </c>
      <c r="Z17" s="17">
        <f>IF(S17&gt;0,(R17-S17)/O17,"")</f>
        <v>3.6603773584905661</v>
      </c>
      <c r="AA17" s="17">
        <f>IF(S17&gt;0,O17/C17,"")</f>
        <v>2.65</v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>
        <v>50</v>
      </c>
      <c r="D20" s="3">
        <v>23</v>
      </c>
      <c r="E20" s="3">
        <v>216</v>
      </c>
      <c r="F20" s="3"/>
      <c r="G20" s="3">
        <v>2</v>
      </c>
      <c r="H20" s="3"/>
      <c r="I20" s="3"/>
      <c r="J20" s="3">
        <v>4</v>
      </c>
      <c r="K20" s="21">
        <f>SUM(E20:J20)</f>
        <v>222</v>
      </c>
      <c r="L20" s="3">
        <v>215</v>
      </c>
      <c r="M20" s="3">
        <v>7</v>
      </c>
      <c r="N20" s="3"/>
      <c r="O20" s="21">
        <f>SUM(L20:N20)</f>
        <v>222</v>
      </c>
      <c r="P20" s="21">
        <f>+D20+K20-O20</f>
        <v>23</v>
      </c>
      <c r="Q20" s="3"/>
      <c r="R20" s="3">
        <v>1240</v>
      </c>
      <c r="S20" s="3">
        <v>803</v>
      </c>
      <c r="T20" s="3">
        <v>757</v>
      </c>
      <c r="U20" s="3">
        <v>747</v>
      </c>
      <c r="V20" s="3"/>
      <c r="W20" s="17">
        <f t="shared" si="1"/>
        <v>3.4099099099099099</v>
      </c>
      <c r="X20" s="18" t="str">
        <f t="shared" si="2"/>
        <v/>
      </c>
      <c r="Y20" s="18">
        <f t="shared" si="3"/>
        <v>0.64758064516129032</v>
      </c>
      <c r="Z20" s="17">
        <f t="shared" si="4"/>
        <v>1.9684684684684686</v>
      </c>
      <c r="AA20" s="17">
        <f t="shared" si="5"/>
        <v>4.4400000000000004</v>
      </c>
    </row>
    <row r="21" spans="1:27" ht="15" x14ac:dyDescent="0.2">
      <c r="A21" s="19">
        <v>417</v>
      </c>
      <c r="B21" s="20" t="s">
        <v>50</v>
      </c>
      <c r="C21" s="3">
        <v>26</v>
      </c>
      <c r="D21" s="3">
        <v>10</v>
      </c>
      <c r="E21" s="3">
        <v>13</v>
      </c>
      <c r="F21" s="3"/>
      <c r="G21" s="3"/>
      <c r="H21" s="3"/>
      <c r="I21" s="3">
        <v>163</v>
      </c>
      <c r="J21" s="3">
        <v>7</v>
      </c>
      <c r="K21" s="21">
        <f t="shared" si="8"/>
        <v>183</v>
      </c>
      <c r="L21" s="3">
        <v>184</v>
      </c>
      <c r="M21" s="3">
        <v>2</v>
      </c>
      <c r="N21" s="3">
        <v>1</v>
      </c>
      <c r="O21" s="21">
        <f t="shared" si="6"/>
        <v>187</v>
      </c>
      <c r="P21" s="21">
        <f t="shared" si="7"/>
        <v>6</v>
      </c>
      <c r="Q21" s="3"/>
      <c r="R21" s="3">
        <v>781</v>
      </c>
      <c r="S21" s="3">
        <v>338</v>
      </c>
      <c r="T21" s="3">
        <v>343</v>
      </c>
      <c r="U21" s="3"/>
      <c r="V21" s="3"/>
      <c r="W21" s="17">
        <f t="shared" si="1"/>
        <v>1.8342245989304813</v>
      </c>
      <c r="X21" s="18">
        <f t="shared" si="2"/>
        <v>5.3475935828877002E-3</v>
      </c>
      <c r="Y21" s="18">
        <f t="shared" si="3"/>
        <v>0.43277848911651728</v>
      </c>
      <c r="Z21" s="17">
        <f t="shared" si="4"/>
        <v>2.3689839572192515</v>
      </c>
      <c r="AA21" s="17">
        <f t="shared" si="5"/>
        <v>7.1923076923076925</v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64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33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workbookViewId="0">
      <pane xSplit="6135" topLeftCell="G1"/>
      <selection sqref="A1:XFD1048576"/>
      <selection pane="topRight" activeCell="Q16" sqref="Q16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8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 t="s">
        <v>111</v>
      </c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98"/>
      <c r="Q6" s="98"/>
      <c r="R6" s="65" t="s">
        <v>29</v>
      </c>
      <c r="S6" s="8" t="s">
        <v>30</v>
      </c>
      <c r="T6" s="65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292</v>
      </c>
      <c r="D7" s="16">
        <f t="shared" ref="D7:V7" si="0">SUM(D8:D36)</f>
        <v>226</v>
      </c>
      <c r="E7" s="16">
        <f t="shared" si="0"/>
        <v>925</v>
      </c>
      <c r="F7" s="16">
        <f>SUM(F8:F36)</f>
        <v>0</v>
      </c>
      <c r="G7" s="16">
        <f>SUM(G8:G36)</f>
        <v>113</v>
      </c>
      <c r="H7" s="16">
        <f>SUM(H8:H36)</f>
        <v>0</v>
      </c>
      <c r="I7" s="16">
        <f>SUM(I8:I36)</f>
        <v>146</v>
      </c>
      <c r="J7" s="16">
        <f t="shared" si="0"/>
        <v>204</v>
      </c>
      <c r="K7" s="16">
        <f t="shared" si="0"/>
        <v>1388</v>
      </c>
      <c r="L7" s="16">
        <f t="shared" si="0"/>
        <v>1129</v>
      </c>
      <c r="M7" s="16">
        <f t="shared" si="0"/>
        <v>204</v>
      </c>
      <c r="N7" s="16">
        <f t="shared" si="0"/>
        <v>39</v>
      </c>
      <c r="O7" s="16">
        <f t="shared" si="0"/>
        <v>1372</v>
      </c>
      <c r="P7" s="16">
        <f t="shared" si="0"/>
        <v>242</v>
      </c>
      <c r="Q7" s="16">
        <f t="shared" si="0"/>
        <v>0</v>
      </c>
      <c r="R7" s="16">
        <f t="shared" si="0"/>
        <v>8130</v>
      </c>
      <c r="S7" s="16">
        <f t="shared" si="0"/>
        <v>6605</v>
      </c>
      <c r="T7" s="16">
        <f t="shared" si="0"/>
        <v>6364</v>
      </c>
      <c r="U7" s="16">
        <f t="shared" si="0"/>
        <v>6030</v>
      </c>
      <c r="V7" s="16">
        <f t="shared" si="0"/>
        <v>0</v>
      </c>
      <c r="W7" s="17">
        <f t="shared" ref="W7:W36" si="1">IF(S7&gt;0,T7/O7,"")</f>
        <v>4.6384839650145775</v>
      </c>
      <c r="X7" s="18">
        <f t="shared" ref="X7:X36" si="2">IF(N7&gt;0,(N7/O7),"")</f>
        <v>2.8425655976676383E-2</v>
      </c>
      <c r="Y7" s="18">
        <f t="shared" ref="Y7:Y36" si="3">IF(S7&gt;0,(S7/R7),"")</f>
        <v>0.8124231242312423</v>
      </c>
      <c r="Z7" s="17">
        <f t="shared" ref="Z7:Z36" si="4">IF(S7&gt;0,(R7-S7)/O7,"")</f>
        <v>1.1115160349854227</v>
      </c>
      <c r="AA7" s="17">
        <f t="shared" ref="AA7:AA36" si="5">IF(S7&gt;0,O7/C7,"")</f>
        <v>4.6986301369863011</v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>
        <v>114</v>
      </c>
      <c r="D9" s="21">
        <v>116</v>
      </c>
      <c r="E9" s="69">
        <v>392</v>
      </c>
      <c r="F9" s="3"/>
      <c r="G9" s="3">
        <v>76</v>
      </c>
      <c r="H9" s="3"/>
      <c r="I9" s="3"/>
      <c r="J9" s="3">
        <v>105</v>
      </c>
      <c r="K9" s="70">
        <f t="shared" ref="K9:K36" si="8">SUM(E9:J9)</f>
        <v>573</v>
      </c>
      <c r="L9" s="69">
        <v>483</v>
      </c>
      <c r="M9" s="3">
        <v>64</v>
      </c>
      <c r="N9" s="3">
        <v>18</v>
      </c>
      <c r="O9" s="70">
        <f t="shared" si="6"/>
        <v>565</v>
      </c>
      <c r="P9" s="21">
        <f t="shared" si="7"/>
        <v>124</v>
      </c>
      <c r="Q9" s="3"/>
      <c r="R9" s="69">
        <v>3594</v>
      </c>
      <c r="S9" s="69">
        <v>3256</v>
      </c>
      <c r="T9" s="69">
        <v>3113</v>
      </c>
      <c r="U9" s="69">
        <v>3102</v>
      </c>
      <c r="V9" s="3"/>
      <c r="W9" s="17">
        <f t="shared" si="1"/>
        <v>5.5097345132743367</v>
      </c>
      <c r="X9" s="18">
        <f t="shared" si="2"/>
        <v>3.1858407079646017E-2</v>
      </c>
      <c r="Y9" s="18">
        <f t="shared" si="3"/>
        <v>0.90595436839176402</v>
      </c>
      <c r="Z9" s="17">
        <f t="shared" si="4"/>
        <v>0.59823008849557524</v>
      </c>
      <c r="AA9" s="17">
        <f t="shared" si="5"/>
        <v>4.9561403508771926</v>
      </c>
    </row>
    <row r="10" spans="1:27" ht="15" x14ac:dyDescent="0.2">
      <c r="A10" s="19">
        <v>404</v>
      </c>
      <c r="B10" s="20" t="s">
        <v>39</v>
      </c>
      <c r="C10" s="3">
        <v>32</v>
      </c>
      <c r="D10" s="21">
        <v>31</v>
      </c>
      <c r="E10" s="3">
        <v>131</v>
      </c>
      <c r="F10" s="3"/>
      <c r="G10" s="3">
        <v>10</v>
      </c>
      <c r="H10" s="3"/>
      <c r="I10" s="3"/>
      <c r="J10" s="3">
        <v>42</v>
      </c>
      <c r="K10" s="21">
        <f t="shared" si="8"/>
        <v>183</v>
      </c>
      <c r="L10" s="3">
        <v>91</v>
      </c>
      <c r="M10" s="3">
        <v>83</v>
      </c>
      <c r="N10" s="3">
        <v>10</v>
      </c>
      <c r="O10" s="21">
        <f t="shared" si="6"/>
        <v>184</v>
      </c>
      <c r="P10" s="21">
        <f t="shared" si="7"/>
        <v>30</v>
      </c>
      <c r="Q10" s="3"/>
      <c r="R10" s="3">
        <v>960</v>
      </c>
      <c r="S10" s="3">
        <v>918</v>
      </c>
      <c r="T10" s="3">
        <v>906</v>
      </c>
      <c r="U10" s="3">
        <v>889</v>
      </c>
      <c r="V10" s="3"/>
      <c r="W10" s="17">
        <f t="shared" si="1"/>
        <v>4.9239130434782608</v>
      </c>
      <c r="X10" s="18">
        <f t="shared" si="2"/>
        <v>5.434782608695652E-2</v>
      </c>
      <c r="Y10" s="18">
        <f t="shared" si="3"/>
        <v>0.95625000000000004</v>
      </c>
      <c r="Z10" s="17">
        <f t="shared" si="4"/>
        <v>0.22826086956521738</v>
      </c>
      <c r="AA10" s="17">
        <f t="shared" si="5"/>
        <v>5.75</v>
      </c>
    </row>
    <row r="11" spans="1:27" ht="15" x14ac:dyDescent="0.2">
      <c r="A11" s="19">
        <v>406</v>
      </c>
      <c r="B11" s="20" t="s">
        <v>40</v>
      </c>
      <c r="C11" s="3">
        <v>6</v>
      </c>
      <c r="D11" s="21">
        <v>6</v>
      </c>
      <c r="E11" s="3">
        <v>6</v>
      </c>
      <c r="F11" s="3"/>
      <c r="G11" s="3"/>
      <c r="H11" s="3"/>
      <c r="I11" s="3"/>
      <c r="J11" s="3">
        <v>13</v>
      </c>
      <c r="K11" s="21">
        <f t="shared" si="8"/>
        <v>19</v>
      </c>
      <c r="L11" s="3">
        <v>3</v>
      </c>
      <c r="M11" s="3">
        <v>15</v>
      </c>
      <c r="N11" s="3">
        <v>1</v>
      </c>
      <c r="O11" s="21">
        <f t="shared" si="6"/>
        <v>19</v>
      </c>
      <c r="P11" s="21">
        <f t="shared" si="7"/>
        <v>6</v>
      </c>
      <c r="Q11" s="3"/>
      <c r="R11" s="3">
        <v>180</v>
      </c>
      <c r="S11" s="3">
        <v>177</v>
      </c>
      <c r="T11" s="3">
        <v>138</v>
      </c>
      <c r="U11" s="3">
        <v>138</v>
      </c>
      <c r="V11" s="3"/>
      <c r="W11" s="17">
        <f t="shared" si="1"/>
        <v>7.2631578947368425</v>
      </c>
      <c r="X11" s="18">
        <f t="shared" si="2"/>
        <v>5.2631578947368418E-2</v>
      </c>
      <c r="Y11" s="18">
        <f t="shared" si="3"/>
        <v>0.98333333333333328</v>
      </c>
      <c r="Z11" s="17">
        <f t="shared" si="4"/>
        <v>0.15789473684210525</v>
      </c>
      <c r="AA11" s="17">
        <f t="shared" si="5"/>
        <v>3.1666666666666665</v>
      </c>
    </row>
    <row r="12" spans="1:27" ht="15" x14ac:dyDescent="0.2">
      <c r="A12" s="19">
        <v>405</v>
      </c>
      <c r="B12" s="20" t="s">
        <v>41</v>
      </c>
      <c r="C12" s="3">
        <v>8</v>
      </c>
      <c r="D12" s="21">
        <v>8</v>
      </c>
      <c r="E12" s="3">
        <v>14</v>
      </c>
      <c r="F12" s="3"/>
      <c r="G12" s="3"/>
      <c r="H12" s="3"/>
      <c r="I12" s="3"/>
      <c r="J12" s="3">
        <v>17</v>
      </c>
      <c r="K12" s="21">
        <f t="shared" si="8"/>
        <v>31</v>
      </c>
      <c r="L12" s="3">
        <v>4</v>
      </c>
      <c r="M12" s="3">
        <v>17</v>
      </c>
      <c r="N12" s="3">
        <v>10</v>
      </c>
      <c r="O12" s="21">
        <f t="shared" si="6"/>
        <v>31</v>
      </c>
      <c r="P12" s="21">
        <f t="shared" si="7"/>
        <v>8</v>
      </c>
      <c r="Q12" s="3"/>
      <c r="R12" s="3">
        <v>240</v>
      </c>
      <c r="S12" s="3">
        <v>226</v>
      </c>
      <c r="T12" s="3">
        <v>251</v>
      </c>
      <c r="U12" s="3">
        <v>249</v>
      </c>
      <c r="V12" s="3"/>
      <c r="W12" s="17">
        <f>IF(S12&gt;0,T12/O12,"")</f>
        <v>8.0967741935483879</v>
      </c>
      <c r="X12" s="18">
        <f>IF(N12&gt;0,(N12/O12),"")</f>
        <v>0.32258064516129031</v>
      </c>
      <c r="Y12" s="18">
        <f>IF(S12&gt;0,(S12/R12),"")</f>
        <v>0.94166666666666665</v>
      </c>
      <c r="Z12" s="17">
        <f>IF(S12&gt;0,(R12-S12)/O12,"")</f>
        <v>0.45161290322580644</v>
      </c>
      <c r="AA12" s="17">
        <f>IF(S12&gt;0,O12/C12,"")</f>
        <v>3.875</v>
      </c>
    </row>
    <row r="13" spans="1:27" ht="15" x14ac:dyDescent="0.2">
      <c r="A13" s="19">
        <v>409</v>
      </c>
      <c r="B13" s="20" t="s">
        <v>42</v>
      </c>
      <c r="C13" s="3">
        <v>30</v>
      </c>
      <c r="D13" s="21">
        <v>21</v>
      </c>
      <c r="E13" s="3">
        <v>92</v>
      </c>
      <c r="F13" s="3"/>
      <c r="G13" s="3">
        <v>16</v>
      </c>
      <c r="H13" s="3"/>
      <c r="I13" s="3"/>
      <c r="J13" s="3">
        <v>17</v>
      </c>
      <c r="K13" s="21">
        <f t="shared" si="8"/>
        <v>125</v>
      </c>
      <c r="L13" s="3">
        <v>124</v>
      </c>
      <c r="M13" s="3">
        <v>5</v>
      </c>
      <c r="N13" s="3"/>
      <c r="O13" s="21">
        <f t="shared" si="6"/>
        <v>129</v>
      </c>
      <c r="P13" s="21">
        <f t="shared" si="7"/>
        <v>17</v>
      </c>
      <c r="Q13" s="3"/>
      <c r="R13" s="3">
        <v>603</v>
      </c>
      <c r="S13" s="3">
        <v>465</v>
      </c>
      <c r="T13" s="3">
        <v>428</v>
      </c>
      <c r="U13" s="3">
        <v>415</v>
      </c>
      <c r="V13" s="3"/>
      <c r="W13" s="17">
        <f t="shared" si="1"/>
        <v>3.3178294573643412</v>
      </c>
      <c r="X13" s="18" t="str">
        <f t="shared" si="2"/>
        <v/>
      </c>
      <c r="Y13" s="18">
        <f t="shared" si="3"/>
        <v>0.77114427860696522</v>
      </c>
      <c r="Z13" s="17">
        <f t="shared" si="4"/>
        <v>1.069767441860465</v>
      </c>
      <c r="AA13" s="17">
        <f t="shared" si="5"/>
        <v>4.3</v>
      </c>
    </row>
    <row r="14" spans="1:27" ht="15" x14ac:dyDescent="0.2">
      <c r="A14" s="19">
        <v>410</v>
      </c>
      <c r="B14" s="20" t="s">
        <v>43</v>
      </c>
      <c r="C14" s="3"/>
      <c r="D14" s="21">
        <v>0</v>
      </c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>
        <v>6</v>
      </c>
      <c r="D15" s="21">
        <v>6</v>
      </c>
      <c r="E15" s="3">
        <v>25</v>
      </c>
      <c r="F15" s="3"/>
      <c r="G15" s="3"/>
      <c r="H15" s="3"/>
      <c r="I15" s="3"/>
      <c r="J15" s="3">
        <v>4</v>
      </c>
      <c r="K15" s="21">
        <f t="shared" si="8"/>
        <v>29</v>
      </c>
      <c r="L15" s="3">
        <v>15</v>
      </c>
      <c r="M15" s="3">
        <v>16</v>
      </c>
      <c r="N15" s="3"/>
      <c r="O15" s="21">
        <f t="shared" si="6"/>
        <v>31</v>
      </c>
      <c r="P15" s="21">
        <f t="shared" si="7"/>
        <v>4</v>
      </c>
      <c r="Q15" s="3"/>
      <c r="R15" s="3">
        <v>180</v>
      </c>
      <c r="S15" s="3">
        <v>133</v>
      </c>
      <c r="T15" s="3">
        <v>150</v>
      </c>
      <c r="U15" s="3">
        <v>150</v>
      </c>
      <c r="V15" s="3"/>
      <c r="W15" s="17">
        <f t="shared" si="1"/>
        <v>4.838709677419355</v>
      </c>
      <c r="X15" s="18" t="str">
        <f t="shared" si="2"/>
        <v/>
      </c>
      <c r="Y15" s="18">
        <f t="shared" si="3"/>
        <v>0.73888888888888893</v>
      </c>
      <c r="Z15" s="17">
        <f t="shared" si="4"/>
        <v>1.5161290322580645</v>
      </c>
      <c r="AA15" s="17">
        <f t="shared" si="5"/>
        <v>5.166666666666667</v>
      </c>
    </row>
    <row r="16" spans="1:27" ht="15" x14ac:dyDescent="0.2">
      <c r="A16" s="19">
        <v>411</v>
      </c>
      <c r="B16" s="20" t="s">
        <v>45</v>
      </c>
      <c r="C16" s="3"/>
      <c r="D16" s="21">
        <v>0</v>
      </c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>
        <v>20</v>
      </c>
      <c r="D17" s="21">
        <v>9</v>
      </c>
      <c r="E17" s="3">
        <v>50</v>
      </c>
      <c r="F17" s="3"/>
      <c r="G17" s="3"/>
      <c r="H17" s="3"/>
      <c r="I17" s="3"/>
      <c r="J17" s="3">
        <v>1</v>
      </c>
      <c r="K17" s="21">
        <f>SUM(E17:J17)</f>
        <v>51</v>
      </c>
      <c r="L17" s="3">
        <v>48</v>
      </c>
      <c r="M17" s="3">
        <v>1</v>
      </c>
      <c r="N17" s="3"/>
      <c r="O17" s="21">
        <f>SUM(L17:N17)</f>
        <v>49</v>
      </c>
      <c r="P17" s="21">
        <f>+D17+K17-O17</f>
        <v>11</v>
      </c>
      <c r="Q17" s="3"/>
      <c r="R17" s="3">
        <v>602</v>
      </c>
      <c r="S17" s="3">
        <v>408</v>
      </c>
      <c r="T17" s="3">
        <v>348</v>
      </c>
      <c r="U17" s="3">
        <v>346</v>
      </c>
      <c r="V17" s="3"/>
      <c r="W17" s="17">
        <f>IF(S17&gt;0,T17/O17,"")</f>
        <v>7.1020408163265305</v>
      </c>
      <c r="X17" s="18" t="str">
        <f>IF(N17&gt;0,(N17/O17),"")</f>
        <v/>
      </c>
      <c r="Y17" s="18">
        <f>IF(S17&gt;0,(S17/R17),"")</f>
        <v>0.67774086378737541</v>
      </c>
      <c r="Z17" s="17">
        <f>IF(S17&gt;0,(R17-S17)/O17,"")</f>
        <v>3.9591836734693877</v>
      </c>
      <c r="AA17" s="17">
        <f>IF(S17&gt;0,O17/C17,"")</f>
        <v>2.4500000000000002</v>
      </c>
    </row>
    <row r="18" spans="1:27" ht="15" x14ac:dyDescent="0.2">
      <c r="A18" s="19">
        <v>415</v>
      </c>
      <c r="B18" s="20" t="s">
        <v>47</v>
      </c>
      <c r="C18" s="3"/>
      <c r="D18" s="21">
        <v>0</v>
      </c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21">
        <v>0</v>
      </c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>
        <v>50</v>
      </c>
      <c r="D20" s="21">
        <v>23</v>
      </c>
      <c r="E20" s="3">
        <v>200</v>
      </c>
      <c r="F20" s="3"/>
      <c r="G20" s="3">
        <v>10</v>
      </c>
      <c r="H20" s="3"/>
      <c r="I20" s="3"/>
      <c r="J20" s="3">
        <v>1</v>
      </c>
      <c r="K20" s="21">
        <f>SUM(E20:J20)</f>
        <v>211</v>
      </c>
      <c r="L20" s="3">
        <v>208</v>
      </c>
      <c r="M20" s="3">
        <v>2</v>
      </c>
      <c r="N20" s="3"/>
      <c r="O20" s="21">
        <f>SUM(L20:N20)</f>
        <v>210</v>
      </c>
      <c r="P20" s="21">
        <f>+D20+K20-O20</f>
        <v>24</v>
      </c>
      <c r="Q20" s="3"/>
      <c r="R20" s="3">
        <v>1169</v>
      </c>
      <c r="S20" s="3">
        <v>719</v>
      </c>
      <c r="T20" s="3">
        <v>741</v>
      </c>
      <c r="U20" s="3">
        <v>741</v>
      </c>
      <c r="V20" s="3"/>
      <c r="W20" s="17">
        <f t="shared" si="1"/>
        <v>3.5285714285714285</v>
      </c>
      <c r="X20" s="18" t="str">
        <f t="shared" si="2"/>
        <v/>
      </c>
      <c r="Y20" s="18">
        <f t="shared" si="3"/>
        <v>0.6150556030795552</v>
      </c>
      <c r="Z20" s="17">
        <f t="shared" si="4"/>
        <v>2.1428571428571428</v>
      </c>
      <c r="AA20" s="17">
        <f t="shared" si="5"/>
        <v>4.2</v>
      </c>
    </row>
    <row r="21" spans="1:27" ht="15" x14ac:dyDescent="0.2">
      <c r="A21" s="19">
        <v>417</v>
      </c>
      <c r="B21" s="20" t="s">
        <v>50</v>
      </c>
      <c r="C21" s="3">
        <v>26</v>
      </c>
      <c r="D21" s="21">
        <v>6</v>
      </c>
      <c r="E21" s="3">
        <v>15</v>
      </c>
      <c r="F21" s="3"/>
      <c r="G21" s="3">
        <v>1</v>
      </c>
      <c r="H21" s="3"/>
      <c r="I21" s="3">
        <v>146</v>
      </c>
      <c r="J21" s="3">
        <v>4</v>
      </c>
      <c r="K21" s="21">
        <f t="shared" si="8"/>
        <v>166</v>
      </c>
      <c r="L21" s="3">
        <v>153</v>
      </c>
      <c r="M21" s="3">
        <v>1</v>
      </c>
      <c r="N21" s="3"/>
      <c r="O21" s="21">
        <f t="shared" si="6"/>
        <v>154</v>
      </c>
      <c r="P21" s="21">
        <f t="shared" si="7"/>
        <v>18</v>
      </c>
      <c r="Q21" s="3"/>
      <c r="R21" s="69">
        <v>602</v>
      </c>
      <c r="S21" s="3">
        <v>303</v>
      </c>
      <c r="T21" s="3">
        <v>289</v>
      </c>
      <c r="U21" s="3"/>
      <c r="V21" s="3"/>
      <c r="W21" s="17">
        <f t="shared" si="1"/>
        <v>1.8766233766233766</v>
      </c>
      <c r="X21" s="18" t="str">
        <f t="shared" si="2"/>
        <v/>
      </c>
      <c r="Y21" s="18">
        <f t="shared" si="3"/>
        <v>0.50332225913621265</v>
      </c>
      <c r="Z21" s="17">
        <f t="shared" si="4"/>
        <v>1.9415584415584415</v>
      </c>
      <c r="AA21" s="17">
        <f t="shared" si="5"/>
        <v>5.9230769230769234</v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>
        <v>49</v>
      </c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>
        <v>25</v>
      </c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1.299212598425197" right="0.70866141732283472" top="0.74803149606299213" bottom="0.74803149606299213" header="0.31496062992125984" footer="0.31496062992125984"/>
  <pageSetup paperSize="5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workbookViewId="0">
      <selection activeCell="H11" sqref="H11"/>
    </sheetView>
  </sheetViews>
  <sheetFormatPr baseColWidth="10" defaultRowHeight="11.25" x14ac:dyDescent="0.2"/>
  <cols>
    <col min="1" max="1" width="11.140625" style="72" customWidth="1"/>
    <col min="2" max="2" width="43.5703125" style="72" bestFit="1" customWidth="1"/>
    <col min="3" max="3" width="11.42578125" style="72"/>
    <col min="4" max="4" width="8" style="72" customWidth="1"/>
    <col min="5" max="5" width="9.28515625" style="72" customWidth="1"/>
    <col min="6" max="6" width="9" style="72" customWidth="1"/>
    <col min="7" max="9" width="8.28515625" style="72" customWidth="1"/>
    <col min="10" max="10" width="9.42578125" style="72" customWidth="1"/>
    <col min="11" max="11" width="7.7109375" style="72" customWidth="1"/>
    <col min="12" max="12" width="10.42578125" style="72" customWidth="1"/>
    <col min="13" max="13" width="9.28515625" style="72" customWidth="1"/>
    <col min="14" max="14" width="11.140625" style="72" customWidth="1"/>
    <col min="15" max="15" width="7.85546875" style="72" customWidth="1"/>
    <col min="16" max="16" width="11" style="72" customWidth="1"/>
    <col min="17" max="17" width="5.7109375" style="72" customWidth="1"/>
    <col min="18" max="18" width="10.85546875" style="72" customWidth="1"/>
    <col min="19" max="20" width="10.7109375" style="72" customWidth="1"/>
    <col min="21" max="21" width="13.5703125" style="72" customWidth="1"/>
    <col min="22" max="22" width="7.42578125" style="72" customWidth="1"/>
    <col min="23" max="23" width="9.42578125" style="72" customWidth="1"/>
    <col min="24" max="24" width="10" style="72" customWidth="1"/>
    <col min="25" max="25" width="11.28515625" style="72" customWidth="1"/>
    <col min="26" max="26" width="10.140625" style="72" customWidth="1"/>
    <col min="27" max="27" width="9.5703125" style="72" customWidth="1"/>
    <col min="28" max="28" width="1.140625" style="72" customWidth="1"/>
    <col min="29" max="29" width="2.85546875" style="72" customWidth="1"/>
    <col min="30" max="256" width="11.42578125" style="72"/>
    <col min="257" max="257" width="11.140625" style="72" customWidth="1"/>
    <col min="258" max="258" width="43.5703125" style="72" bestFit="1" customWidth="1"/>
    <col min="259" max="259" width="11.42578125" style="72"/>
    <col min="260" max="260" width="10.28515625" style="72" customWidth="1"/>
    <col min="261" max="261" width="9.28515625" style="72" customWidth="1"/>
    <col min="262" max="262" width="9" style="72" customWidth="1"/>
    <col min="263" max="265" width="8.28515625" style="72" customWidth="1"/>
    <col min="266" max="266" width="9.42578125" style="72" customWidth="1"/>
    <col min="267" max="267" width="7.7109375" style="72" customWidth="1"/>
    <col min="268" max="268" width="10.42578125" style="72" customWidth="1"/>
    <col min="269" max="269" width="9.28515625" style="72" customWidth="1"/>
    <col min="270" max="270" width="11.140625" style="72" customWidth="1"/>
    <col min="271" max="271" width="7.85546875" style="72" customWidth="1"/>
    <col min="272" max="272" width="11" style="72" customWidth="1"/>
    <col min="273" max="273" width="12" style="72" customWidth="1"/>
    <col min="274" max="274" width="10.85546875" style="72" customWidth="1"/>
    <col min="275" max="276" width="10.7109375" style="72" customWidth="1"/>
    <col min="277" max="277" width="13.5703125" style="72" customWidth="1"/>
    <col min="278" max="278" width="7.42578125" style="72" customWidth="1"/>
    <col min="279" max="279" width="9.42578125" style="72" customWidth="1"/>
    <col min="280" max="280" width="10" style="72" customWidth="1"/>
    <col min="281" max="281" width="11.28515625" style="72" customWidth="1"/>
    <col min="282" max="282" width="10.140625" style="72" customWidth="1"/>
    <col min="283" max="283" width="9.5703125" style="72" customWidth="1"/>
    <col min="284" max="284" width="1.140625" style="72" customWidth="1"/>
    <col min="285" max="285" width="2.85546875" style="72" customWidth="1"/>
    <col min="286" max="512" width="11.42578125" style="72"/>
    <col min="513" max="513" width="11.140625" style="72" customWidth="1"/>
    <col min="514" max="514" width="43.5703125" style="72" bestFit="1" customWidth="1"/>
    <col min="515" max="515" width="11.42578125" style="72"/>
    <col min="516" max="516" width="10.28515625" style="72" customWidth="1"/>
    <col min="517" max="517" width="9.28515625" style="72" customWidth="1"/>
    <col min="518" max="518" width="9" style="72" customWidth="1"/>
    <col min="519" max="521" width="8.28515625" style="72" customWidth="1"/>
    <col min="522" max="522" width="9.42578125" style="72" customWidth="1"/>
    <col min="523" max="523" width="7.7109375" style="72" customWidth="1"/>
    <col min="524" max="524" width="10.42578125" style="72" customWidth="1"/>
    <col min="525" max="525" width="9.28515625" style="72" customWidth="1"/>
    <col min="526" max="526" width="11.140625" style="72" customWidth="1"/>
    <col min="527" max="527" width="7.85546875" style="72" customWidth="1"/>
    <col min="528" max="528" width="11" style="72" customWidth="1"/>
    <col min="529" max="529" width="12" style="72" customWidth="1"/>
    <col min="530" max="530" width="10.85546875" style="72" customWidth="1"/>
    <col min="531" max="532" width="10.7109375" style="72" customWidth="1"/>
    <col min="533" max="533" width="13.5703125" style="72" customWidth="1"/>
    <col min="534" max="534" width="7.42578125" style="72" customWidth="1"/>
    <col min="535" max="535" width="9.42578125" style="72" customWidth="1"/>
    <col min="536" max="536" width="10" style="72" customWidth="1"/>
    <col min="537" max="537" width="11.28515625" style="72" customWidth="1"/>
    <col min="538" max="538" width="10.140625" style="72" customWidth="1"/>
    <col min="539" max="539" width="9.5703125" style="72" customWidth="1"/>
    <col min="540" max="540" width="1.140625" style="72" customWidth="1"/>
    <col min="541" max="541" width="2.85546875" style="72" customWidth="1"/>
    <col min="542" max="768" width="11.42578125" style="72"/>
    <col min="769" max="769" width="11.140625" style="72" customWidth="1"/>
    <col min="770" max="770" width="43.5703125" style="72" bestFit="1" customWidth="1"/>
    <col min="771" max="771" width="11.42578125" style="72"/>
    <col min="772" max="772" width="10.28515625" style="72" customWidth="1"/>
    <col min="773" max="773" width="9.28515625" style="72" customWidth="1"/>
    <col min="774" max="774" width="9" style="72" customWidth="1"/>
    <col min="775" max="777" width="8.28515625" style="72" customWidth="1"/>
    <col min="778" max="778" width="9.42578125" style="72" customWidth="1"/>
    <col min="779" max="779" width="7.7109375" style="72" customWidth="1"/>
    <col min="780" max="780" width="10.42578125" style="72" customWidth="1"/>
    <col min="781" max="781" width="9.28515625" style="72" customWidth="1"/>
    <col min="782" max="782" width="11.140625" style="72" customWidth="1"/>
    <col min="783" max="783" width="7.85546875" style="72" customWidth="1"/>
    <col min="784" max="784" width="11" style="72" customWidth="1"/>
    <col min="785" max="785" width="12" style="72" customWidth="1"/>
    <col min="786" max="786" width="10.85546875" style="72" customWidth="1"/>
    <col min="787" max="788" width="10.7109375" style="72" customWidth="1"/>
    <col min="789" max="789" width="13.5703125" style="72" customWidth="1"/>
    <col min="790" max="790" width="7.42578125" style="72" customWidth="1"/>
    <col min="791" max="791" width="9.42578125" style="72" customWidth="1"/>
    <col min="792" max="792" width="10" style="72" customWidth="1"/>
    <col min="793" max="793" width="11.28515625" style="72" customWidth="1"/>
    <col min="794" max="794" width="10.140625" style="72" customWidth="1"/>
    <col min="795" max="795" width="9.5703125" style="72" customWidth="1"/>
    <col min="796" max="796" width="1.140625" style="72" customWidth="1"/>
    <col min="797" max="797" width="2.85546875" style="72" customWidth="1"/>
    <col min="798" max="1024" width="11.42578125" style="72"/>
    <col min="1025" max="1025" width="11.140625" style="72" customWidth="1"/>
    <col min="1026" max="1026" width="43.5703125" style="72" bestFit="1" customWidth="1"/>
    <col min="1027" max="1027" width="11.42578125" style="72"/>
    <col min="1028" max="1028" width="10.28515625" style="72" customWidth="1"/>
    <col min="1029" max="1029" width="9.28515625" style="72" customWidth="1"/>
    <col min="1030" max="1030" width="9" style="72" customWidth="1"/>
    <col min="1031" max="1033" width="8.28515625" style="72" customWidth="1"/>
    <col min="1034" max="1034" width="9.42578125" style="72" customWidth="1"/>
    <col min="1035" max="1035" width="7.7109375" style="72" customWidth="1"/>
    <col min="1036" max="1036" width="10.42578125" style="72" customWidth="1"/>
    <col min="1037" max="1037" width="9.28515625" style="72" customWidth="1"/>
    <col min="1038" max="1038" width="11.140625" style="72" customWidth="1"/>
    <col min="1039" max="1039" width="7.85546875" style="72" customWidth="1"/>
    <col min="1040" max="1040" width="11" style="72" customWidth="1"/>
    <col min="1041" max="1041" width="12" style="72" customWidth="1"/>
    <col min="1042" max="1042" width="10.85546875" style="72" customWidth="1"/>
    <col min="1043" max="1044" width="10.7109375" style="72" customWidth="1"/>
    <col min="1045" max="1045" width="13.5703125" style="72" customWidth="1"/>
    <col min="1046" max="1046" width="7.42578125" style="72" customWidth="1"/>
    <col min="1047" max="1047" width="9.42578125" style="72" customWidth="1"/>
    <col min="1048" max="1048" width="10" style="72" customWidth="1"/>
    <col min="1049" max="1049" width="11.28515625" style="72" customWidth="1"/>
    <col min="1050" max="1050" width="10.140625" style="72" customWidth="1"/>
    <col min="1051" max="1051" width="9.5703125" style="72" customWidth="1"/>
    <col min="1052" max="1052" width="1.140625" style="72" customWidth="1"/>
    <col min="1053" max="1053" width="2.85546875" style="72" customWidth="1"/>
    <col min="1054" max="1280" width="11.42578125" style="72"/>
    <col min="1281" max="1281" width="11.140625" style="72" customWidth="1"/>
    <col min="1282" max="1282" width="43.5703125" style="72" bestFit="1" customWidth="1"/>
    <col min="1283" max="1283" width="11.42578125" style="72"/>
    <col min="1284" max="1284" width="10.28515625" style="72" customWidth="1"/>
    <col min="1285" max="1285" width="9.28515625" style="72" customWidth="1"/>
    <col min="1286" max="1286" width="9" style="72" customWidth="1"/>
    <col min="1287" max="1289" width="8.28515625" style="72" customWidth="1"/>
    <col min="1290" max="1290" width="9.42578125" style="72" customWidth="1"/>
    <col min="1291" max="1291" width="7.7109375" style="72" customWidth="1"/>
    <col min="1292" max="1292" width="10.42578125" style="72" customWidth="1"/>
    <col min="1293" max="1293" width="9.28515625" style="72" customWidth="1"/>
    <col min="1294" max="1294" width="11.140625" style="72" customWidth="1"/>
    <col min="1295" max="1295" width="7.85546875" style="72" customWidth="1"/>
    <col min="1296" max="1296" width="11" style="72" customWidth="1"/>
    <col min="1297" max="1297" width="12" style="72" customWidth="1"/>
    <col min="1298" max="1298" width="10.85546875" style="72" customWidth="1"/>
    <col min="1299" max="1300" width="10.7109375" style="72" customWidth="1"/>
    <col min="1301" max="1301" width="13.5703125" style="72" customWidth="1"/>
    <col min="1302" max="1302" width="7.42578125" style="72" customWidth="1"/>
    <col min="1303" max="1303" width="9.42578125" style="72" customWidth="1"/>
    <col min="1304" max="1304" width="10" style="72" customWidth="1"/>
    <col min="1305" max="1305" width="11.28515625" style="72" customWidth="1"/>
    <col min="1306" max="1306" width="10.140625" style="72" customWidth="1"/>
    <col min="1307" max="1307" width="9.5703125" style="72" customWidth="1"/>
    <col min="1308" max="1308" width="1.140625" style="72" customWidth="1"/>
    <col min="1309" max="1309" width="2.85546875" style="72" customWidth="1"/>
    <col min="1310" max="1536" width="11.42578125" style="72"/>
    <col min="1537" max="1537" width="11.140625" style="72" customWidth="1"/>
    <col min="1538" max="1538" width="43.5703125" style="72" bestFit="1" customWidth="1"/>
    <col min="1539" max="1539" width="11.42578125" style="72"/>
    <col min="1540" max="1540" width="10.28515625" style="72" customWidth="1"/>
    <col min="1541" max="1541" width="9.28515625" style="72" customWidth="1"/>
    <col min="1542" max="1542" width="9" style="72" customWidth="1"/>
    <col min="1543" max="1545" width="8.28515625" style="72" customWidth="1"/>
    <col min="1546" max="1546" width="9.42578125" style="72" customWidth="1"/>
    <col min="1547" max="1547" width="7.7109375" style="72" customWidth="1"/>
    <col min="1548" max="1548" width="10.42578125" style="72" customWidth="1"/>
    <col min="1549" max="1549" width="9.28515625" style="72" customWidth="1"/>
    <col min="1550" max="1550" width="11.140625" style="72" customWidth="1"/>
    <col min="1551" max="1551" width="7.85546875" style="72" customWidth="1"/>
    <col min="1552" max="1552" width="11" style="72" customWidth="1"/>
    <col min="1553" max="1553" width="12" style="72" customWidth="1"/>
    <col min="1554" max="1554" width="10.85546875" style="72" customWidth="1"/>
    <col min="1555" max="1556" width="10.7109375" style="72" customWidth="1"/>
    <col min="1557" max="1557" width="13.5703125" style="72" customWidth="1"/>
    <col min="1558" max="1558" width="7.42578125" style="72" customWidth="1"/>
    <col min="1559" max="1559" width="9.42578125" style="72" customWidth="1"/>
    <col min="1560" max="1560" width="10" style="72" customWidth="1"/>
    <col min="1561" max="1561" width="11.28515625" style="72" customWidth="1"/>
    <col min="1562" max="1562" width="10.140625" style="72" customWidth="1"/>
    <col min="1563" max="1563" width="9.5703125" style="72" customWidth="1"/>
    <col min="1564" max="1564" width="1.140625" style="72" customWidth="1"/>
    <col min="1565" max="1565" width="2.85546875" style="72" customWidth="1"/>
    <col min="1566" max="1792" width="11.42578125" style="72"/>
    <col min="1793" max="1793" width="11.140625" style="72" customWidth="1"/>
    <col min="1794" max="1794" width="43.5703125" style="72" bestFit="1" customWidth="1"/>
    <col min="1795" max="1795" width="11.42578125" style="72"/>
    <col min="1796" max="1796" width="10.28515625" style="72" customWidth="1"/>
    <col min="1797" max="1797" width="9.28515625" style="72" customWidth="1"/>
    <col min="1798" max="1798" width="9" style="72" customWidth="1"/>
    <col min="1799" max="1801" width="8.28515625" style="72" customWidth="1"/>
    <col min="1802" max="1802" width="9.42578125" style="72" customWidth="1"/>
    <col min="1803" max="1803" width="7.7109375" style="72" customWidth="1"/>
    <col min="1804" max="1804" width="10.42578125" style="72" customWidth="1"/>
    <col min="1805" max="1805" width="9.28515625" style="72" customWidth="1"/>
    <col min="1806" max="1806" width="11.140625" style="72" customWidth="1"/>
    <col min="1807" max="1807" width="7.85546875" style="72" customWidth="1"/>
    <col min="1808" max="1808" width="11" style="72" customWidth="1"/>
    <col min="1809" max="1809" width="12" style="72" customWidth="1"/>
    <col min="1810" max="1810" width="10.85546875" style="72" customWidth="1"/>
    <col min="1811" max="1812" width="10.7109375" style="72" customWidth="1"/>
    <col min="1813" max="1813" width="13.5703125" style="72" customWidth="1"/>
    <col min="1814" max="1814" width="7.42578125" style="72" customWidth="1"/>
    <col min="1815" max="1815" width="9.42578125" style="72" customWidth="1"/>
    <col min="1816" max="1816" width="10" style="72" customWidth="1"/>
    <col min="1817" max="1817" width="11.28515625" style="72" customWidth="1"/>
    <col min="1818" max="1818" width="10.140625" style="72" customWidth="1"/>
    <col min="1819" max="1819" width="9.5703125" style="72" customWidth="1"/>
    <col min="1820" max="1820" width="1.140625" style="72" customWidth="1"/>
    <col min="1821" max="1821" width="2.85546875" style="72" customWidth="1"/>
    <col min="1822" max="2048" width="11.42578125" style="72"/>
    <col min="2049" max="2049" width="11.140625" style="72" customWidth="1"/>
    <col min="2050" max="2050" width="43.5703125" style="72" bestFit="1" customWidth="1"/>
    <col min="2051" max="2051" width="11.42578125" style="72"/>
    <col min="2052" max="2052" width="10.28515625" style="72" customWidth="1"/>
    <col min="2053" max="2053" width="9.28515625" style="72" customWidth="1"/>
    <col min="2054" max="2054" width="9" style="72" customWidth="1"/>
    <col min="2055" max="2057" width="8.28515625" style="72" customWidth="1"/>
    <col min="2058" max="2058" width="9.42578125" style="72" customWidth="1"/>
    <col min="2059" max="2059" width="7.7109375" style="72" customWidth="1"/>
    <col min="2060" max="2060" width="10.42578125" style="72" customWidth="1"/>
    <col min="2061" max="2061" width="9.28515625" style="72" customWidth="1"/>
    <col min="2062" max="2062" width="11.140625" style="72" customWidth="1"/>
    <col min="2063" max="2063" width="7.85546875" style="72" customWidth="1"/>
    <col min="2064" max="2064" width="11" style="72" customWidth="1"/>
    <col min="2065" max="2065" width="12" style="72" customWidth="1"/>
    <col min="2066" max="2066" width="10.85546875" style="72" customWidth="1"/>
    <col min="2067" max="2068" width="10.7109375" style="72" customWidth="1"/>
    <col min="2069" max="2069" width="13.5703125" style="72" customWidth="1"/>
    <col min="2070" max="2070" width="7.42578125" style="72" customWidth="1"/>
    <col min="2071" max="2071" width="9.42578125" style="72" customWidth="1"/>
    <col min="2072" max="2072" width="10" style="72" customWidth="1"/>
    <col min="2073" max="2073" width="11.28515625" style="72" customWidth="1"/>
    <col min="2074" max="2074" width="10.140625" style="72" customWidth="1"/>
    <col min="2075" max="2075" width="9.5703125" style="72" customWidth="1"/>
    <col min="2076" max="2076" width="1.140625" style="72" customWidth="1"/>
    <col min="2077" max="2077" width="2.85546875" style="72" customWidth="1"/>
    <col min="2078" max="2304" width="11.42578125" style="72"/>
    <col min="2305" max="2305" width="11.140625" style="72" customWidth="1"/>
    <col min="2306" max="2306" width="43.5703125" style="72" bestFit="1" customWidth="1"/>
    <col min="2307" max="2307" width="11.42578125" style="72"/>
    <col min="2308" max="2308" width="10.28515625" style="72" customWidth="1"/>
    <col min="2309" max="2309" width="9.28515625" style="72" customWidth="1"/>
    <col min="2310" max="2310" width="9" style="72" customWidth="1"/>
    <col min="2311" max="2313" width="8.28515625" style="72" customWidth="1"/>
    <col min="2314" max="2314" width="9.42578125" style="72" customWidth="1"/>
    <col min="2315" max="2315" width="7.7109375" style="72" customWidth="1"/>
    <col min="2316" max="2316" width="10.42578125" style="72" customWidth="1"/>
    <col min="2317" max="2317" width="9.28515625" style="72" customWidth="1"/>
    <col min="2318" max="2318" width="11.140625" style="72" customWidth="1"/>
    <col min="2319" max="2319" width="7.85546875" style="72" customWidth="1"/>
    <col min="2320" max="2320" width="11" style="72" customWidth="1"/>
    <col min="2321" max="2321" width="12" style="72" customWidth="1"/>
    <col min="2322" max="2322" width="10.85546875" style="72" customWidth="1"/>
    <col min="2323" max="2324" width="10.7109375" style="72" customWidth="1"/>
    <col min="2325" max="2325" width="13.5703125" style="72" customWidth="1"/>
    <col min="2326" max="2326" width="7.42578125" style="72" customWidth="1"/>
    <col min="2327" max="2327" width="9.42578125" style="72" customWidth="1"/>
    <col min="2328" max="2328" width="10" style="72" customWidth="1"/>
    <col min="2329" max="2329" width="11.28515625" style="72" customWidth="1"/>
    <col min="2330" max="2330" width="10.140625" style="72" customWidth="1"/>
    <col min="2331" max="2331" width="9.5703125" style="72" customWidth="1"/>
    <col min="2332" max="2332" width="1.140625" style="72" customWidth="1"/>
    <col min="2333" max="2333" width="2.85546875" style="72" customWidth="1"/>
    <col min="2334" max="2560" width="11.42578125" style="72"/>
    <col min="2561" max="2561" width="11.140625" style="72" customWidth="1"/>
    <col min="2562" max="2562" width="43.5703125" style="72" bestFit="1" customWidth="1"/>
    <col min="2563" max="2563" width="11.42578125" style="72"/>
    <col min="2564" max="2564" width="10.28515625" style="72" customWidth="1"/>
    <col min="2565" max="2565" width="9.28515625" style="72" customWidth="1"/>
    <col min="2566" max="2566" width="9" style="72" customWidth="1"/>
    <col min="2567" max="2569" width="8.28515625" style="72" customWidth="1"/>
    <col min="2570" max="2570" width="9.42578125" style="72" customWidth="1"/>
    <col min="2571" max="2571" width="7.7109375" style="72" customWidth="1"/>
    <col min="2572" max="2572" width="10.42578125" style="72" customWidth="1"/>
    <col min="2573" max="2573" width="9.28515625" style="72" customWidth="1"/>
    <col min="2574" max="2574" width="11.140625" style="72" customWidth="1"/>
    <col min="2575" max="2575" width="7.85546875" style="72" customWidth="1"/>
    <col min="2576" max="2576" width="11" style="72" customWidth="1"/>
    <col min="2577" max="2577" width="12" style="72" customWidth="1"/>
    <col min="2578" max="2578" width="10.85546875" style="72" customWidth="1"/>
    <col min="2579" max="2580" width="10.7109375" style="72" customWidth="1"/>
    <col min="2581" max="2581" width="13.5703125" style="72" customWidth="1"/>
    <col min="2582" max="2582" width="7.42578125" style="72" customWidth="1"/>
    <col min="2583" max="2583" width="9.42578125" style="72" customWidth="1"/>
    <col min="2584" max="2584" width="10" style="72" customWidth="1"/>
    <col min="2585" max="2585" width="11.28515625" style="72" customWidth="1"/>
    <col min="2586" max="2586" width="10.140625" style="72" customWidth="1"/>
    <col min="2587" max="2587" width="9.5703125" style="72" customWidth="1"/>
    <col min="2588" max="2588" width="1.140625" style="72" customWidth="1"/>
    <col min="2589" max="2589" width="2.85546875" style="72" customWidth="1"/>
    <col min="2590" max="2816" width="11.42578125" style="72"/>
    <col min="2817" max="2817" width="11.140625" style="72" customWidth="1"/>
    <col min="2818" max="2818" width="43.5703125" style="72" bestFit="1" customWidth="1"/>
    <col min="2819" max="2819" width="11.42578125" style="72"/>
    <col min="2820" max="2820" width="10.28515625" style="72" customWidth="1"/>
    <col min="2821" max="2821" width="9.28515625" style="72" customWidth="1"/>
    <col min="2822" max="2822" width="9" style="72" customWidth="1"/>
    <col min="2823" max="2825" width="8.28515625" style="72" customWidth="1"/>
    <col min="2826" max="2826" width="9.42578125" style="72" customWidth="1"/>
    <col min="2827" max="2827" width="7.7109375" style="72" customWidth="1"/>
    <col min="2828" max="2828" width="10.42578125" style="72" customWidth="1"/>
    <col min="2829" max="2829" width="9.28515625" style="72" customWidth="1"/>
    <col min="2830" max="2830" width="11.140625" style="72" customWidth="1"/>
    <col min="2831" max="2831" width="7.85546875" style="72" customWidth="1"/>
    <col min="2832" max="2832" width="11" style="72" customWidth="1"/>
    <col min="2833" max="2833" width="12" style="72" customWidth="1"/>
    <col min="2834" max="2834" width="10.85546875" style="72" customWidth="1"/>
    <col min="2835" max="2836" width="10.7109375" style="72" customWidth="1"/>
    <col min="2837" max="2837" width="13.5703125" style="72" customWidth="1"/>
    <col min="2838" max="2838" width="7.42578125" style="72" customWidth="1"/>
    <col min="2839" max="2839" width="9.42578125" style="72" customWidth="1"/>
    <col min="2840" max="2840" width="10" style="72" customWidth="1"/>
    <col min="2841" max="2841" width="11.28515625" style="72" customWidth="1"/>
    <col min="2842" max="2842" width="10.140625" style="72" customWidth="1"/>
    <col min="2843" max="2843" width="9.5703125" style="72" customWidth="1"/>
    <col min="2844" max="2844" width="1.140625" style="72" customWidth="1"/>
    <col min="2845" max="2845" width="2.85546875" style="72" customWidth="1"/>
    <col min="2846" max="3072" width="11.42578125" style="72"/>
    <col min="3073" max="3073" width="11.140625" style="72" customWidth="1"/>
    <col min="3074" max="3074" width="43.5703125" style="72" bestFit="1" customWidth="1"/>
    <col min="3075" max="3075" width="11.42578125" style="72"/>
    <col min="3076" max="3076" width="10.28515625" style="72" customWidth="1"/>
    <col min="3077" max="3077" width="9.28515625" style="72" customWidth="1"/>
    <col min="3078" max="3078" width="9" style="72" customWidth="1"/>
    <col min="3079" max="3081" width="8.28515625" style="72" customWidth="1"/>
    <col min="3082" max="3082" width="9.42578125" style="72" customWidth="1"/>
    <col min="3083" max="3083" width="7.7109375" style="72" customWidth="1"/>
    <col min="3084" max="3084" width="10.42578125" style="72" customWidth="1"/>
    <col min="3085" max="3085" width="9.28515625" style="72" customWidth="1"/>
    <col min="3086" max="3086" width="11.140625" style="72" customWidth="1"/>
    <col min="3087" max="3087" width="7.85546875" style="72" customWidth="1"/>
    <col min="3088" max="3088" width="11" style="72" customWidth="1"/>
    <col min="3089" max="3089" width="12" style="72" customWidth="1"/>
    <col min="3090" max="3090" width="10.85546875" style="72" customWidth="1"/>
    <col min="3091" max="3092" width="10.7109375" style="72" customWidth="1"/>
    <col min="3093" max="3093" width="13.5703125" style="72" customWidth="1"/>
    <col min="3094" max="3094" width="7.42578125" style="72" customWidth="1"/>
    <col min="3095" max="3095" width="9.42578125" style="72" customWidth="1"/>
    <col min="3096" max="3096" width="10" style="72" customWidth="1"/>
    <col min="3097" max="3097" width="11.28515625" style="72" customWidth="1"/>
    <col min="3098" max="3098" width="10.140625" style="72" customWidth="1"/>
    <col min="3099" max="3099" width="9.5703125" style="72" customWidth="1"/>
    <col min="3100" max="3100" width="1.140625" style="72" customWidth="1"/>
    <col min="3101" max="3101" width="2.85546875" style="72" customWidth="1"/>
    <col min="3102" max="3328" width="11.42578125" style="72"/>
    <col min="3329" max="3329" width="11.140625" style="72" customWidth="1"/>
    <col min="3330" max="3330" width="43.5703125" style="72" bestFit="1" customWidth="1"/>
    <col min="3331" max="3331" width="11.42578125" style="72"/>
    <col min="3332" max="3332" width="10.28515625" style="72" customWidth="1"/>
    <col min="3333" max="3333" width="9.28515625" style="72" customWidth="1"/>
    <col min="3334" max="3334" width="9" style="72" customWidth="1"/>
    <col min="3335" max="3337" width="8.28515625" style="72" customWidth="1"/>
    <col min="3338" max="3338" width="9.42578125" style="72" customWidth="1"/>
    <col min="3339" max="3339" width="7.7109375" style="72" customWidth="1"/>
    <col min="3340" max="3340" width="10.42578125" style="72" customWidth="1"/>
    <col min="3341" max="3341" width="9.28515625" style="72" customWidth="1"/>
    <col min="3342" max="3342" width="11.140625" style="72" customWidth="1"/>
    <col min="3343" max="3343" width="7.85546875" style="72" customWidth="1"/>
    <col min="3344" max="3344" width="11" style="72" customWidth="1"/>
    <col min="3345" max="3345" width="12" style="72" customWidth="1"/>
    <col min="3346" max="3346" width="10.85546875" style="72" customWidth="1"/>
    <col min="3347" max="3348" width="10.7109375" style="72" customWidth="1"/>
    <col min="3349" max="3349" width="13.5703125" style="72" customWidth="1"/>
    <col min="3350" max="3350" width="7.42578125" style="72" customWidth="1"/>
    <col min="3351" max="3351" width="9.42578125" style="72" customWidth="1"/>
    <col min="3352" max="3352" width="10" style="72" customWidth="1"/>
    <col min="3353" max="3353" width="11.28515625" style="72" customWidth="1"/>
    <col min="3354" max="3354" width="10.140625" style="72" customWidth="1"/>
    <col min="3355" max="3355" width="9.5703125" style="72" customWidth="1"/>
    <col min="3356" max="3356" width="1.140625" style="72" customWidth="1"/>
    <col min="3357" max="3357" width="2.85546875" style="72" customWidth="1"/>
    <col min="3358" max="3584" width="11.42578125" style="72"/>
    <col min="3585" max="3585" width="11.140625" style="72" customWidth="1"/>
    <col min="3586" max="3586" width="43.5703125" style="72" bestFit="1" customWidth="1"/>
    <col min="3587" max="3587" width="11.42578125" style="72"/>
    <col min="3588" max="3588" width="10.28515625" style="72" customWidth="1"/>
    <col min="3589" max="3589" width="9.28515625" style="72" customWidth="1"/>
    <col min="3590" max="3590" width="9" style="72" customWidth="1"/>
    <col min="3591" max="3593" width="8.28515625" style="72" customWidth="1"/>
    <col min="3594" max="3594" width="9.42578125" style="72" customWidth="1"/>
    <col min="3595" max="3595" width="7.7109375" style="72" customWidth="1"/>
    <col min="3596" max="3596" width="10.42578125" style="72" customWidth="1"/>
    <col min="3597" max="3597" width="9.28515625" style="72" customWidth="1"/>
    <col min="3598" max="3598" width="11.140625" style="72" customWidth="1"/>
    <col min="3599" max="3599" width="7.85546875" style="72" customWidth="1"/>
    <col min="3600" max="3600" width="11" style="72" customWidth="1"/>
    <col min="3601" max="3601" width="12" style="72" customWidth="1"/>
    <col min="3602" max="3602" width="10.85546875" style="72" customWidth="1"/>
    <col min="3603" max="3604" width="10.7109375" style="72" customWidth="1"/>
    <col min="3605" max="3605" width="13.5703125" style="72" customWidth="1"/>
    <col min="3606" max="3606" width="7.42578125" style="72" customWidth="1"/>
    <col min="3607" max="3607" width="9.42578125" style="72" customWidth="1"/>
    <col min="3608" max="3608" width="10" style="72" customWidth="1"/>
    <col min="3609" max="3609" width="11.28515625" style="72" customWidth="1"/>
    <col min="3610" max="3610" width="10.140625" style="72" customWidth="1"/>
    <col min="3611" max="3611" width="9.5703125" style="72" customWidth="1"/>
    <col min="3612" max="3612" width="1.140625" style="72" customWidth="1"/>
    <col min="3613" max="3613" width="2.85546875" style="72" customWidth="1"/>
    <col min="3614" max="3840" width="11.42578125" style="72"/>
    <col min="3841" max="3841" width="11.140625" style="72" customWidth="1"/>
    <col min="3842" max="3842" width="43.5703125" style="72" bestFit="1" customWidth="1"/>
    <col min="3843" max="3843" width="11.42578125" style="72"/>
    <col min="3844" max="3844" width="10.28515625" style="72" customWidth="1"/>
    <col min="3845" max="3845" width="9.28515625" style="72" customWidth="1"/>
    <col min="3846" max="3846" width="9" style="72" customWidth="1"/>
    <col min="3847" max="3849" width="8.28515625" style="72" customWidth="1"/>
    <col min="3850" max="3850" width="9.42578125" style="72" customWidth="1"/>
    <col min="3851" max="3851" width="7.7109375" style="72" customWidth="1"/>
    <col min="3852" max="3852" width="10.42578125" style="72" customWidth="1"/>
    <col min="3853" max="3853" width="9.28515625" style="72" customWidth="1"/>
    <col min="3854" max="3854" width="11.140625" style="72" customWidth="1"/>
    <col min="3855" max="3855" width="7.85546875" style="72" customWidth="1"/>
    <col min="3856" max="3856" width="11" style="72" customWidth="1"/>
    <col min="3857" max="3857" width="12" style="72" customWidth="1"/>
    <col min="3858" max="3858" width="10.85546875" style="72" customWidth="1"/>
    <col min="3859" max="3860" width="10.7109375" style="72" customWidth="1"/>
    <col min="3861" max="3861" width="13.5703125" style="72" customWidth="1"/>
    <col min="3862" max="3862" width="7.42578125" style="72" customWidth="1"/>
    <col min="3863" max="3863" width="9.42578125" style="72" customWidth="1"/>
    <col min="3864" max="3864" width="10" style="72" customWidth="1"/>
    <col min="3865" max="3865" width="11.28515625" style="72" customWidth="1"/>
    <col min="3866" max="3866" width="10.140625" style="72" customWidth="1"/>
    <col min="3867" max="3867" width="9.5703125" style="72" customWidth="1"/>
    <col min="3868" max="3868" width="1.140625" style="72" customWidth="1"/>
    <col min="3869" max="3869" width="2.85546875" style="72" customWidth="1"/>
    <col min="3870" max="4096" width="11.42578125" style="72"/>
    <col min="4097" max="4097" width="11.140625" style="72" customWidth="1"/>
    <col min="4098" max="4098" width="43.5703125" style="72" bestFit="1" customWidth="1"/>
    <col min="4099" max="4099" width="11.42578125" style="72"/>
    <col min="4100" max="4100" width="10.28515625" style="72" customWidth="1"/>
    <col min="4101" max="4101" width="9.28515625" style="72" customWidth="1"/>
    <col min="4102" max="4102" width="9" style="72" customWidth="1"/>
    <col min="4103" max="4105" width="8.28515625" style="72" customWidth="1"/>
    <col min="4106" max="4106" width="9.42578125" style="72" customWidth="1"/>
    <col min="4107" max="4107" width="7.7109375" style="72" customWidth="1"/>
    <col min="4108" max="4108" width="10.42578125" style="72" customWidth="1"/>
    <col min="4109" max="4109" width="9.28515625" style="72" customWidth="1"/>
    <col min="4110" max="4110" width="11.140625" style="72" customWidth="1"/>
    <col min="4111" max="4111" width="7.85546875" style="72" customWidth="1"/>
    <col min="4112" max="4112" width="11" style="72" customWidth="1"/>
    <col min="4113" max="4113" width="12" style="72" customWidth="1"/>
    <col min="4114" max="4114" width="10.85546875" style="72" customWidth="1"/>
    <col min="4115" max="4116" width="10.7109375" style="72" customWidth="1"/>
    <col min="4117" max="4117" width="13.5703125" style="72" customWidth="1"/>
    <col min="4118" max="4118" width="7.42578125" style="72" customWidth="1"/>
    <col min="4119" max="4119" width="9.42578125" style="72" customWidth="1"/>
    <col min="4120" max="4120" width="10" style="72" customWidth="1"/>
    <col min="4121" max="4121" width="11.28515625" style="72" customWidth="1"/>
    <col min="4122" max="4122" width="10.140625" style="72" customWidth="1"/>
    <col min="4123" max="4123" width="9.5703125" style="72" customWidth="1"/>
    <col min="4124" max="4124" width="1.140625" style="72" customWidth="1"/>
    <col min="4125" max="4125" width="2.85546875" style="72" customWidth="1"/>
    <col min="4126" max="4352" width="11.42578125" style="72"/>
    <col min="4353" max="4353" width="11.140625" style="72" customWidth="1"/>
    <col min="4354" max="4354" width="43.5703125" style="72" bestFit="1" customWidth="1"/>
    <col min="4355" max="4355" width="11.42578125" style="72"/>
    <col min="4356" max="4356" width="10.28515625" style="72" customWidth="1"/>
    <col min="4357" max="4357" width="9.28515625" style="72" customWidth="1"/>
    <col min="4358" max="4358" width="9" style="72" customWidth="1"/>
    <col min="4359" max="4361" width="8.28515625" style="72" customWidth="1"/>
    <col min="4362" max="4362" width="9.42578125" style="72" customWidth="1"/>
    <col min="4363" max="4363" width="7.7109375" style="72" customWidth="1"/>
    <col min="4364" max="4364" width="10.42578125" style="72" customWidth="1"/>
    <col min="4365" max="4365" width="9.28515625" style="72" customWidth="1"/>
    <col min="4366" max="4366" width="11.140625" style="72" customWidth="1"/>
    <col min="4367" max="4367" width="7.85546875" style="72" customWidth="1"/>
    <col min="4368" max="4368" width="11" style="72" customWidth="1"/>
    <col min="4369" max="4369" width="12" style="72" customWidth="1"/>
    <col min="4370" max="4370" width="10.85546875" style="72" customWidth="1"/>
    <col min="4371" max="4372" width="10.7109375" style="72" customWidth="1"/>
    <col min="4373" max="4373" width="13.5703125" style="72" customWidth="1"/>
    <col min="4374" max="4374" width="7.42578125" style="72" customWidth="1"/>
    <col min="4375" max="4375" width="9.42578125" style="72" customWidth="1"/>
    <col min="4376" max="4376" width="10" style="72" customWidth="1"/>
    <col min="4377" max="4377" width="11.28515625" style="72" customWidth="1"/>
    <col min="4378" max="4378" width="10.140625" style="72" customWidth="1"/>
    <col min="4379" max="4379" width="9.5703125" style="72" customWidth="1"/>
    <col min="4380" max="4380" width="1.140625" style="72" customWidth="1"/>
    <col min="4381" max="4381" width="2.85546875" style="72" customWidth="1"/>
    <col min="4382" max="4608" width="11.42578125" style="72"/>
    <col min="4609" max="4609" width="11.140625" style="72" customWidth="1"/>
    <col min="4610" max="4610" width="43.5703125" style="72" bestFit="1" customWidth="1"/>
    <col min="4611" max="4611" width="11.42578125" style="72"/>
    <col min="4612" max="4612" width="10.28515625" style="72" customWidth="1"/>
    <col min="4613" max="4613" width="9.28515625" style="72" customWidth="1"/>
    <col min="4614" max="4614" width="9" style="72" customWidth="1"/>
    <col min="4615" max="4617" width="8.28515625" style="72" customWidth="1"/>
    <col min="4618" max="4618" width="9.42578125" style="72" customWidth="1"/>
    <col min="4619" max="4619" width="7.7109375" style="72" customWidth="1"/>
    <col min="4620" max="4620" width="10.42578125" style="72" customWidth="1"/>
    <col min="4621" max="4621" width="9.28515625" style="72" customWidth="1"/>
    <col min="4622" max="4622" width="11.140625" style="72" customWidth="1"/>
    <col min="4623" max="4623" width="7.85546875" style="72" customWidth="1"/>
    <col min="4624" max="4624" width="11" style="72" customWidth="1"/>
    <col min="4625" max="4625" width="12" style="72" customWidth="1"/>
    <col min="4626" max="4626" width="10.85546875" style="72" customWidth="1"/>
    <col min="4627" max="4628" width="10.7109375" style="72" customWidth="1"/>
    <col min="4629" max="4629" width="13.5703125" style="72" customWidth="1"/>
    <col min="4630" max="4630" width="7.42578125" style="72" customWidth="1"/>
    <col min="4631" max="4631" width="9.42578125" style="72" customWidth="1"/>
    <col min="4632" max="4632" width="10" style="72" customWidth="1"/>
    <col min="4633" max="4633" width="11.28515625" style="72" customWidth="1"/>
    <col min="4634" max="4634" width="10.140625" style="72" customWidth="1"/>
    <col min="4635" max="4635" width="9.5703125" style="72" customWidth="1"/>
    <col min="4636" max="4636" width="1.140625" style="72" customWidth="1"/>
    <col min="4637" max="4637" width="2.85546875" style="72" customWidth="1"/>
    <col min="4638" max="4864" width="11.42578125" style="72"/>
    <col min="4865" max="4865" width="11.140625" style="72" customWidth="1"/>
    <col min="4866" max="4866" width="43.5703125" style="72" bestFit="1" customWidth="1"/>
    <col min="4867" max="4867" width="11.42578125" style="72"/>
    <col min="4868" max="4868" width="10.28515625" style="72" customWidth="1"/>
    <col min="4869" max="4869" width="9.28515625" style="72" customWidth="1"/>
    <col min="4870" max="4870" width="9" style="72" customWidth="1"/>
    <col min="4871" max="4873" width="8.28515625" style="72" customWidth="1"/>
    <col min="4874" max="4874" width="9.42578125" style="72" customWidth="1"/>
    <col min="4875" max="4875" width="7.7109375" style="72" customWidth="1"/>
    <col min="4876" max="4876" width="10.42578125" style="72" customWidth="1"/>
    <col min="4877" max="4877" width="9.28515625" style="72" customWidth="1"/>
    <col min="4878" max="4878" width="11.140625" style="72" customWidth="1"/>
    <col min="4879" max="4879" width="7.85546875" style="72" customWidth="1"/>
    <col min="4880" max="4880" width="11" style="72" customWidth="1"/>
    <col min="4881" max="4881" width="12" style="72" customWidth="1"/>
    <col min="4882" max="4882" width="10.85546875" style="72" customWidth="1"/>
    <col min="4883" max="4884" width="10.7109375" style="72" customWidth="1"/>
    <col min="4885" max="4885" width="13.5703125" style="72" customWidth="1"/>
    <col min="4886" max="4886" width="7.42578125" style="72" customWidth="1"/>
    <col min="4887" max="4887" width="9.42578125" style="72" customWidth="1"/>
    <col min="4888" max="4888" width="10" style="72" customWidth="1"/>
    <col min="4889" max="4889" width="11.28515625" style="72" customWidth="1"/>
    <col min="4890" max="4890" width="10.140625" style="72" customWidth="1"/>
    <col min="4891" max="4891" width="9.5703125" style="72" customWidth="1"/>
    <col min="4892" max="4892" width="1.140625" style="72" customWidth="1"/>
    <col min="4893" max="4893" width="2.85546875" style="72" customWidth="1"/>
    <col min="4894" max="5120" width="11.42578125" style="72"/>
    <col min="5121" max="5121" width="11.140625" style="72" customWidth="1"/>
    <col min="5122" max="5122" width="43.5703125" style="72" bestFit="1" customWidth="1"/>
    <col min="5123" max="5123" width="11.42578125" style="72"/>
    <col min="5124" max="5124" width="10.28515625" style="72" customWidth="1"/>
    <col min="5125" max="5125" width="9.28515625" style="72" customWidth="1"/>
    <col min="5126" max="5126" width="9" style="72" customWidth="1"/>
    <col min="5127" max="5129" width="8.28515625" style="72" customWidth="1"/>
    <col min="5130" max="5130" width="9.42578125" style="72" customWidth="1"/>
    <col min="5131" max="5131" width="7.7109375" style="72" customWidth="1"/>
    <col min="5132" max="5132" width="10.42578125" style="72" customWidth="1"/>
    <col min="5133" max="5133" width="9.28515625" style="72" customWidth="1"/>
    <col min="5134" max="5134" width="11.140625" style="72" customWidth="1"/>
    <col min="5135" max="5135" width="7.85546875" style="72" customWidth="1"/>
    <col min="5136" max="5136" width="11" style="72" customWidth="1"/>
    <col min="5137" max="5137" width="12" style="72" customWidth="1"/>
    <col min="5138" max="5138" width="10.85546875" style="72" customWidth="1"/>
    <col min="5139" max="5140" width="10.7109375" style="72" customWidth="1"/>
    <col min="5141" max="5141" width="13.5703125" style="72" customWidth="1"/>
    <col min="5142" max="5142" width="7.42578125" style="72" customWidth="1"/>
    <col min="5143" max="5143" width="9.42578125" style="72" customWidth="1"/>
    <col min="5144" max="5144" width="10" style="72" customWidth="1"/>
    <col min="5145" max="5145" width="11.28515625" style="72" customWidth="1"/>
    <col min="5146" max="5146" width="10.140625" style="72" customWidth="1"/>
    <col min="5147" max="5147" width="9.5703125" style="72" customWidth="1"/>
    <col min="5148" max="5148" width="1.140625" style="72" customWidth="1"/>
    <col min="5149" max="5149" width="2.85546875" style="72" customWidth="1"/>
    <col min="5150" max="5376" width="11.42578125" style="72"/>
    <col min="5377" max="5377" width="11.140625" style="72" customWidth="1"/>
    <col min="5378" max="5378" width="43.5703125" style="72" bestFit="1" customWidth="1"/>
    <col min="5379" max="5379" width="11.42578125" style="72"/>
    <col min="5380" max="5380" width="10.28515625" style="72" customWidth="1"/>
    <col min="5381" max="5381" width="9.28515625" style="72" customWidth="1"/>
    <col min="5382" max="5382" width="9" style="72" customWidth="1"/>
    <col min="5383" max="5385" width="8.28515625" style="72" customWidth="1"/>
    <col min="5386" max="5386" width="9.42578125" style="72" customWidth="1"/>
    <col min="5387" max="5387" width="7.7109375" style="72" customWidth="1"/>
    <col min="5388" max="5388" width="10.42578125" style="72" customWidth="1"/>
    <col min="5389" max="5389" width="9.28515625" style="72" customWidth="1"/>
    <col min="5390" max="5390" width="11.140625" style="72" customWidth="1"/>
    <col min="5391" max="5391" width="7.85546875" style="72" customWidth="1"/>
    <col min="5392" max="5392" width="11" style="72" customWidth="1"/>
    <col min="5393" max="5393" width="12" style="72" customWidth="1"/>
    <col min="5394" max="5394" width="10.85546875" style="72" customWidth="1"/>
    <col min="5395" max="5396" width="10.7109375" style="72" customWidth="1"/>
    <col min="5397" max="5397" width="13.5703125" style="72" customWidth="1"/>
    <col min="5398" max="5398" width="7.42578125" style="72" customWidth="1"/>
    <col min="5399" max="5399" width="9.42578125" style="72" customWidth="1"/>
    <col min="5400" max="5400" width="10" style="72" customWidth="1"/>
    <col min="5401" max="5401" width="11.28515625" style="72" customWidth="1"/>
    <col min="5402" max="5402" width="10.140625" style="72" customWidth="1"/>
    <col min="5403" max="5403" width="9.5703125" style="72" customWidth="1"/>
    <col min="5404" max="5404" width="1.140625" style="72" customWidth="1"/>
    <col min="5405" max="5405" width="2.85546875" style="72" customWidth="1"/>
    <col min="5406" max="5632" width="11.42578125" style="72"/>
    <col min="5633" max="5633" width="11.140625" style="72" customWidth="1"/>
    <col min="5634" max="5634" width="43.5703125" style="72" bestFit="1" customWidth="1"/>
    <col min="5635" max="5635" width="11.42578125" style="72"/>
    <col min="5636" max="5636" width="10.28515625" style="72" customWidth="1"/>
    <col min="5637" max="5637" width="9.28515625" style="72" customWidth="1"/>
    <col min="5638" max="5638" width="9" style="72" customWidth="1"/>
    <col min="5639" max="5641" width="8.28515625" style="72" customWidth="1"/>
    <col min="5642" max="5642" width="9.42578125" style="72" customWidth="1"/>
    <col min="5643" max="5643" width="7.7109375" style="72" customWidth="1"/>
    <col min="5644" max="5644" width="10.42578125" style="72" customWidth="1"/>
    <col min="5645" max="5645" width="9.28515625" style="72" customWidth="1"/>
    <col min="5646" max="5646" width="11.140625" style="72" customWidth="1"/>
    <col min="5647" max="5647" width="7.85546875" style="72" customWidth="1"/>
    <col min="5648" max="5648" width="11" style="72" customWidth="1"/>
    <col min="5649" max="5649" width="12" style="72" customWidth="1"/>
    <col min="5650" max="5650" width="10.85546875" style="72" customWidth="1"/>
    <col min="5651" max="5652" width="10.7109375" style="72" customWidth="1"/>
    <col min="5653" max="5653" width="13.5703125" style="72" customWidth="1"/>
    <col min="5654" max="5654" width="7.42578125" style="72" customWidth="1"/>
    <col min="5655" max="5655" width="9.42578125" style="72" customWidth="1"/>
    <col min="5656" max="5656" width="10" style="72" customWidth="1"/>
    <col min="5657" max="5657" width="11.28515625" style="72" customWidth="1"/>
    <col min="5658" max="5658" width="10.140625" style="72" customWidth="1"/>
    <col min="5659" max="5659" width="9.5703125" style="72" customWidth="1"/>
    <col min="5660" max="5660" width="1.140625" style="72" customWidth="1"/>
    <col min="5661" max="5661" width="2.85546875" style="72" customWidth="1"/>
    <col min="5662" max="5888" width="11.42578125" style="72"/>
    <col min="5889" max="5889" width="11.140625" style="72" customWidth="1"/>
    <col min="5890" max="5890" width="43.5703125" style="72" bestFit="1" customWidth="1"/>
    <col min="5891" max="5891" width="11.42578125" style="72"/>
    <col min="5892" max="5892" width="10.28515625" style="72" customWidth="1"/>
    <col min="5893" max="5893" width="9.28515625" style="72" customWidth="1"/>
    <col min="5894" max="5894" width="9" style="72" customWidth="1"/>
    <col min="5895" max="5897" width="8.28515625" style="72" customWidth="1"/>
    <col min="5898" max="5898" width="9.42578125" style="72" customWidth="1"/>
    <col min="5899" max="5899" width="7.7109375" style="72" customWidth="1"/>
    <col min="5900" max="5900" width="10.42578125" style="72" customWidth="1"/>
    <col min="5901" max="5901" width="9.28515625" style="72" customWidth="1"/>
    <col min="5902" max="5902" width="11.140625" style="72" customWidth="1"/>
    <col min="5903" max="5903" width="7.85546875" style="72" customWidth="1"/>
    <col min="5904" max="5904" width="11" style="72" customWidth="1"/>
    <col min="5905" max="5905" width="12" style="72" customWidth="1"/>
    <col min="5906" max="5906" width="10.85546875" style="72" customWidth="1"/>
    <col min="5907" max="5908" width="10.7109375" style="72" customWidth="1"/>
    <col min="5909" max="5909" width="13.5703125" style="72" customWidth="1"/>
    <col min="5910" max="5910" width="7.42578125" style="72" customWidth="1"/>
    <col min="5911" max="5911" width="9.42578125" style="72" customWidth="1"/>
    <col min="5912" max="5912" width="10" style="72" customWidth="1"/>
    <col min="5913" max="5913" width="11.28515625" style="72" customWidth="1"/>
    <col min="5914" max="5914" width="10.140625" style="72" customWidth="1"/>
    <col min="5915" max="5915" width="9.5703125" style="72" customWidth="1"/>
    <col min="5916" max="5916" width="1.140625" style="72" customWidth="1"/>
    <col min="5917" max="5917" width="2.85546875" style="72" customWidth="1"/>
    <col min="5918" max="6144" width="11.42578125" style="72"/>
    <col min="6145" max="6145" width="11.140625" style="72" customWidth="1"/>
    <col min="6146" max="6146" width="43.5703125" style="72" bestFit="1" customWidth="1"/>
    <col min="6147" max="6147" width="11.42578125" style="72"/>
    <col min="6148" max="6148" width="10.28515625" style="72" customWidth="1"/>
    <col min="6149" max="6149" width="9.28515625" style="72" customWidth="1"/>
    <col min="6150" max="6150" width="9" style="72" customWidth="1"/>
    <col min="6151" max="6153" width="8.28515625" style="72" customWidth="1"/>
    <col min="6154" max="6154" width="9.42578125" style="72" customWidth="1"/>
    <col min="6155" max="6155" width="7.7109375" style="72" customWidth="1"/>
    <col min="6156" max="6156" width="10.42578125" style="72" customWidth="1"/>
    <col min="6157" max="6157" width="9.28515625" style="72" customWidth="1"/>
    <col min="6158" max="6158" width="11.140625" style="72" customWidth="1"/>
    <col min="6159" max="6159" width="7.85546875" style="72" customWidth="1"/>
    <col min="6160" max="6160" width="11" style="72" customWidth="1"/>
    <col min="6161" max="6161" width="12" style="72" customWidth="1"/>
    <col min="6162" max="6162" width="10.85546875" style="72" customWidth="1"/>
    <col min="6163" max="6164" width="10.7109375" style="72" customWidth="1"/>
    <col min="6165" max="6165" width="13.5703125" style="72" customWidth="1"/>
    <col min="6166" max="6166" width="7.42578125" style="72" customWidth="1"/>
    <col min="6167" max="6167" width="9.42578125" style="72" customWidth="1"/>
    <col min="6168" max="6168" width="10" style="72" customWidth="1"/>
    <col min="6169" max="6169" width="11.28515625" style="72" customWidth="1"/>
    <col min="6170" max="6170" width="10.140625" style="72" customWidth="1"/>
    <col min="6171" max="6171" width="9.5703125" style="72" customWidth="1"/>
    <col min="6172" max="6172" width="1.140625" style="72" customWidth="1"/>
    <col min="6173" max="6173" width="2.85546875" style="72" customWidth="1"/>
    <col min="6174" max="6400" width="11.42578125" style="72"/>
    <col min="6401" max="6401" width="11.140625" style="72" customWidth="1"/>
    <col min="6402" max="6402" width="43.5703125" style="72" bestFit="1" customWidth="1"/>
    <col min="6403" max="6403" width="11.42578125" style="72"/>
    <col min="6404" max="6404" width="10.28515625" style="72" customWidth="1"/>
    <col min="6405" max="6405" width="9.28515625" style="72" customWidth="1"/>
    <col min="6406" max="6406" width="9" style="72" customWidth="1"/>
    <col min="6407" max="6409" width="8.28515625" style="72" customWidth="1"/>
    <col min="6410" max="6410" width="9.42578125" style="72" customWidth="1"/>
    <col min="6411" max="6411" width="7.7109375" style="72" customWidth="1"/>
    <col min="6412" max="6412" width="10.42578125" style="72" customWidth="1"/>
    <col min="6413" max="6413" width="9.28515625" style="72" customWidth="1"/>
    <col min="6414" max="6414" width="11.140625" style="72" customWidth="1"/>
    <col min="6415" max="6415" width="7.85546875" style="72" customWidth="1"/>
    <col min="6416" max="6416" width="11" style="72" customWidth="1"/>
    <col min="6417" max="6417" width="12" style="72" customWidth="1"/>
    <col min="6418" max="6418" width="10.85546875" style="72" customWidth="1"/>
    <col min="6419" max="6420" width="10.7109375" style="72" customWidth="1"/>
    <col min="6421" max="6421" width="13.5703125" style="72" customWidth="1"/>
    <col min="6422" max="6422" width="7.42578125" style="72" customWidth="1"/>
    <col min="6423" max="6423" width="9.42578125" style="72" customWidth="1"/>
    <col min="6424" max="6424" width="10" style="72" customWidth="1"/>
    <col min="6425" max="6425" width="11.28515625" style="72" customWidth="1"/>
    <col min="6426" max="6426" width="10.140625" style="72" customWidth="1"/>
    <col min="6427" max="6427" width="9.5703125" style="72" customWidth="1"/>
    <col min="6428" max="6428" width="1.140625" style="72" customWidth="1"/>
    <col min="6429" max="6429" width="2.85546875" style="72" customWidth="1"/>
    <col min="6430" max="6656" width="11.42578125" style="72"/>
    <col min="6657" max="6657" width="11.140625" style="72" customWidth="1"/>
    <col min="6658" max="6658" width="43.5703125" style="72" bestFit="1" customWidth="1"/>
    <col min="6659" max="6659" width="11.42578125" style="72"/>
    <col min="6660" max="6660" width="10.28515625" style="72" customWidth="1"/>
    <col min="6661" max="6661" width="9.28515625" style="72" customWidth="1"/>
    <col min="6662" max="6662" width="9" style="72" customWidth="1"/>
    <col min="6663" max="6665" width="8.28515625" style="72" customWidth="1"/>
    <col min="6666" max="6666" width="9.42578125" style="72" customWidth="1"/>
    <col min="6667" max="6667" width="7.7109375" style="72" customWidth="1"/>
    <col min="6668" max="6668" width="10.42578125" style="72" customWidth="1"/>
    <col min="6669" max="6669" width="9.28515625" style="72" customWidth="1"/>
    <col min="6670" max="6670" width="11.140625" style="72" customWidth="1"/>
    <col min="6671" max="6671" width="7.85546875" style="72" customWidth="1"/>
    <col min="6672" max="6672" width="11" style="72" customWidth="1"/>
    <col min="6673" max="6673" width="12" style="72" customWidth="1"/>
    <col min="6674" max="6674" width="10.85546875" style="72" customWidth="1"/>
    <col min="6675" max="6676" width="10.7109375" style="72" customWidth="1"/>
    <col min="6677" max="6677" width="13.5703125" style="72" customWidth="1"/>
    <col min="6678" max="6678" width="7.42578125" style="72" customWidth="1"/>
    <col min="6679" max="6679" width="9.42578125" style="72" customWidth="1"/>
    <col min="6680" max="6680" width="10" style="72" customWidth="1"/>
    <col min="6681" max="6681" width="11.28515625" style="72" customWidth="1"/>
    <col min="6682" max="6682" width="10.140625" style="72" customWidth="1"/>
    <col min="6683" max="6683" width="9.5703125" style="72" customWidth="1"/>
    <col min="6684" max="6684" width="1.140625" style="72" customWidth="1"/>
    <col min="6685" max="6685" width="2.85546875" style="72" customWidth="1"/>
    <col min="6686" max="6912" width="11.42578125" style="72"/>
    <col min="6913" max="6913" width="11.140625" style="72" customWidth="1"/>
    <col min="6914" max="6914" width="43.5703125" style="72" bestFit="1" customWidth="1"/>
    <col min="6915" max="6915" width="11.42578125" style="72"/>
    <col min="6916" max="6916" width="10.28515625" style="72" customWidth="1"/>
    <col min="6917" max="6917" width="9.28515625" style="72" customWidth="1"/>
    <col min="6918" max="6918" width="9" style="72" customWidth="1"/>
    <col min="6919" max="6921" width="8.28515625" style="72" customWidth="1"/>
    <col min="6922" max="6922" width="9.42578125" style="72" customWidth="1"/>
    <col min="6923" max="6923" width="7.7109375" style="72" customWidth="1"/>
    <col min="6924" max="6924" width="10.42578125" style="72" customWidth="1"/>
    <col min="6925" max="6925" width="9.28515625" style="72" customWidth="1"/>
    <col min="6926" max="6926" width="11.140625" style="72" customWidth="1"/>
    <col min="6927" max="6927" width="7.85546875" style="72" customWidth="1"/>
    <col min="6928" max="6928" width="11" style="72" customWidth="1"/>
    <col min="6929" max="6929" width="12" style="72" customWidth="1"/>
    <col min="6930" max="6930" width="10.85546875" style="72" customWidth="1"/>
    <col min="6931" max="6932" width="10.7109375" style="72" customWidth="1"/>
    <col min="6933" max="6933" width="13.5703125" style="72" customWidth="1"/>
    <col min="6934" max="6934" width="7.42578125" style="72" customWidth="1"/>
    <col min="6935" max="6935" width="9.42578125" style="72" customWidth="1"/>
    <col min="6936" max="6936" width="10" style="72" customWidth="1"/>
    <col min="6937" max="6937" width="11.28515625" style="72" customWidth="1"/>
    <col min="6938" max="6938" width="10.140625" style="72" customWidth="1"/>
    <col min="6939" max="6939" width="9.5703125" style="72" customWidth="1"/>
    <col min="6940" max="6940" width="1.140625" style="72" customWidth="1"/>
    <col min="6941" max="6941" width="2.85546875" style="72" customWidth="1"/>
    <col min="6942" max="7168" width="11.42578125" style="72"/>
    <col min="7169" max="7169" width="11.140625" style="72" customWidth="1"/>
    <col min="7170" max="7170" width="43.5703125" style="72" bestFit="1" customWidth="1"/>
    <col min="7171" max="7171" width="11.42578125" style="72"/>
    <col min="7172" max="7172" width="10.28515625" style="72" customWidth="1"/>
    <col min="7173" max="7173" width="9.28515625" style="72" customWidth="1"/>
    <col min="7174" max="7174" width="9" style="72" customWidth="1"/>
    <col min="7175" max="7177" width="8.28515625" style="72" customWidth="1"/>
    <col min="7178" max="7178" width="9.42578125" style="72" customWidth="1"/>
    <col min="7179" max="7179" width="7.7109375" style="72" customWidth="1"/>
    <col min="7180" max="7180" width="10.42578125" style="72" customWidth="1"/>
    <col min="7181" max="7181" width="9.28515625" style="72" customWidth="1"/>
    <col min="7182" max="7182" width="11.140625" style="72" customWidth="1"/>
    <col min="7183" max="7183" width="7.85546875" style="72" customWidth="1"/>
    <col min="7184" max="7184" width="11" style="72" customWidth="1"/>
    <col min="7185" max="7185" width="12" style="72" customWidth="1"/>
    <col min="7186" max="7186" width="10.85546875" style="72" customWidth="1"/>
    <col min="7187" max="7188" width="10.7109375" style="72" customWidth="1"/>
    <col min="7189" max="7189" width="13.5703125" style="72" customWidth="1"/>
    <col min="7190" max="7190" width="7.42578125" style="72" customWidth="1"/>
    <col min="7191" max="7191" width="9.42578125" style="72" customWidth="1"/>
    <col min="7192" max="7192" width="10" style="72" customWidth="1"/>
    <col min="7193" max="7193" width="11.28515625" style="72" customWidth="1"/>
    <col min="7194" max="7194" width="10.140625" style="72" customWidth="1"/>
    <col min="7195" max="7195" width="9.5703125" style="72" customWidth="1"/>
    <col min="7196" max="7196" width="1.140625" style="72" customWidth="1"/>
    <col min="7197" max="7197" width="2.85546875" style="72" customWidth="1"/>
    <col min="7198" max="7424" width="11.42578125" style="72"/>
    <col min="7425" max="7425" width="11.140625" style="72" customWidth="1"/>
    <col min="7426" max="7426" width="43.5703125" style="72" bestFit="1" customWidth="1"/>
    <col min="7427" max="7427" width="11.42578125" style="72"/>
    <col min="7428" max="7428" width="10.28515625" style="72" customWidth="1"/>
    <col min="7429" max="7429" width="9.28515625" style="72" customWidth="1"/>
    <col min="7430" max="7430" width="9" style="72" customWidth="1"/>
    <col min="7431" max="7433" width="8.28515625" style="72" customWidth="1"/>
    <col min="7434" max="7434" width="9.42578125" style="72" customWidth="1"/>
    <col min="7435" max="7435" width="7.7109375" style="72" customWidth="1"/>
    <col min="7436" max="7436" width="10.42578125" style="72" customWidth="1"/>
    <col min="7437" max="7437" width="9.28515625" style="72" customWidth="1"/>
    <col min="7438" max="7438" width="11.140625" style="72" customWidth="1"/>
    <col min="7439" max="7439" width="7.85546875" style="72" customWidth="1"/>
    <col min="7440" max="7440" width="11" style="72" customWidth="1"/>
    <col min="7441" max="7441" width="12" style="72" customWidth="1"/>
    <col min="7442" max="7442" width="10.85546875" style="72" customWidth="1"/>
    <col min="7443" max="7444" width="10.7109375" style="72" customWidth="1"/>
    <col min="7445" max="7445" width="13.5703125" style="72" customWidth="1"/>
    <col min="7446" max="7446" width="7.42578125" style="72" customWidth="1"/>
    <col min="7447" max="7447" width="9.42578125" style="72" customWidth="1"/>
    <col min="7448" max="7448" width="10" style="72" customWidth="1"/>
    <col min="7449" max="7449" width="11.28515625" style="72" customWidth="1"/>
    <col min="7450" max="7450" width="10.140625" style="72" customWidth="1"/>
    <col min="7451" max="7451" width="9.5703125" style="72" customWidth="1"/>
    <col min="7452" max="7452" width="1.140625" style="72" customWidth="1"/>
    <col min="7453" max="7453" width="2.85546875" style="72" customWidth="1"/>
    <col min="7454" max="7680" width="11.42578125" style="72"/>
    <col min="7681" max="7681" width="11.140625" style="72" customWidth="1"/>
    <col min="7682" max="7682" width="43.5703125" style="72" bestFit="1" customWidth="1"/>
    <col min="7683" max="7683" width="11.42578125" style="72"/>
    <col min="7684" max="7684" width="10.28515625" style="72" customWidth="1"/>
    <col min="7685" max="7685" width="9.28515625" style="72" customWidth="1"/>
    <col min="7686" max="7686" width="9" style="72" customWidth="1"/>
    <col min="7687" max="7689" width="8.28515625" style="72" customWidth="1"/>
    <col min="7690" max="7690" width="9.42578125" style="72" customWidth="1"/>
    <col min="7691" max="7691" width="7.7109375" style="72" customWidth="1"/>
    <col min="7692" max="7692" width="10.42578125" style="72" customWidth="1"/>
    <col min="7693" max="7693" width="9.28515625" style="72" customWidth="1"/>
    <col min="7694" max="7694" width="11.140625" style="72" customWidth="1"/>
    <col min="7695" max="7695" width="7.85546875" style="72" customWidth="1"/>
    <col min="7696" max="7696" width="11" style="72" customWidth="1"/>
    <col min="7697" max="7697" width="12" style="72" customWidth="1"/>
    <col min="7698" max="7698" width="10.85546875" style="72" customWidth="1"/>
    <col min="7699" max="7700" width="10.7109375" style="72" customWidth="1"/>
    <col min="7701" max="7701" width="13.5703125" style="72" customWidth="1"/>
    <col min="7702" max="7702" width="7.42578125" style="72" customWidth="1"/>
    <col min="7703" max="7703" width="9.42578125" style="72" customWidth="1"/>
    <col min="7704" max="7704" width="10" style="72" customWidth="1"/>
    <col min="7705" max="7705" width="11.28515625" style="72" customWidth="1"/>
    <col min="7706" max="7706" width="10.140625" style="72" customWidth="1"/>
    <col min="7707" max="7707" width="9.5703125" style="72" customWidth="1"/>
    <col min="7708" max="7708" width="1.140625" style="72" customWidth="1"/>
    <col min="7709" max="7709" width="2.85546875" style="72" customWidth="1"/>
    <col min="7710" max="7936" width="11.42578125" style="72"/>
    <col min="7937" max="7937" width="11.140625" style="72" customWidth="1"/>
    <col min="7938" max="7938" width="43.5703125" style="72" bestFit="1" customWidth="1"/>
    <col min="7939" max="7939" width="11.42578125" style="72"/>
    <col min="7940" max="7940" width="10.28515625" style="72" customWidth="1"/>
    <col min="7941" max="7941" width="9.28515625" style="72" customWidth="1"/>
    <col min="7942" max="7942" width="9" style="72" customWidth="1"/>
    <col min="7943" max="7945" width="8.28515625" style="72" customWidth="1"/>
    <col min="7946" max="7946" width="9.42578125" style="72" customWidth="1"/>
    <col min="7947" max="7947" width="7.7109375" style="72" customWidth="1"/>
    <col min="7948" max="7948" width="10.42578125" style="72" customWidth="1"/>
    <col min="7949" max="7949" width="9.28515625" style="72" customWidth="1"/>
    <col min="7950" max="7950" width="11.140625" style="72" customWidth="1"/>
    <col min="7951" max="7951" width="7.85546875" style="72" customWidth="1"/>
    <col min="7952" max="7952" width="11" style="72" customWidth="1"/>
    <col min="7953" max="7953" width="12" style="72" customWidth="1"/>
    <col min="7954" max="7954" width="10.85546875" style="72" customWidth="1"/>
    <col min="7955" max="7956" width="10.7109375" style="72" customWidth="1"/>
    <col min="7957" max="7957" width="13.5703125" style="72" customWidth="1"/>
    <col min="7958" max="7958" width="7.42578125" style="72" customWidth="1"/>
    <col min="7959" max="7959" width="9.42578125" style="72" customWidth="1"/>
    <col min="7960" max="7960" width="10" style="72" customWidth="1"/>
    <col min="7961" max="7961" width="11.28515625" style="72" customWidth="1"/>
    <col min="7962" max="7962" width="10.140625" style="72" customWidth="1"/>
    <col min="7963" max="7963" width="9.5703125" style="72" customWidth="1"/>
    <col min="7964" max="7964" width="1.140625" style="72" customWidth="1"/>
    <col min="7965" max="7965" width="2.85546875" style="72" customWidth="1"/>
    <col min="7966" max="8192" width="11.42578125" style="72"/>
    <col min="8193" max="8193" width="11.140625" style="72" customWidth="1"/>
    <col min="8194" max="8194" width="43.5703125" style="72" bestFit="1" customWidth="1"/>
    <col min="8195" max="8195" width="11.42578125" style="72"/>
    <col min="8196" max="8196" width="10.28515625" style="72" customWidth="1"/>
    <col min="8197" max="8197" width="9.28515625" style="72" customWidth="1"/>
    <col min="8198" max="8198" width="9" style="72" customWidth="1"/>
    <col min="8199" max="8201" width="8.28515625" style="72" customWidth="1"/>
    <col min="8202" max="8202" width="9.42578125" style="72" customWidth="1"/>
    <col min="8203" max="8203" width="7.7109375" style="72" customWidth="1"/>
    <col min="8204" max="8204" width="10.42578125" style="72" customWidth="1"/>
    <col min="8205" max="8205" width="9.28515625" style="72" customWidth="1"/>
    <col min="8206" max="8206" width="11.140625" style="72" customWidth="1"/>
    <col min="8207" max="8207" width="7.85546875" style="72" customWidth="1"/>
    <col min="8208" max="8208" width="11" style="72" customWidth="1"/>
    <col min="8209" max="8209" width="12" style="72" customWidth="1"/>
    <col min="8210" max="8210" width="10.85546875" style="72" customWidth="1"/>
    <col min="8211" max="8212" width="10.7109375" style="72" customWidth="1"/>
    <col min="8213" max="8213" width="13.5703125" style="72" customWidth="1"/>
    <col min="8214" max="8214" width="7.42578125" style="72" customWidth="1"/>
    <col min="8215" max="8215" width="9.42578125" style="72" customWidth="1"/>
    <col min="8216" max="8216" width="10" style="72" customWidth="1"/>
    <col min="8217" max="8217" width="11.28515625" style="72" customWidth="1"/>
    <col min="8218" max="8218" width="10.140625" style="72" customWidth="1"/>
    <col min="8219" max="8219" width="9.5703125" style="72" customWidth="1"/>
    <col min="8220" max="8220" width="1.140625" style="72" customWidth="1"/>
    <col min="8221" max="8221" width="2.85546875" style="72" customWidth="1"/>
    <col min="8222" max="8448" width="11.42578125" style="72"/>
    <col min="8449" max="8449" width="11.140625" style="72" customWidth="1"/>
    <col min="8450" max="8450" width="43.5703125" style="72" bestFit="1" customWidth="1"/>
    <col min="8451" max="8451" width="11.42578125" style="72"/>
    <col min="8452" max="8452" width="10.28515625" style="72" customWidth="1"/>
    <col min="8453" max="8453" width="9.28515625" style="72" customWidth="1"/>
    <col min="8454" max="8454" width="9" style="72" customWidth="1"/>
    <col min="8455" max="8457" width="8.28515625" style="72" customWidth="1"/>
    <col min="8458" max="8458" width="9.42578125" style="72" customWidth="1"/>
    <col min="8459" max="8459" width="7.7109375" style="72" customWidth="1"/>
    <col min="8460" max="8460" width="10.42578125" style="72" customWidth="1"/>
    <col min="8461" max="8461" width="9.28515625" style="72" customWidth="1"/>
    <col min="8462" max="8462" width="11.140625" style="72" customWidth="1"/>
    <col min="8463" max="8463" width="7.85546875" style="72" customWidth="1"/>
    <col min="8464" max="8464" width="11" style="72" customWidth="1"/>
    <col min="8465" max="8465" width="12" style="72" customWidth="1"/>
    <col min="8466" max="8466" width="10.85546875" style="72" customWidth="1"/>
    <col min="8467" max="8468" width="10.7109375" style="72" customWidth="1"/>
    <col min="8469" max="8469" width="13.5703125" style="72" customWidth="1"/>
    <col min="8470" max="8470" width="7.42578125" style="72" customWidth="1"/>
    <col min="8471" max="8471" width="9.42578125" style="72" customWidth="1"/>
    <col min="8472" max="8472" width="10" style="72" customWidth="1"/>
    <col min="8473" max="8473" width="11.28515625" style="72" customWidth="1"/>
    <col min="8474" max="8474" width="10.140625" style="72" customWidth="1"/>
    <col min="8475" max="8475" width="9.5703125" style="72" customWidth="1"/>
    <col min="8476" max="8476" width="1.140625" style="72" customWidth="1"/>
    <col min="8477" max="8477" width="2.85546875" style="72" customWidth="1"/>
    <col min="8478" max="8704" width="11.42578125" style="72"/>
    <col min="8705" max="8705" width="11.140625" style="72" customWidth="1"/>
    <col min="8706" max="8706" width="43.5703125" style="72" bestFit="1" customWidth="1"/>
    <col min="8707" max="8707" width="11.42578125" style="72"/>
    <col min="8708" max="8708" width="10.28515625" style="72" customWidth="1"/>
    <col min="8709" max="8709" width="9.28515625" style="72" customWidth="1"/>
    <col min="8710" max="8710" width="9" style="72" customWidth="1"/>
    <col min="8711" max="8713" width="8.28515625" style="72" customWidth="1"/>
    <col min="8714" max="8714" width="9.42578125" style="72" customWidth="1"/>
    <col min="8715" max="8715" width="7.7109375" style="72" customWidth="1"/>
    <col min="8716" max="8716" width="10.42578125" style="72" customWidth="1"/>
    <col min="8717" max="8717" width="9.28515625" style="72" customWidth="1"/>
    <col min="8718" max="8718" width="11.140625" style="72" customWidth="1"/>
    <col min="8719" max="8719" width="7.85546875" style="72" customWidth="1"/>
    <col min="8720" max="8720" width="11" style="72" customWidth="1"/>
    <col min="8721" max="8721" width="12" style="72" customWidth="1"/>
    <col min="8722" max="8722" width="10.85546875" style="72" customWidth="1"/>
    <col min="8723" max="8724" width="10.7109375" style="72" customWidth="1"/>
    <col min="8725" max="8725" width="13.5703125" style="72" customWidth="1"/>
    <col min="8726" max="8726" width="7.42578125" style="72" customWidth="1"/>
    <col min="8727" max="8727" width="9.42578125" style="72" customWidth="1"/>
    <col min="8728" max="8728" width="10" style="72" customWidth="1"/>
    <col min="8729" max="8729" width="11.28515625" style="72" customWidth="1"/>
    <col min="8730" max="8730" width="10.140625" style="72" customWidth="1"/>
    <col min="8731" max="8731" width="9.5703125" style="72" customWidth="1"/>
    <col min="8732" max="8732" width="1.140625" style="72" customWidth="1"/>
    <col min="8733" max="8733" width="2.85546875" style="72" customWidth="1"/>
    <col min="8734" max="8960" width="11.42578125" style="72"/>
    <col min="8961" max="8961" width="11.140625" style="72" customWidth="1"/>
    <col min="8962" max="8962" width="43.5703125" style="72" bestFit="1" customWidth="1"/>
    <col min="8963" max="8963" width="11.42578125" style="72"/>
    <col min="8964" max="8964" width="10.28515625" style="72" customWidth="1"/>
    <col min="8965" max="8965" width="9.28515625" style="72" customWidth="1"/>
    <col min="8966" max="8966" width="9" style="72" customWidth="1"/>
    <col min="8967" max="8969" width="8.28515625" style="72" customWidth="1"/>
    <col min="8970" max="8970" width="9.42578125" style="72" customWidth="1"/>
    <col min="8971" max="8971" width="7.7109375" style="72" customWidth="1"/>
    <col min="8972" max="8972" width="10.42578125" style="72" customWidth="1"/>
    <col min="8973" max="8973" width="9.28515625" style="72" customWidth="1"/>
    <col min="8974" max="8974" width="11.140625" style="72" customWidth="1"/>
    <col min="8975" max="8975" width="7.85546875" style="72" customWidth="1"/>
    <col min="8976" max="8976" width="11" style="72" customWidth="1"/>
    <col min="8977" max="8977" width="12" style="72" customWidth="1"/>
    <col min="8978" max="8978" width="10.85546875" style="72" customWidth="1"/>
    <col min="8979" max="8980" width="10.7109375" style="72" customWidth="1"/>
    <col min="8981" max="8981" width="13.5703125" style="72" customWidth="1"/>
    <col min="8982" max="8982" width="7.42578125" style="72" customWidth="1"/>
    <col min="8983" max="8983" width="9.42578125" style="72" customWidth="1"/>
    <col min="8984" max="8984" width="10" style="72" customWidth="1"/>
    <col min="8985" max="8985" width="11.28515625" style="72" customWidth="1"/>
    <col min="8986" max="8986" width="10.140625" style="72" customWidth="1"/>
    <col min="8987" max="8987" width="9.5703125" style="72" customWidth="1"/>
    <col min="8988" max="8988" width="1.140625" style="72" customWidth="1"/>
    <col min="8989" max="8989" width="2.85546875" style="72" customWidth="1"/>
    <col min="8990" max="9216" width="11.42578125" style="72"/>
    <col min="9217" max="9217" width="11.140625" style="72" customWidth="1"/>
    <col min="9218" max="9218" width="43.5703125" style="72" bestFit="1" customWidth="1"/>
    <col min="9219" max="9219" width="11.42578125" style="72"/>
    <col min="9220" max="9220" width="10.28515625" style="72" customWidth="1"/>
    <col min="9221" max="9221" width="9.28515625" style="72" customWidth="1"/>
    <col min="9222" max="9222" width="9" style="72" customWidth="1"/>
    <col min="9223" max="9225" width="8.28515625" style="72" customWidth="1"/>
    <col min="9226" max="9226" width="9.42578125" style="72" customWidth="1"/>
    <col min="9227" max="9227" width="7.7109375" style="72" customWidth="1"/>
    <col min="9228" max="9228" width="10.42578125" style="72" customWidth="1"/>
    <col min="9229" max="9229" width="9.28515625" style="72" customWidth="1"/>
    <col min="9230" max="9230" width="11.140625" style="72" customWidth="1"/>
    <col min="9231" max="9231" width="7.85546875" style="72" customWidth="1"/>
    <col min="9232" max="9232" width="11" style="72" customWidth="1"/>
    <col min="9233" max="9233" width="12" style="72" customWidth="1"/>
    <col min="9234" max="9234" width="10.85546875" style="72" customWidth="1"/>
    <col min="9235" max="9236" width="10.7109375" style="72" customWidth="1"/>
    <col min="9237" max="9237" width="13.5703125" style="72" customWidth="1"/>
    <col min="9238" max="9238" width="7.42578125" style="72" customWidth="1"/>
    <col min="9239" max="9239" width="9.42578125" style="72" customWidth="1"/>
    <col min="9240" max="9240" width="10" style="72" customWidth="1"/>
    <col min="9241" max="9241" width="11.28515625" style="72" customWidth="1"/>
    <col min="9242" max="9242" width="10.140625" style="72" customWidth="1"/>
    <col min="9243" max="9243" width="9.5703125" style="72" customWidth="1"/>
    <col min="9244" max="9244" width="1.140625" style="72" customWidth="1"/>
    <col min="9245" max="9245" width="2.85546875" style="72" customWidth="1"/>
    <col min="9246" max="9472" width="11.42578125" style="72"/>
    <col min="9473" max="9473" width="11.140625" style="72" customWidth="1"/>
    <col min="9474" max="9474" width="43.5703125" style="72" bestFit="1" customWidth="1"/>
    <col min="9475" max="9475" width="11.42578125" style="72"/>
    <col min="9476" max="9476" width="10.28515625" style="72" customWidth="1"/>
    <col min="9477" max="9477" width="9.28515625" style="72" customWidth="1"/>
    <col min="9478" max="9478" width="9" style="72" customWidth="1"/>
    <col min="9479" max="9481" width="8.28515625" style="72" customWidth="1"/>
    <col min="9482" max="9482" width="9.42578125" style="72" customWidth="1"/>
    <col min="9483" max="9483" width="7.7109375" style="72" customWidth="1"/>
    <col min="9484" max="9484" width="10.42578125" style="72" customWidth="1"/>
    <col min="9485" max="9485" width="9.28515625" style="72" customWidth="1"/>
    <col min="9486" max="9486" width="11.140625" style="72" customWidth="1"/>
    <col min="9487" max="9487" width="7.85546875" style="72" customWidth="1"/>
    <col min="9488" max="9488" width="11" style="72" customWidth="1"/>
    <col min="9489" max="9489" width="12" style="72" customWidth="1"/>
    <col min="9490" max="9490" width="10.85546875" style="72" customWidth="1"/>
    <col min="9491" max="9492" width="10.7109375" style="72" customWidth="1"/>
    <col min="9493" max="9493" width="13.5703125" style="72" customWidth="1"/>
    <col min="9494" max="9494" width="7.42578125" style="72" customWidth="1"/>
    <col min="9495" max="9495" width="9.42578125" style="72" customWidth="1"/>
    <col min="9496" max="9496" width="10" style="72" customWidth="1"/>
    <col min="9497" max="9497" width="11.28515625" style="72" customWidth="1"/>
    <col min="9498" max="9498" width="10.140625" style="72" customWidth="1"/>
    <col min="9499" max="9499" width="9.5703125" style="72" customWidth="1"/>
    <col min="9500" max="9500" width="1.140625" style="72" customWidth="1"/>
    <col min="9501" max="9501" width="2.85546875" style="72" customWidth="1"/>
    <col min="9502" max="9728" width="11.42578125" style="72"/>
    <col min="9729" max="9729" width="11.140625" style="72" customWidth="1"/>
    <col min="9730" max="9730" width="43.5703125" style="72" bestFit="1" customWidth="1"/>
    <col min="9731" max="9731" width="11.42578125" style="72"/>
    <col min="9732" max="9732" width="10.28515625" style="72" customWidth="1"/>
    <col min="9733" max="9733" width="9.28515625" style="72" customWidth="1"/>
    <col min="9734" max="9734" width="9" style="72" customWidth="1"/>
    <col min="9735" max="9737" width="8.28515625" style="72" customWidth="1"/>
    <col min="9738" max="9738" width="9.42578125" style="72" customWidth="1"/>
    <col min="9739" max="9739" width="7.7109375" style="72" customWidth="1"/>
    <col min="9740" max="9740" width="10.42578125" style="72" customWidth="1"/>
    <col min="9741" max="9741" width="9.28515625" style="72" customWidth="1"/>
    <col min="9742" max="9742" width="11.140625" style="72" customWidth="1"/>
    <col min="9743" max="9743" width="7.85546875" style="72" customWidth="1"/>
    <col min="9744" max="9744" width="11" style="72" customWidth="1"/>
    <col min="9745" max="9745" width="12" style="72" customWidth="1"/>
    <col min="9746" max="9746" width="10.85546875" style="72" customWidth="1"/>
    <col min="9747" max="9748" width="10.7109375" style="72" customWidth="1"/>
    <col min="9749" max="9749" width="13.5703125" style="72" customWidth="1"/>
    <col min="9750" max="9750" width="7.42578125" style="72" customWidth="1"/>
    <col min="9751" max="9751" width="9.42578125" style="72" customWidth="1"/>
    <col min="9752" max="9752" width="10" style="72" customWidth="1"/>
    <col min="9753" max="9753" width="11.28515625" style="72" customWidth="1"/>
    <col min="9754" max="9754" width="10.140625" style="72" customWidth="1"/>
    <col min="9755" max="9755" width="9.5703125" style="72" customWidth="1"/>
    <col min="9756" max="9756" width="1.140625" style="72" customWidth="1"/>
    <col min="9757" max="9757" width="2.85546875" style="72" customWidth="1"/>
    <col min="9758" max="9984" width="11.42578125" style="72"/>
    <col min="9985" max="9985" width="11.140625" style="72" customWidth="1"/>
    <col min="9986" max="9986" width="43.5703125" style="72" bestFit="1" customWidth="1"/>
    <col min="9987" max="9987" width="11.42578125" style="72"/>
    <col min="9988" max="9988" width="10.28515625" style="72" customWidth="1"/>
    <col min="9989" max="9989" width="9.28515625" style="72" customWidth="1"/>
    <col min="9990" max="9990" width="9" style="72" customWidth="1"/>
    <col min="9991" max="9993" width="8.28515625" style="72" customWidth="1"/>
    <col min="9994" max="9994" width="9.42578125" style="72" customWidth="1"/>
    <col min="9995" max="9995" width="7.7109375" style="72" customWidth="1"/>
    <col min="9996" max="9996" width="10.42578125" style="72" customWidth="1"/>
    <col min="9997" max="9997" width="9.28515625" style="72" customWidth="1"/>
    <col min="9998" max="9998" width="11.140625" style="72" customWidth="1"/>
    <col min="9999" max="9999" width="7.85546875" style="72" customWidth="1"/>
    <col min="10000" max="10000" width="11" style="72" customWidth="1"/>
    <col min="10001" max="10001" width="12" style="72" customWidth="1"/>
    <col min="10002" max="10002" width="10.85546875" style="72" customWidth="1"/>
    <col min="10003" max="10004" width="10.7109375" style="72" customWidth="1"/>
    <col min="10005" max="10005" width="13.5703125" style="72" customWidth="1"/>
    <col min="10006" max="10006" width="7.42578125" style="72" customWidth="1"/>
    <col min="10007" max="10007" width="9.42578125" style="72" customWidth="1"/>
    <col min="10008" max="10008" width="10" style="72" customWidth="1"/>
    <col min="10009" max="10009" width="11.28515625" style="72" customWidth="1"/>
    <col min="10010" max="10010" width="10.140625" style="72" customWidth="1"/>
    <col min="10011" max="10011" width="9.5703125" style="72" customWidth="1"/>
    <col min="10012" max="10012" width="1.140625" style="72" customWidth="1"/>
    <col min="10013" max="10013" width="2.85546875" style="72" customWidth="1"/>
    <col min="10014" max="10240" width="11.42578125" style="72"/>
    <col min="10241" max="10241" width="11.140625" style="72" customWidth="1"/>
    <col min="10242" max="10242" width="43.5703125" style="72" bestFit="1" customWidth="1"/>
    <col min="10243" max="10243" width="11.42578125" style="72"/>
    <col min="10244" max="10244" width="10.28515625" style="72" customWidth="1"/>
    <col min="10245" max="10245" width="9.28515625" style="72" customWidth="1"/>
    <col min="10246" max="10246" width="9" style="72" customWidth="1"/>
    <col min="10247" max="10249" width="8.28515625" style="72" customWidth="1"/>
    <col min="10250" max="10250" width="9.42578125" style="72" customWidth="1"/>
    <col min="10251" max="10251" width="7.7109375" style="72" customWidth="1"/>
    <col min="10252" max="10252" width="10.42578125" style="72" customWidth="1"/>
    <col min="10253" max="10253" width="9.28515625" style="72" customWidth="1"/>
    <col min="10254" max="10254" width="11.140625" style="72" customWidth="1"/>
    <col min="10255" max="10255" width="7.85546875" style="72" customWidth="1"/>
    <col min="10256" max="10256" width="11" style="72" customWidth="1"/>
    <col min="10257" max="10257" width="12" style="72" customWidth="1"/>
    <col min="10258" max="10258" width="10.85546875" style="72" customWidth="1"/>
    <col min="10259" max="10260" width="10.7109375" style="72" customWidth="1"/>
    <col min="10261" max="10261" width="13.5703125" style="72" customWidth="1"/>
    <col min="10262" max="10262" width="7.42578125" style="72" customWidth="1"/>
    <col min="10263" max="10263" width="9.42578125" style="72" customWidth="1"/>
    <col min="10264" max="10264" width="10" style="72" customWidth="1"/>
    <col min="10265" max="10265" width="11.28515625" style="72" customWidth="1"/>
    <col min="10266" max="10266" width="10.140625" style="72" customWidth="1"/>
    <col min="10267" max="10267" width="9.5703125" style="72" customWidth="1"/>
    <col min="10268" max="10268" width="1.140625" style="72" customWidth="1"/>
    <col min="10269" max="10269" width="2.85546875" style="72" customWidth="1"/>
    <col min="10270" max="10496" width="11.42578125" style="72"/>
    <col min="10497" max="10497" width="11.140625" style="72" customWidth="1"/>
    <col min="10498" max="10498" width="43.5703125" style="72" bestFit="1" customWidth="1"/>
    <col min="10499" max="10499" width="11.42578125" style="72"/>
    <col min="10500" max="10500" width="10.28515625" style="72" customWidth="1"/>
    <col min="10501" max="10501" width="9.28515625" style="72" customWidth="1"/>
    <col min="10502" max="10502" width="9" style="72" customWidth="1"/>
    <col min="10503" max="10505" width="8.28515625" style="72" customWidth="1"/>
    <col min="10506" max="10506" width="9.42578125" style="72" customWidth="1"/>
    <col min="10507" max="10507" width="7.7109375" style="72" customWidth="1"/>
    <col min="10508" max="10508" width="10.42578125" style="72" customWidth="1"/>
    <col min="10509" max="10509" width="9.28515625" style="72" customWidth="1"/>
    <col min="10510" max="10510" width="11.140625" style="72" customWidth="1"/>
    <col min="10511" max="10511" width="7.85546875" style="72" customWidth="1"/>
    <col min="10512" max="10512" width="11" style="72" customWidth="1"/>
    <col min="10513" max="10513" width="12" style="72" customWidth="1"/>
    <col min="10514" max="10514" width="10.85546875" style="72" customWidth="1"/>
    <col min="10515" max="10516" width="10.7109375" style="72" customWidth="1"/>
    <col min="10517" max="10517" width="13.5703125" style="72" customWidth="1"/>
    <col min="10518" max="10518" width="7.42578125" style="72" customWidth="1"/>
    <col min="10519" max="10519" width="9.42578125" style="72" customWidth="1"/>
    <col min="10520" max="10520" width="10" style="72" customWidth="1"/>
    <col min="10521" max="10521" width="11.28515625" style="72" customWidth="1"/>
    <col min="10522" max="10522" width="10.140625" style="72" customWidth="1"/>
    <col min="10523" max="10523" width="9.5703125" style="72" customWidth="1"/>
    <col min="10524" max="10524" width="1.140625" style="72" customWidth="1"/>
    <col min="10525" max="10525" width="2.85546875" style="72" customWidth="1"/>
    <col min="10526" max="10752" width="11.42578125" style="72"/>
    <col min="10753" max="10753" width="11.140625" style="72" customWidth="1"/>
    <col min="10754" max="10754" width="43.5703125" style="72" bestFit="1" customWidth="1"/>
    <col min="10755" max="10755" width="11.42578125" style="72"/>
    <col min="10756" max="10756" width="10.28515625" style="72" customWidth="1"/>
    <col min="10757" max="10757" width="9.28515625" style="72" customWidth="1"/>
    <col min="10758" max="10758" width="9" style="72" customWidth="1"/>
    <col min="10759" max="10761" width="8.28515625" style="72" customWidth="1"/>
    <col min="10762" max="10762" width="9.42578125" style="72" customWidth="1"/>
    <col min="10763" max="10763" width="7.7109375" style="72" customWidth="1"/>
    <col min="10764" max="10764" width="10.42578125" style="72" customWidth="1"/>
    <col min="10765" max="10765" width="9.28515625" style="72" customWidth="1"/>
    <col min="10766" max="10766" width="11.140625" style="72" customWidth="1"/>
    <col min="10767" max="10767" width="7.85546875" style="72" customWidth="1"/>
    <col min="10768" max="10768" width="11" style="72" customWidth="1"/>
    <col min="10769" max="10769" width="12" style="72" customWidth="1"/>
    <col min="10770" max="10770" width="10.85546875" style="72" customWidth="1"/>
    <col min="10771" max="10772" width="10.7109375" style="72" customWidth="1"/>
    <col min="10773" max="10773" width="13.5703125" style="72" customWidth="1"/>
    <col min="10774" max="10774" width="7.42578125" style="72" customWidth="1"/>
    <col min="10775" max="10775" width="9.42578125" style="72" customWidth="1"/>
    <col min="10776" max="10776" width="10" style="72" customWidth="1"/>
    <col min="10777" max="10777" width="11.28515625" style="72" customWidth="1"/>
    <col min="10778" max="10778" width="10.140625" style="72" customWidth="1"/>
    <col min="10779" max="10779" width="9.5703125" style="72" customWidth="1"/>
    <col min="10780" max="10780" width="1.140625" style="72" customWidth="1"/>
    <col min="10781" max="10781" width="2.85546875" style="72" customWidth="1"/>
    <col min="10782" max="11008" width="11.42578125" style="72"/>
    <col min="11009" max="11009" width="11.140625" style="72" customWidth="1"/>
    <col min="11010" max="11010" width="43.5703125" style="72" bestFit="1" customWidth="1"/>
    <col min="11011" max="11011" width="11.42578125" style="72"/>
    <col min="11012" max="11012" width="10.28515625" style="72" customWidth="1"/>
    <col min="11013" max="11013" width="9.28515625" style="72" customWidth="1"/>
    <col min="11014" max="11014" width="9" style="72" customWidth="1"/>
    <col min="11015" max="11017" width="8.28515625" style="72" customWidth="1"/>
    <col min="11018" max="11018" width="9.42578125" style="72" customWidth="1"/>
    <col min="11019" max="11019" width="7.7109375" style="72" customWidth="1"/>
    <col min="11020" max="11020" width="10.42578125" style="72" customWidth="1"/>
    <col min="11021" max="11021" width="9.28515625" style="72" customWidth="1"/>
    <col min="11022" max="11022" width="11.140625" style="72" customWidth="1"/>
    <col min="11023" max="11023" width="7.85546875" style="72" customWidth="1"/>
    <col min="11024" max="11024" width="11" style="72" customWidth="1"/>
    <col min="11025" max="11025" width="12" style="72" customWidth="1"/>
    <col min="11026" max="11026" width="10.85546875" style="72" customWidth="1"/>
    <col min="11027" max="11028" width="10.7109375" style="72" customWidth="1"/>
    <col min="11029" max="11029" width="13.5703125" style="72" customWidth="1"/>
    <col min="11030" max="11030" width="7.42578125" style="72" customWidth="1"/>
    <col min="11031" max="11031" width="9.42578125" style="72" customWidth="1"/>
    <col min="11032" max="11032" width="10" style="72" customWidth="1"/>
    <col min="11033" max="11033" width="11.28515625" style="72" customWidth="1"/>
    <col min="11034" max="11034" width="10.140625" style="72" customWidth="1"/>
    <col min="11035" max="11035" width="9.5703125" style="72" customWidth="1"/>
    <col min="11036" max="11036" width="1.140625" style="72" customWidth="1"/>
    <col min="11037" max="11037" width="2.85546875" style="72" customWidth="1"/>
    <col min="11038" max="11264" width="11.42578125" style="72"/>
    <col min="11265" max="11265" width="11.140625" style="72" customWidth="1"/>
    <col min="11266" max="11266" width="43.5703125" style="72" bestFit="1" customWidth="1"/>
    <col min="11267" max="11267" width="11.42578125" style="72"/>
    <col min="11268" max="11268" width="10.28515625" style="72" customWidth="1"/>
    <col min="11269" max="11269" width="9.28515625" style="72" customWidth="1"/>
    <col min="11270" max="11270" width="9" style="72" customWidth="1"/>
    <col min="11271" max="11273" width="8.28515625" style="72" customWidth="1"/>
    <col min="11274" max="11274" width="9.42578125" style="72" customWidth="1"/>
    <col min="11275" max="11275" width="7.7109375" style="72" customWidth="1"/>
    <col min="11276" max="11276" width="10.42578125" style="72" customWidth="1"/>
    <col min="11277" max="11277" width="9.28515625" style="72" customWidth="1"/>
    <col min="11278" max="11278" width="11.140625" style="72" customWidth="1"/>
    <col min="11279" max="11279" width="7.85546875" style="72" customWidth="1"/>
    <col min="11280" max="11280" width="11" style="72" customWidth="1"/>
    <col min="11281" max="11281" width="12" style="72" customWidth="1"/>
    <col min="11282" max="11282" width="10.85546875" style="72" customWidth="1"/>
    <col min="11283" max="11284" width="10.7109375" style="72" customWidth="1"/>
    <col min="11285" max="11285" width="13.5703125" style="72" customWidth="1"/>
    <col min="11286" max="11286" width="7.42578125" style="72" customWidth="1"/>
    <col min="11287" max="11287" width="9.42578125" style="72" customWidth="1"/>
    <col min="11288" max="11288" width="10" style="72" customWidth="1"/>
    <col min="11289" max="11289" width="11.28515625" style="72" customWidth="1"/>
    <col min="11290" max="11290" width="10.140625" style="72" customWidth="1"/>
    <col min="11291" max="11291" width="9.5703125" style="72" customWidth="1"/>
    <col min="11292" max="11292" width="1.140625" style="72" customWidth="1"/>
    <col min="11293" max="11293" width="2.85546875" style="72" customWidth="1"/>
    <col min="11294" max="11520" width="11.42578125" style="72"/>
    <col min="11521" max="11521" width="11.140625" style="72" customWidth="1"/>
    <col min="11522" max="11522" width="43.5703125" style="72" bestFit="1" customWidth="1"/>
    <col min="11523" max="11523" width="11.42578125" style="72"/>
    <col min="11524" max="11524" width="10.28515625" style="72" customWidth="1"/>
    <col min="11525" max="11525" width="9.28515625" style="72" customWidth="1"/>
    <col min="11526" max="11526" width="9" style="72" customWidth="1"/>
    <col min="11527" max="11529" width="8.28515625" style="72" customWidth="1"/>
    <col min="11530" max="11530" width="9.42578125" style="72" customWidth="1"/>
    <col min="11531" max="11531" width="7.7109375" style="72" customWidth="1"/>
    <col min="11532" max="11532" width="10.42578125" style="72" customWidth="1"/>
    <col min="11533" max="11533" width="9.28515625" style="72" customWidth="1"/>
    <col min="11534" max="11534" width="11.140625" style="72" customWidth="1"/>
    <col min="11535" max="11535" width="7.85546875" style="72" customWidth="1"/>
    <col min="11536" max="11536" width="11" style="72" customWidth="1"/>
    <col min="11537" max="11537" width="12" style="72" customWidth="1"/>
    <col min="11538" max="11538" width="10.85546875" style="72" customWidth="1"/>
    <col min="11539" max="11540" width="10.7109375" style="72" customWidth="1"/>
    <col min="11541" max="11541" width="13.5703125" style="72" customWidth="1"/>
    <col min="11542" max="11542" width="7.42578125" style="72" customWidth="1"/>
    <col min="11543" max="11543" width="9.42578125" style="72" customWidth="1"/>
    <col min="11544" max="11544" width="10" style="72" customWidth="1"/>
    <col min="11545" max="11545" width="11.28515625" style="72" customWidth="1"/>
    <col min="11546" max="11546" width="10.140625" style="72" customWidth="1"/>
    <col min="11547" max="11547" width="9.5703125" style="72" customWidth="1"/>
    <col min="11548" max="11548" width="1.140625" style="72" customWidth="1"/>
    <col min="11549" max="11549" width="2.85546875" style="72" customWidth="1"/>
    <col min="11550" max="11776" width="11.42578125" style="72"/>
    <col min="11777" max="11777" width="11.140625" style="72" customWidth="1"/>
    <col min="11778" max="11778" width="43.5703125" style="72" bestFit="1" customWidth="1"/>
    <col min="11779" max="11779" width="11.42578125" style="72"/>
    <col min="11780" max="11780" width="10.28515625" style="72" customWidth="1"/>
    <col min="11781" max="11781" width="9.28515625" style="72" customWidth="1"/>
    <col min="11782" max="11782" width="9" style="72" customWidth="1"/>
    <col min="11783" max="11785" width="8.28515625" style="72" customWidth="1"/>
    <col min="11786" max="11786" width="9.42578125" style="72" customWidth="1"/>
    <col min="11787" max="11787" width="7.7109375" style="72" customWidth="1"/>
    <col min="11788" max="11788" width="10.42578125" style="72" customWidth="1"/>
    <col min="11789" max="11789" width="9.28515625" style="72" customWidth="1"/>
    <col min="11790" max="11790" width="11.140625" style="72" customWidth="1"/>
    <col min="11791" max="11791" width="7.85546875" style="72" customWidth="1"/>
    <col min="11792" max="11792" width="11" style="72" customWidth="1"/>
    <col min="11793" max="11793" width="12" style="72" customWidth="1"/>
    <col min="11794" max="11794" width="10.85546875" style="72" customWidth="1"/>
    <col min="11795" max="11796" width="10.7109375" style="72" customWidth="1"/>
    <col min="11797" max="11797" width="13.5703125" style="72" customWidth="1"/>
    <col min="11798" max="11798" width="7.42578125" style="72" customWidth="1"/>
    <col min="11799" max="11799" width="9.42578125" style="72" customWidth="1"/>
    <col min="11800" max="11800" width="10" style="72" customWidth="1"/>
    <col min="11801" max="11801" width="11.28515625" style="72" customWidth="1"/>
    <col min="11802" max="11802" width="10.140625" style="72" customWidth="1"/>
    <col min="11803" max="11803" width="9.5703125" style="72" customWidth="1"/>
    <col min="11804" max="11804" width="1.140625" style="72" customWidth="1"/>
    <col min="11805" max="11805" width="2.85546875" style="72" customWidth="1"/>
    <col min="11806" max="12032" width="11.42578125" style="72"/>
    <col min="12033" max="12033" width="11.140625" style="72" customWidth="1"/>
    <col min="12034" max="12034" width="43.5703125" style="72" bestFit="1" customWidth="1"/>
    <col min="12035" max="12035" width="11.42578125" style="72"/>
    <col min="12036" max="12036" width="10.28515625" style="72" customWidth="1"/>
    <col min="12037" max="12037" width="9.28515625" style="72" customWidth="1"/>
    <col min="12038" max="12038" width="9" style="72" customWidth="1"/>
    <col min="12039" max="12041" width="8.28515625" style="72" customWidth="1"/>
    <col min="12042" max="12042" width="9.42578125" style="72" customWidth="1"/>
    <col min="12043" max="12043" width="7.7109375" style="72" customWidth="1"/>
    <col min="12044" max="12044" width="10.42578125" style="72" customWidth="1"/>
    <col min="12045" max="12045" width="9.28515625" style="72" customWidth="1"/>
    <col min="12046" max="12046" width="11.140625" style="72" customWidth="1"/>
    <col min="12047" max="12047" width="7.85546875" style="72" customWidth="1"/>
    <col min="12048" max="12048" width="11" style="72" customWidth="1"/>
    <col min="12049" max="12049" width="12" style="72" customWidth="1"/>
    <col min="12050" max="12050" width="10.85546875" style="72" customWidth="1"/>
    <col min="12051" max="12052" width="10.7109375" style="72" customWidth="1"/>
    <col min="12053" max="12053" width="13.5703125" style="72" customWidth="1"/>
    <col min="12054" max="12054" width="7.42578125" style="72" customWidth="1"/>
    <col min="12055" max="12055" width="9.42578125" style="72" customWidth="1"/>
    <col min="12056" max="12056" width="10" style="72" customWidth="1"/>
    <col min="12057" max="12057" width="11.28515625" style="72" customWidth="1"/>
    <col min="12058" max="12058" width="10.140625" style="72" customWidth="1"/>
    <col min="12059" max="12059" width="9.5703125" style="72" customWidth="1"/>
    <col min="12060" max="12060" width="1.140625" style="72" customWidth="1"/>
    <col min="12061" max="12061" width="2.85546875" style="72" customWidth="1"/>
    <col min="12062" max="12288" width="11.42578125" style="72"/>
    <col min="12289" max="12289" width="11.140625" style="72" customWidth="1"/>
    <col min="12290" max="12290" width="43.5703125" style="72" bestFit="1" customWidth="1"/>
    <col min="12291" max="12291" width="11.42578125" style="72"/>
    <col min="12292" max="12292" width="10.28515625" style="72" customWidth="1"/>
    <col min="12293" max="12293" width="9.28515625" style="72" customWidth="1"/>
    <col min="12294" max="12294" width="9" style="72" customWidth="1"/>
    <col min="12295" max="12297" width="8.28515625" style="72" customWidth="1"/>
    <col min="12298" max="12298" width="9.42578125" style="72" customWidth="1"/>
    <col min="12299" max="12299" width="7.7109375" style="72" customWidth="1"/>
    <col min="12300" max="12300" width="10.42578125" style="72" customWidth="1"/>
    <col min="12301" max="12301" width="9.28515625" style="72" customWidth="1"/>
    <col min="12302" max="12302" width="11.140625" style="72" customWidth="1"/>
    <col min="12303" max="12303" width="7.85546875" style="72" customWidth="1"/>
    <col min="12304" max="12304" width="11" style="72" customWidth="1"/>
    <col min="12305" max="12305" width="12" style="72" customWidth="1"/>
    <col min="12306" max="12306" width="10.85546875" style="72" customWidth="1"/>
    <col min="12307" max="12308" width="10.7109375" style="72" customWidth="1"/>
    <col min="12309" max="12309" width="13.5703125" style="72" customWidth="1"/>
    <col min="12310" max="12310" width="7.42578125" style="72" customWidth="1"/>
    <col min="12311" max="12311" width="9.42578125" style="72" customWidth="1"/>
    <col min="12312" max="12312" width="10" style="72" customWidth="1"/>
    <col min="12313" max="12313" width="11.28515625" style="72" customWidth="1"/>
    <col min="12314" max="12314" width="10.140625" style="72" customWidth="1"/>
    <col min="12315" max="12315" width="9.5703125" style="72" customWidth="1"/>
    <col min="12316" max="12316" width="1.140625" style="72" customWidth="1"/>
    <col min="12317" max="12317" width="2.85546875" style="72" customWidth="1"/>
    <col min="12318" max="12544" width="11.42578125" style="72"/>
    <col min="12545" max="12545" width="11.140625" style="72" customWidth="1"/>
    <col min="12546" max="12546" width="43.5703125" style="72" bestFit="1" customWidth="1"/>
    <col min="12547" max="12547" width="11.42578125" style="72"/>
    <col min="12548" max="12548" width="10.28515625" style="72" customWidth="1"/>
    <col min="12549" max="12549" width="9.28515625" style="72" customWidth="1"/>
    <col min="12550" max="12550" width="9" style="72" customWidth="1"/>
    <col min="12551" max="12553" width="8.28515625" style="72" customWidth="1"/>
    <col min="12554" max="12554" width="9.42578125" style="72" customWidth="1"/>
    <col min="12555" max="12555" width="7.7109375" style="72" customWidth="1"/>
    <col min="12556" max="12556" width="10.42578125" style="72" customWidth="1"/>
    <col min="12557" max="12557" width="9.28515625" style="72" customWidth="1"/>
    <col min="12558" max="12558" width="11.140625" style="72" customWidth="1"/>
    <col min="12559" max="12559" width="7.85546875" style="72" customWidth="1"/>
    <col min="12560" max="12560" width="11" style="72" customWidth="1"/>
    <col min="12561" max="12561" width="12" style="72" customWidth="1"/>
    <col min="12562" max="12562" width="10.85546875" style="72" customWidth="1"/>
    <col min="12563" max="12564" width="10.7109375" style="72" customWidth="1"/>
    <col min="12565" max="12565" width="13.5703125" style="72" customWidth="1"/>
    <col min="12566" max="12566" width="7.42578125" style="72" customWidth="1"/>
    <col min="12567" max="12567" width="9.42578125" style="72" customWidth="1"/>
    <col min="12568" max="12568" width="10" style="72" customWidth="1"/>
    <col min="12569" max="12569" width="11.28515625" style="72" customWidth="1"/>
    <col min="12570" max="12570" width="10.140625" style="72" customWidth="1"/>
    <col min="12571" max="12571" width="9.5703125" style="72" customWidth="1"/>
    <col min="12572" max="12572" width="1.140625" style="72" customWidth="1"/>
    <col min="12573" max="12573" width="2.85546875" style="72" customWidth="1"/>
    <col min="12574" max="12800" width="11.42578125" style="72"/>
    <col min="12801" max="12801" width="11.140625" style="72" customWidth="1"/>
    <col min="12802" max="12802" width="43.5703125" style="72" bestFit="1" customWidth="1"/>
    <col min="12803" max="12803" width="11.42578125" style="72"/>
    <col min="12804" max="12804" width="10.28515625" style="72" customWidth="1"/>
    <col min="12805" max="12805" width="9.28515625" style="72" customWidth="1"/>
    <col min="12806" max="12806" width="9" style="72" customWidth="1"/>
    <col min="12807" max="12809" width="8.28515625" style="72" customWidth="1"/>
    <col min="12810" max="12810" width="9.42578125" style="72" customWidth="1"/>
    <col min="12811" max="12811" width="7.7109375" style="72" customWidth="1"/>
    <col min="12812" max="12812" width="10.42578125" style="72" customWidth="1"/>
    <col min="12813" max="12813" width="9.28515625" style="72" customWidth="1"/>
    <col min="12814" max="12814" width="11.140625" style="72" customWidth="1"/>
    <col min="12815" max="12815" width="7.85546875" style="72" customWidth="1"/>
    <col min="12816" max="12816" width="11" style="72" customWidth="1"/>
    <col min="12817" max="12817" width="12" style="72" customWidth="1"/>
    <col min="12818" max="12818" width="10.85546875" style="72" customWidth="1"/>
    <col min="12819" max="12820" width="10.7109375" style="72" customWidth="1"/>
    <col min="12821" max="12821" width="13.5703125" style="72" customWidth="1"/>
    <col min="12822" max="12822" width="7.42578125" style="72" customWidth="1"/>
    <col min="12823" max="12823" width="9.42578125" style="72" customWidth="1"/>
    <col min="12824" max="12824" width="10" style="72" customWidth="1"/>
    <col min="12825" max="12825" width="11.28515625" style="72" customWidth="1"/>
    <col min="12826" max="12826" width="10.140625" style="72" customWidth="1"/>
    <col min="12827" max="12827" width="9.5703125" style="72" customWidth="1"/>
    <col min="12828" max="12828" width="1.140625" style="72" customWidth="1"/>
    <col min="12829" max="12829" width="2.85546875" style="72" customWidth="1"/>
    <col min="12830" max="13056" width="11.42578125" style="72"/>
    <col min="13057" max="13057" width="11.140625" style="72" customWidth="1"/>
    <col min="13058" max="13058" width="43.5703125" style="72" bestFit="1" customWidth="1"/>
    <col min="13059" max="13059" width="11.42578125" style="72"/>
    <col min="13060" max="13060" width="10.28515625" style="72" customWidth="1"/>
    <col min="13061" max="13061" width="9.28515625" style="72" customWidth="1"/>
    <col min="13062" max="13062" width="9" style="72" customWidth="1"/>
    <col min="13063" max="13065" width="8.28515625" style="72" customWidth="1"/>
    <col min="13066" max="13066" width="9.42578125" style="72" customWidth="1"/>
    <col min="13067" max="13067" width="7.7109375" style="72" customWidth="1"/>
    <col min="13068" max="13068" width="10.42578125" style="72" customWidth="1"/>
    <col min="13069" max="13069" width="9.28515625" style="72" customWidth="1"/>
    <col min="13070" max="13070" width="11.140625" style="72" customWidth="1"/>
    <col min="13071" max="13071" width="7.85546875" style="72" customWidth="1"/>
    <col min="13072" max="13072" width="11" style="72" customWidth="1"/>
    <col min="13073" max="13073" width="12" style="72" customWidth="1"/>
    <col min="13074" max="13074" width="10.85546875" style="72" customWidth="1"/>
    <col min="13075" max="13076" width="10.7109375" style="72" customWidth="1"/>
    <col min="13077" max="13077" width="13.5703125" style="72" customWidth="1"/>
    <col min="13078" max="13078" width="7.42578125" style="72" customWidth="1"/>
    <col min="13079" max="13079" width="9.42578125" style="72" customWidth="1"/>
    <col min="13080" max="13080" width="10" style="72" customWidth="1"/>
    <col min="13081" max="13081" width="11.28515625" style="72" customWidth="1"/>
    <col min="13082" max="13082" width="10.140625" style="72" customWidth="1"/>
    <col min="13083" max="13083" width="9.5703125" style="72" customWidth="1"/>
    <col min="13084" max="13084" width="1.140625" style="72" customWidth="1"/>
    <col min="13085" max="13085" width="2.85546875" style="72" customWidth="1"/>
    <col min="13086" max="13312" width="11.42578125" style="72"/>
    <col min="13313" max="13313" width="11.140625" style="72" customWidth="1"/>
    <col min="13314" max="13314" width="43.5703125" style="72" bestFit="1" customWidth="1"/>
    <col min="13315" max="13315" width="11.42578125" style="72"/>
    <col min="13316" max="13316" width="10.28515625" style="72" customWidth="1"/>
    <col min="13317" max="13317" width="9.28515625" style="72" customWidth="1"/>
    <col min="13318" max="13318" width="9" style="72" customWidth="1"/>
    <col min="13319" max="13321" width="8.28515625" style="72" customWidth="1"/>
    <col min="13322" max="13322" width="9.42578125" style="72" customWidth="1"/>
    <col min="13323" max="13323" width="7.7109375" style="72" customWidth="1"/>
    <col min="13324" max="13324" width="10.42578125" style="72" customWidth="1"/>
    <col min="13325" max="13325" width="9.28515625" style="72" customWidth="1"/>
    <col min="13326" max="13326" width="11.140625" style="72" customWidth="1"/>
    <col min="13327" max="13327" width="7.85546875" style="72" customWidth="1"/>
    <col min="13328" max="13328" width="11" style="72" customWidth="1"/>
    <col min="13329" max="13329" width="12" style="72" customWidth="1"/>
    <col min="13330" max="13330" width="10.85546875" style="72" customWidth="1"/>
    <col min="13331" max="13332" width="10.7109375" style="72" customWidth="1"/>
    <col min="13333" max="13333" width="13.5703125" style="72" customWidth="1"/>
    <col min="13334" max="13334" width="7.42578125" style="72" customWidth="1"/>
    <col min="13335" max="13335" width="9.42578125" style="72" customWidth="1"/>
    <col min="13336" max="13336" width="10" style="72" customWidth="1"/>
    <col min="13337" max="13337" width="11.28515625" style="72" customWidth="1"/>
    <col min="13338" max="13338" width="10.140625" style="72" customWidth="1"/>
    <col min="13339" max="13339" width="9.5703125" style="72" customWidth="1"/>
    <col min="13340" max="13340" width="1.140625" style="72" customWidth="1"/>
    <col min="13341" max="13341" width="2.85546875" style="72" customWidth="1"/>
    <col min="13342" max="13568" width="11.42578125" style="72"/>
    <col min="13569" max="13569" width="11.140625" style="72" customWidth="1"/>
    <col min="13570" max="13570" width="43.5703125" style="72" bestFit="1" customWidth="1"/>
    <col min="13571" max="13571" width="11.42578125" style="72"/>
    <col min="13572" max="13572" width="10.28515625" style="72" customWidth="1"/>
    <col min="13573" max="13573" width="9.28515625" style="72" customWidth="1"/>
    <col min="13574" max="13574" width="9" style="72" customWidth="1"/>
    <col min="13575" max="13577" width="8.28515625" style="72" customWidth="1"/>
    <col min="13578" max="13578" width="9.42578125" style="72" customWidth="1"/>
    <col min="13579" max="13579" width="7.7109375" style="72" customWidth="1"/>
    <col min="13580" max="13580" width="10.42578125" style="72" customWidth="1"/>
    <col min="13581" max="13581" width="9.28515625" style="72" customWidth="1"/>
    <col min="13582" max="13582" width="11.140625" style="72" customWidth="1"/>
    <col min="13583" max="13583" width="7.85546875" style="72" customWidth="1"/>
    <col min="13584" max="13584" width="11" style="72" customWidth="1"/>
    <col min="13585" max="13585" width="12" style="72" customWidth="1"/>
    <col min="13586" max="13586" width="10.85546875" style="72" customWidth="1"/>
    <col min="13587" max="13588" width="10.7109375" style="72" customWidth="1"/>
    <col min="13589" max="13589" width="13.5703125" style="72" customWidth="1"/>
    <col min="13590" max="13590" width="7.42578125" style="72" customWidth="1"/>
    <col min="13591" max="13591" width="9.42578125" style="72" customWidth="1"/>
    <col min="13592" max="13592" width="10" style="72" customWidth="1"/>
    <col min="13593" max="13593" width="11.28515625" style="72" customWidth="1"/>
    <col min="13594" max="13594" width="10.140625" style="72" customWidth="1"/>
    <col min="13595" max="13595" width="9.5703125" style="72" customWidth="1"/>
    <col min="13596" max="13596" width="1.140625" style="72" customWidth="1"/>
    <col min="13597" max="13597" width="2.85546875" style="72" customWidth="1"/>
    <col min="13598" max="13824" width="11.42578125" style="72"/>
    <col min="13825" max="13825" width="11.140625" style="72" customWidth="1"/>
    <col min="13826" max="13826" width="43.5703125" style="72" bestFit="1" customWidth="1"/>
    <col min="13827" max="13827" width="11.42578125" style="72"/>
    <col min="13828" max="13828" width="10.28515625" style="72" customWidth="1"/>
    <col min="13829" max="13829" width="9.28515625" style="72" customWidth="1"/>
    <col min="13830" max="13830" width="9" style="72" customWidth="1"/>
    <col min="13831" max="13833" width="8.28515625" style="72" customWidth="1"/>
    <col min="13834" max="13834" width="9.42578125" style="72" customWidth="1"/>
    <col min="13835" max="13835" width="7.7109375" style="72" customWidth="1"/>
    <col min="13836" max="13836" width="10.42578125" style="72" customWidth="1"/>
    <col min="13837" max="13837" width="9.28515625" style="72" customWidth="1"/>
    <col min="13838" max="13838" width="11.140625" style="72" customWidth="1"/>
    <col min="13839" max="13839" width="7.85546875" style="72" customWidth="1"/>
    <col min="13840" max="13840" width="11" style="72" customWidth="1"/>
    <col min="13841" max="13841" width="12" style="72" customWidth="1"/>
    <col min="13842" max="13842" width="10.85546875" style="72" customWidth="1"/>
    <col min="13843" max="13844" width="10.7109375" style="72" customWidth="1"/>
    <col min="13845" max="13845" width="13.5703125" style="72" customWidth="1"/>
    <col min="13846" max="13846" width="7.42578125" style="72" customWidth="1"/>
    <col min="13847" max="13847" width="9.42578125" style="72" customWidth="1"/>
    <col min="13848" max="13848" width="10" style="72" customWidth="1"/>
    <col min="13849" max="13849" width="11.28515625" style="72" customWidth="1"/>
    <col min="13850" max="13850" width="10.140625" style="72" customWidth="1"/>
    <col min="13851" max="13851" width="9.5703125" style="72" customWidth="1"/>
    <col min="13852" max="13852" width="1.140625" style="72" customWidth="1"/>
    <col min="13853" max="13853" width="2.85546875" style="72" customWidth="1"/>
    <col min="13854" max="14080" width="11.42578125" style="72"/>
    <col min="14081" max="14081" width="11.140625" style="72" customWidth="1"/>
    <col min="14082" max="14082" width="43.5703125" style="72" bestFit="1" customWidth="1"/>
    <col min="14083" max="14083" width="11.42578125" style="72"/>
    <col min="14084" max="14084" width="10.28515625" style="72" customWidth="1"/>
    <col min="14085" max="14085" width="9.28515625" style="72" customWidth="1"/>
    <col min="14086" max="14086" width="9" style="72" customWidth="1"/>
    <col min="14087" max="14089" width="8.28515625" style="72" customWidth="1"/>
    <col min="14090" max="14090" width="9.42578125" style="72" customWidth="1"/>
    <col min="14091" max="14091" width="7.7109375" style="72" customWidth="1"/>
    <col min="14092" max="14092" width="10.42578125" style="72" customWidth="1"/>
    <col min="14093" max="14093" width="9.28515625" style="72" customWidth="1"/>
    <col min="14094" max="14094" width="11.140625" style="72" customWidth="1"/>
    <col min="14095" max="14095" width="7.85546875" style="72" customWidth="1"/>
    <col min="14096" max="14096" width="11" style="72" customWidth="1"/>
    <col min="14097" max="14097" width="12" style="72" customWidth="1"/>
    <col min="14098" max="14098" width="10.85546875" style="72" customWidth="1"/>
    <col min="14099" max="14100" width="10.7109375" style="72" customWidth="1"/>
    <col min="14101" max="14101" width="13.5703125" style="72" customWidth="1"/>
    <col min="14102" max="14102" width="7.42578125" style="72" customWidth="1"/>
    <col min="14103" max="14103" width="9.42578125" style="72" customWidth="1"/>
    <col min="14104" max="14104" width="10" style="72" customWidth="1"/>
    <col min="14105" max="14105" width="11.28515625" style="72" customWidth="1"/>
    <col min="14106" max="14106" width="10.140625" style="72" customWidth="1"/>
    <col min="14107" max="14107" width="9.5703125" style="72" customWidth="1"/>
    <col min="14108" max="14108" width="1.140625" style="72" customWidth="1"/>
    <col min="14109" max="14109" width="2.85546875" style="72" customWidth="1"/>
    <col min="14110" max="14336" width="11.42578125" style="72"/>
    <col min="14337" max="14337" width="11.140625" style="72" customWidth="1"/>
    <col min="14338" max="14338" width="43.5703125" style="72" bestFit="1" customWidth="1"/>
    <col min="14339" max="14339" width="11.42578125" style="72"/>
    <col min="14340" max="14340" width="10.28515625" style="72" customWidth="1"/>
    <col min="14341" max="14341" width="9.28515625" style="72" customWidth="1"/>
    <col min="14342" max="14342" width="9" style="72" customWidth="1"/>
    <col min="14343" max="14345" width="8.28515625" style="72" customWidth="1"/>
    <col min="14346" max="14346" width="9.42578125" style="72" customWidth="1"/>
    <col min="14347" max="14347" width="7.7109375" style="72" customWidth="1"/>
    <col min="14348" max="14348" width="10.42578125" style="72" customWidth="1"/>
    <col min="14349" max="14349" width="9.28515625" style="72" customWidth="1"/>
    <col min="14350" max="14350" width="11.140625" style="72" customWidth="1"/>
    <col min="14351" max="14351" width="7.85546875" style="72" customWidth="1"/>
    <col min="14352" max="14352" width="11" style="72" customWidth="1"/>
    <col min="14353" max="14353" width="12" style="72" customWidth="1"/>
    <col min="14354" max="14354" width="10.85546875" style="72" customWidth="1"/>
    <col min="14355" max="14356" width="10.7109375" style="72" customWidth="1"/>
    <col min="14357" max="14357" width="13.5703125" style="72" customWidth="1"/>
    <col min="14358" max="14358" width="7.42578125" style="72" customWidth="1"/>
    <col min="14359" max="14359" width="9.42578125" style="72" customWidth="1"/>
    <col min="14360" max="14360" width="10" style="72" customWidth="1"/>
    <col min="14361" max="14361" width="11.28515625" style="72" customWidth="1"/>
    <col min="14362" max="14362" width="10.140625" style="72" customWidth="1"/>
    <col min="14363" max="14363" width="9.5703125" style="72" customWidth="1"/>
    <col min="14364" max="14364" width="1.140625" style="72" customWidth="1"/>
    <col min="14365" max="14365" width="2.85546875" style="72" customWidth="1"/>
    <col min="14366" max="14592" width="11.42578125" style="72"/>
    <col min="14593" max="14593" width="11.140625" style="72" customWidth="1"/>
    <col min="14594" max="14594" width="43.5703125" style="72" bestFit="1" customWidth="1"/>
    <col min="14595" max="14595" width="11.42578125" style="72"/>
    <col min="14596" max="14596" width="10.28515625" style="72" customWidth="1"/>
    <col min="14597" max="14597" width="9.28515625" style="72" customWidth="1"/>
    <col min="14598" max="14598" width="9" style="72" customWidth="1"/>
    <col min="14599" max="14601" width="8.28515625" style="72" customWidth="1"/>
    <col min="14602" max="14602" width="9.42578125" style="72" customWidth="1"/>
    <col min="14603" max="14603" width="7.7109375" style="72" customWidth="1"/>
    <col min="14604" max="14604" width="10.42578125" style="72" customWidth="1"/>
    <col min="14605" max="14605" width="9.28515625" style="72" customWidth="1"/>
    <col min="14606" max="14606" width="11.140625" style="72" customWidth="1"/>
    <col min="14607" max="14607" width="7.85546875" style="72" customWidth="1"/>
    <col min="14608" max="14608" width="11" style="72" customWidth="1"/>
    <col min="14609" max="14609" width="12" style="72" customWidth="1"/>
    <col min="14610" max="14610" width="10.85546875" style="72" customWidth="1"/>
    <col min="14611" max="14612" width="10.7109375" style="72" customWidth="1"/>
    <col min="14613" max="14613" width="13.5703125" style="72" customWidth="1"/>
    <col min="14614" max="14614" width="7.42578125" style="72" customWidth="1"/>
    <col min="14615" max="14615" width="9.42578125" style="72" customWidth="1"/>
    <col min="14616" max="14616" width="10" style="72" customWidth="1"/>
    <col min="14617" max="14617" width="11.28515625" style="72" customWidth="1"/>
    <col min="14618" max="14618" width="10.140625" style="72" customWidth="1"/>
    <col min="14619" max="14619" width="9.5703125" style="72" customWidth="1"/>
    <col min="14620" max="14620" width="1.140625" style="72" customWidth="1"/>
    <col min="14621" max="14621" width="2.85546875" style="72" customWidth="1"/>
    <col min="14622" max="14848" width="11.42578125" style="72"/>
    <col min="14849" max="14849" width="11.140625" style="72" customWidth="1"/>
    <col min="14850" max="14850" width="43.5703125" style="72" bestFit="1" customWidth="1"/>
    <col min="14851" max="14851" width="11.42578125" style="72"/>
    <col min="14852" max="14852" width="10.28515625" style="72" customWidth="1"/>
    <col min="14853" max="14853" width="9.28515625" style="72" customWidth="1"/>
    <col min="14854" max="14854" width="9" style="72" customWidth="1"/>
    <col min="14855" max="14857" width="8.28515625" style="72" customWidth="1"/>
    <col min="14858" max="14858" width="9.42578125" style="72" customWidth="1"/>
    <col min="14859" max="14859" width="7.7109375" style="72" customWidth="1"/>
    <col min="14860" max="14860" width="10.42578125" style="72" customWidth="1"/>
    <col min="14861" max="14861" width="9.28515625" style="72" customWidth="1"/>
    <col min="14862" max="14862" width="11.140625" style="72" customWidth="1"/>
    <col min="14863" max="14863" width="7.85546875" style="72" customWidth="1"/>
    <col min="14864" max="14864" width="11" style="72" customWidth="1"/>
    <col min="14865" max="14865" width="12" style="72" customWidth="1"/>
    <col min="14866" max="14866" width="10.85546875" style="72" customWidth="1"/>
    <col min="14867" max="14868" width="10.7109375" style="72" customWidth="1"/>
    <col min="14869" max="14869" width="13.5703125" style="72" customWidth="1"/>
    <col min="14870" max="14870" width="7.42578125" style="72" customWidth="1"/>
    <col min="14871" max="14871" width="9.42578125" style="72" customWidth="1"/>
    <col min="14872" max="14872" width="10" style="72" customWidth="1"/>
    <col min="14873" max="14873" width="11.28515625" style="72" customWidth="1"/>
    <col min="14874" max="14874" width="10.140625" style="72" customWidth="1"/>
    <col min="14875" max="14875" width="9.5703125" style="72" customWidth="1"/>
    <col min="14876" max="14876" width="1.140625" style="72" customWidth="1"/>
    <col min="14877" max="14877" width="2.85546875" style="72" customWidth="1"/>
    <col min="14878" max="15104" width="11.42578125" style="72"/>
    <col min="15105" max="15105" width="11.140625" style="72" customWidth="1"/>
    <col min="15106" max="15106" width="43.5703125" style="72" bestFit="1" customWidth="1"/>
    <col min="15107" max="15107" width="11.42578125" style="72"/>
    <col min="15108" max="15108" width="10.28515625" style="72" customWidth="1"/>
    <col min="15109" max="15109" width="9.28515625" style="72" customWidth="1"/>
    <col min="15110" max="15110" width="9" style="72" customWidth="1"/>
    <col min="15111" max="15113" width="8.28515625" style="72" customWidth="1"/>
    <col min="15114" max="15114" width="9.42578125" style="72" customWidth="1"/>
    <col min="15115" max="15115" width="7.7109375" style="72" customWidth="1"/>
    <col min="15116" max="15116" width="10.42578125" style="72" customWidth="1"/>
    <col min="15117" max="15117" width="9.28515625" style="72" customWidth="1"/>
    <col min="15118" max="15118" width="11.140625" style="72" customWidth="1"/>
    <col min="15119" max="15119" width="7.85546875" style="72" customWidth="1"/>
    <col min="15120" max="15120" width="11" style="72" customWidth="1"/>
    <col min="15121" max="15121" width="12" style="72" customWidth="1"/>
    <col min="15122" max="15122" width="10.85546875" style="72" customWidth="1"/>
    <col min="15123" max="15124" width="10.7109375" style="72" customWidth="1"/>
    <col min="15125" max="15125" width="13.5703125" style="72" customWidth="1"/>
    <col min="15126" max="15126" width="7.42578125" style="72" customWidth="1"/>
    <col min="15127" max="15127" width="9.42578125" style="72" customWidth="1"/>
    <col min="15128" max="15128" width="10" style="72" customWidth="1"/>
    <col min="15129" max="15129" width="11.28515625" style="72" customWidth="1"/>
    <col min="15130" max="15130" width="10.140625" style="72" customWidth="1"/>
    <col min="15131" max="15131" width="9.5703125" style="72" customWidth="1"/>
    <col min="15132" max="15132" width="1.140625" style="72" customWidth="1"/>
    <col min="15133" max="15133" width="2.85546875" style="72" customWidth="1"/>
    <col min="15134" max="15360" width="11.42578125" style="72"/>
    <col min="15361" max="15361" width="11.140625" style="72" customWidth="1"/>
    <col min="15362" max="15362" width="43.5703125" style="72" bestFit="1" customWidth="1"/>
    <col min="15363" max="15363" width="11.42578125" style="72"/>
    <col min="15364" max="15364" width="10.28515625" style="72" customWidth="1"/>
    <col min="15365" max="15365" width="9.28515625" style="72" customWidth="1"/>
    <col min="15366" max="15366" width="9" style="72" customWidth="1"/>
    <col min="15367" max="15369" width="8.28515625" style="72" customWidth="1"/>
    <col min="15370" max="15370" width="9.42578125" style="72" customWidth="1"/>
    <col min="15371" max="15371" width="7.7109375" style="72" customWidth="1"/>
    <col min="15372" max="15372" width="10.42578125" style="72" customWidth="1"/>
    <col min="15373" max="15373" width="9.28515625" style="72" customWidth="1"/>
    <col min="15374" max="15374" width="11.140625" style="72" customWidth="1"/>
    <col min="15375" max="15375" width="7.85546875" style="72" customWidth="1"/>
    <col min="15376" max="15376" width="11" style="72" customWidth="1"/>
    <col min="15377" max="15377" width="12" style="72" customWidth="1"/>
    <col min="15378" max="15378" width="10.85546875" style="72" customWidth="1"/>
    <col min="15379" max="15380" width="10.7109375" style="72" customWidth="1"/>
    <col min="15381" max="15381" width="13.5703125" style="72" customWidth="1"/>
    <col min="15382" max="15382" width="7.42578125" style="72" customWidth="1"/>
    <col min="15383" max="15383" width="9.42578125" style="72" customWidth="1"/>
    <col min="15384" max="15384" width="10" style="72" customWidth="1"/>
    <col min="15385" max="15385" width="11.28515625" style="72" customWidth="1"/>
    <col min="15386" max="15386" width="10.140625" style="72" customWidth="1"/>
    <col min="15387" max="15387" width="9.5703125" style="72" customWidth="1"/>
    <col min="15388" max="15388" width="1.140625" style="72" customWidth="1"/>
    <col min="15389" max="15389" width="2.85546875" style="72" customWidth="1"/>
    <col min="15390" max="15616" width="11.42578125" style="72"/>
    <col min="15617" max="15617" width="11.140625" style="72" customWidth="1"/>
    <col min="15618" max="15618" width="43.5703125" style="72" bestFit="1" customWidth="1"/>
    <col min="15619" max="15619" width="11.42578125" style="72"/>
    <col min="15620" max="15620" width="10.28515625" style="72" customWidth="1"/>
    <col min="15621" max="15621" width="9.28515625" style="72" customWidth="1"/>
    <col min="15622" max="15622" width="9" style="72" customWidth="1"/>
    <col min="15623" max="15625" width="8.28515625" style="72" customWidth="1"/>
    <col min="15626" max="15626" width="9.42578125" style="72" customWidth="1"/>
    <col min="15627" max="15627" width="7.7109375" style="72" customWidth="1"/>
    <col min="15628" max="15628" width="10.42578125" style="72" customWidth="1"/>
    <col min="15629" max="15629" width="9.28515625" style="72" customWidth="1"/>
    <col min="15630" max="15630" width="11.140625" style="72" customWidth="1"/>
    <col min="15631" max="15631" width="7.85546875" style="72" customWidth="1"/>
    <col min="15632" max="15632" width="11" style="72" customWidth="1"/>
    <col min="15633" max="15633" width="12" style="72" customWidth="1"/>
    <col min="15634" max="15634" width="10.85546875" style="72" customWidth="1"/>
    <col min="15635" max="15636" width="10.7109375" style="72" customWidth="1"/>
    <col min="15637" max="15637" width="13.5703125" style="72" customWidth="1"/>
    <col min="15638" max="15638" width="7.42578125" style="72" customWidth="1"/>
    <col min="15639" max="15639" width="9.42578125" style="72" customWidth="1"/>
    <col min="15640" max="15640" width="10" style="72" customWidth="1"/>
    <col min="15641" max="15641" width="11.28515625" style="72" customWidth="1"/>
    <col min="15642" max="15642" width="10.140625" style="72" customWidth="1"/>
    <col min="15643" max="15643" width="9.5703125" style="72" customWidth="1"/>
    <col min="15644" max="15644" width="1.140625" style="72" customWidth="1"/>
    <col min="15645" max="15645" width="2.85546875" style="72" customWidth="1"/>
    <col min="15646" max="15872" width="11.42578125" style="72"/>
    <col min="15873" max="15873" width="11.140625" style="72" customWidth="1"/>
    <col min="15874" max="15874" width="43.5703125" style="72" bestFit="1" customWidth="1"/>
    <col min="15875" max="15875" width="11.42578125" style="72"/>
    <col min="15876" max="15876" width="10.28515625" style="72" customWidth="1"/>
    <col min="15877" max="15877" width="9.28515625" style="72" customWidth="1"/>
    <col min="15878" max="15878" width="9" style="72" customWidth="1"/>
    <col min="15879" max="15881" width="8.28515625" style="72" customWidth="1"/>
    <col min="15882" max="15882" width="9.42578125" style="72" customWidth="1"/>
    <col min="15883" max="15883" width="7.7109375" style="72" customWidth="1"/>
    <col min="15884" max="15884" width="10.42578125" style="72" customWidth="1"/>
    <col min="15885" max="15885" width="9.28515625" style="72" customWidth="1"/>
    <col min="15886" max="15886" width="11.140625" style="72" customWidth="1"/>
    <col min="15887" max="15887" width="7.85546875" style="72" customWidth="1"/>
    <col min="15888" max="15888" width="11" style="72" customWidth="1"/>
    <col min="15889" max="15889" width="12" style="72" customWidth="1"/>
    <col min="15890" max="15890" width="10.85546875" style="72" customWidth="1"/>
    <col min="15891" max="15892" width="10.7109375" style="72" customWidth="1"/>
    <col min="15893" max="15893" width="13.5703125" style="72" customWidth="1"/>
    <col min="15894" max="15894" width="7.42578125" style="72" customWidth="1"/>
    <col min="15895" max="15895" width="9.42578125" style="72" customWidth="1"/>
    <col min="15896" max="15896" width="10" style="72" customWidth="1"/>
    <col min="15897" max="15897" width="11.28515625" style="72" customWidth="1"/>
    <col min="15898" max="15898" width="10.140625" style="72" customWidth="1"/>
    <col min="15899" max="15899" width="9.5703125" style="72" customWidth="1"/>
    <col min="15900" max="15900" width="1.140625" style="72" customWidth="1"/>
    <col min="15901" max="15901" width="2.85546875" style="72" customWidth="1"/>
    <col min="15902" max="16128" width="11.42578125" style="72"/>
    <col min="16129" max="16129" width="11.140625" style="72" customWidth="1"/>
    <col min="16130" max="16130" width="43.5703125" style="72" bestFit="1" customWidth="1"/>
    <col min="16131" max="16131" width="11.42578125" style="72"/>
    <col min="16132" max="16132" width="10.28515625" style="72" customWidth="1"/>
    <col min="16133" max="16133" width="9.28515625" style="72" customWidth="1"/>
    <col min="16134" max="16134" width="9" style="72" customWidth="1"/>
    <col min="16135" max="16137" width="8.28515625" style="72" customWidth="1"/>
    <col min="16138" max="16138" width="9.42578125" style="72" customWidth="1"/>
    <col min="16139" max="16139" width="7.7109375" style="72" customWidth="1"/>
    <col min="16140" max="16140" width="10.42578125" style="72" customWidth="1"/>
    <col min="16141" max="16141" width="9.28515625" style="72" customWidth="1"/>
    <col min="16142" max="16142" width="11.140625" style="72" customWidth="1"/>
    <col min="16143" max="16143" width="7.85546875" style="72" customWidth="1"/>
    <col min="16144" max="16144" width="11" style="72" customWidth="1"/>
    <col min="16145" max="16145" width="12" style="72" customWidth="1"/>
    <col min="16146" max="16146" width="10.85546875" style="72" customWidth="1"/>
    <col min="16147" max="16148" width="10.7109375" style="72" customWidth="1"/>
    <col min="16149" max="16149" width="13.5703125" style="72" customWidth="1"/>
    <col min="16150" max="16150" width="7.42578125" style="72" customWidth="1"/>
    <col min="16151" max="16151" width="9.42578125" style="72" customWidth="1"/>
    <col min="16152" max="16152" width="10" style="72" customWidth="1"/>
    <col min="16153" max="16153" width="11.28515625" style="72" customWidth="1"/>
    <col min="16154" max="16154" width="10.140625" style="72" customWidth="1"/>
    <col min="16155" max="16155" width="9.5703125" style="72" customWidth="1"/>
    <col min="16156" max="16156" width="1.140625" style="72" customWidth="1"/>
    <col min="16157" max="16157" width="2.85546875" style="72" customWidth="1"/>
    <col min="16158" max="16384" width="11.42578125" style="72"/>
  </cols>
  <sheetData>
    <row r="1" spans="1:27" x14ac:dyDescent="0.2">
      <c r="A1" s="71" t="s">
        <v>113</v>
      </c>
    </row>
    <row r="2" spans="1:27" ht="15.75" customHeight="1" x14ac:dyDescent="0.25">
      <c r="A2" s="71" t="s">
        <v>1</v>
      </c>
      <c r="B2" s="115" t="s">
        <v>2</v>
      </c>
      <c r="D2" s="110" t="s">
        <v>3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  <c r="U2" s="117"/>
      <c r="V2" s="117"/>
    </row>
    <row r="3" spans="1:27" ht="15.75" x14ac:dyDescent="0.25">
      <c r="A3" s="71" t="s">
        <v>4</v>
      </c>
      <c r="B3" s="115" t="s">
        <v>112</v>
      </c>
      <c r="C3" s="72">
        <v>2014</v>
      </c>
      <c r="J3" s="72" t="s">
        <v>6</v>
      </c>
    </row>
    <row r="4" spans="1:27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11.25" customHeight="1" x14ac:dyDescent="0.2">
      <c r="A5" s="111" t="s">
        <v>7</v>
      </c>
      <c r="B5" s="118" t="s">
        <v>8</v>
      </c>
      <c r="C5" s="111" t="s">
        <v>9</v>
      </c>
      <c r="D5" s="111" t="s">
        <v>10</v>
      </c>
      <c r="E5" s="113" t="s">
        <v>11</v>
      </c>
      <c r="F5" s="114"/>
      <c r="G5" s="114"/>
      <c r="H5" s="114"/>
      <c r="I5" s="114"/>
      <c r="J5" s="114"/>
      <c r="K5" s="119"/>
      <c r="L5" s="113" t="s">
        <v>12</v>
      </c>
      <c r="M5" s="114"/>
      <c r="N5" s="114"/>
      <c r="O5" s="119"/>
      <c r="P5" s="111" t="s">
        <v>13</v>
      </c>
      <c r="Q5" s="111" t="s">
        <v>14</v>
      </c>
      <c r="R5" s="113" t="s">
        <v>15</v>
      </c>
      <c r="S5" s="119"/>
      <c r="T5" s="113" t="s">
        <v>16</v>
      </c>
      <c r="U5" s="119"/>
      <c r="V5" s="111" t="s">
        <v>17</v>
      </c>
      <c r="W5" s="113" t="s">
        <v>18</v>
      </c>
      <c r="X5" s="114"/>
      <c r="Y5" s="114"/>
      <c r="Z5" s="114"/>
      <c r="AA5" s="119"/>
    </row>
    <row r="6" spans="1:27" ht="56.25" x14ac:dyDescent="0.2">
      <c r="A6" s="112"/>
      <c r="B6" s="120"/>
      <c r="C6" s="112"/>
      <c r="D6" s="112"/>
      <c r="E6" s="121" t="s">
        <v>19</v>
      </c>
      <c r="F6" s="74" t="s">
        <v>20</v>
      </c>
      <c r="G6" s="122" t="s">
        <v>21</v>
      </c>
      <c r="H6" s="74" t="s">
        <v>22</v>
      </c>
      <c r="I6" s="122" t="s">
        <v>23</v>
      </c>
      <c r="J6" s="74" t="s">
        <v>24</v>
      </c>
      <c r="K6" s="123" t="s">
        <v>25</v>
      </c>
      <c r="L6" s="121" t="s">
        <v>26</v>
      </c>
      <c r="M6" s="74" t="s">
        <v>27</v>
      </c>
      <c r="N6" s="81" t="s">
        <v>28</v>
      </c>
      <c r="O6" s="74" t="s">
        <v>25</v>
      </c>
      <c r="P6" s="112"/>
      <c r="Q6" s="112"/>
      <c r="R6" s="80" t="s">
        <v>29</v>
      </c>
      <c r="S6" s="74" t="s">
        <v>30</v>
      </c>
      <c r="T6" s="80" t="s">
        <v>25</v>
      </c>
      <c r="U6" s="74" t="s">
        <v>31</v>
      </c>
      <c r="V6" s="112"/>
      <c r="W6" s="121" t="s">
        <v>32</v>
      </c>
      <c r="X6" s="124" t="s">
        <v>33</v>
      </c>
      <c r="Y6" s="124" t="s">
        <v>34</v>
      </c>
      <c r="Z6" s="124" t="s">
        <v>35</v>
      </c>
      <c r="AA6" s="123" t="s">
        <v>36</v>
      </c>
    </row>
    <row r="7" spans="1:27" ht="15.75" x14ac:dyDescent="0.25">
      <c r="A7" s="74"/>
      <c r="B7" s="81" t="s">
        <v>37</v>
      </c>
      <c r="C7" s="75">
        <f>SUM(C8:C36)</f>
        <v>292</v>
      </c>
      <c r="D7" s="75">
        <f t="shared" ref="D7:V7" si="0">SUM(D8:D36)</f>
        <v>242</v>
      </c>
      <c r="E7" s="75">
        <f t="shared" si="0"/>
        <v>997</v>
      </c>
      <c r="F7" s="75">
        <f>SUM(F8:F36)</f>
        <v>0</v>
      </c>
      <c r="G7" s="75">
        <f>SUM(G8:G36)</f>
        <v>107</v>
      </c>
      <c r="H7" s="75">
        <f>SUM(H8:H36)</f>
        <v>0</v>
      </c>
      <c r="I7" s="75">
        <f>SUM(I8:I36)</f>
        <v>170</v>
      </c>
      <c r="J7" s="75">
        <f t="shared" si="0"/>
        <v>244</v>
      </c>
      <c r="K7" s="75">
        <f t="shared" si="0"/>
        <v>1518</v>
      </c>
      <c r="L7" s="75">
        <f t="shared" si="0"/>
        <v>1280</v>
      </c>
      <c r="M7" s="75">
        <f t="shared" si="0"/>
        <v>244</v>
      </c>
      <c r="N7" s="75">
        <f t="shared" si="0"/>
        <v>46</v>
      </c>
      <c r="O7" s="75">
        <f t="shared" si="0"/>
        <v>1570</v>
      </c>
      <c r="P7" s="75">
        <f t="shared" si="0"/>
        <v>190</v>
      </c>
      <c r="Q7" s="75">
        <f t="shared" si="0"/>
        <v>0</v>
      </c>
      <c r="R7" s="75">
        <f t="shared" si="0"/>
        <v>8380</v>
      </c>
      <c r="S7" s="75">
        <f t="shared" si="0"/>
        <v>6573</v>
      </c>
      <c r="T7" s="75">
        <f t="shared" si="0"/>
        <v>7181</v>
      </c>
      <c r="U7" s="75">
        <f t="shared" si="0"/>
        <v>6767</v>
      </c>
      <c r="V7" s="75">
        <f t="shared" si="0"/>
        <v>0</v>
      </c>
      <c r="W7" s="125">
        <f t="shared" ref="W7:W36" si="1">IF(S7&gt;0,T7/O7,"")</f>
        <v>4.5738853503184718</v>
      </c>
      <c r="X7" s="126">
        <f t="shared" ref="X7:X36" si="2">IF(N7&gt;0,(N7/O7),"")</f>
        <v>2.9299363057324841E-2</v>
      </c>
      <c r="Y7" s="126">
        <f t="shared" ref="Y7:Y36" si="3">IF(S7&gt;0,(S7/R7),"")</f>
        <v>0.78436754176610979</v>
      </c>
      <c r="Z7" s="125">
        <f t="shared" ref="Z7:Z36" si="4">IF(S7&gt;0,(R7-S7)/O7,"")</f>
        <v>1.1509554140127389</v>
      </c>
      <c r="AA7" s="125">
        <f t="shared" ref="AA7:AA36" si="5">IF(S7&gt;0,O7/C7,"")</f>
        <v>5.3767123287671232</v>
      </c>
    </row>
    <row r="8" spans="1:27" ht="15.75" x14ac:dyDescent="0.25">
      <c r="A8" s="76"/>
      <c r="B8" s="127"/>
      <c r="C8" s="115"/>
      <c r="D8" s="115"/>
      <c r="E8" s="115"/>
      <c r="F8" s="115"/>
      <c r="G8" s="115"/>
      <c r="H8" s="115"/>
      <c r="I8" s="115"/>
      <c r="J8" s="115"/>
      <c r="K8" s="128">
        <f>SUM(E8:J8)</f>
        <v>0</v>
      </c>
      <c r="L8" s="115"/>
      <c r="M8" s="115"/>
      <c r="N8" s="115"/>
      <c r="O8" s="128">
        <f t="shared" ref="O8:O36" si="6">SUM(L8:N8)</f>
        <v>0</v>
      </c>
      <c r="P8" s="128">
        <f t="shared" ref="P8:P36" si="7">+D8+K8-O8</f>
        <v>0</v>
      </c>
      <c r="Q8" s="115"/>
      <c r="R8" s="115"/>
      <c r="S8" s="115"/>
      <c r="T8" s="115"/>
      <c r="U8" s="115"/>
      <c r="V8" s="115"/>
      <c r="W8" s="125" t="str">
        <f t="shared" si="1"/>
        <v/>
      </c>
      <c r="X8" s="126" t="str">
        <f t="shared" si="2"/>
        <v/>
      </c>
      <c r="Y8" s="126" t="str">
        <f t="shared" si="3"/>
        <v/>
      </c>
      <c r="Z8" s="125" t="str">
        <f t="shared" si="4"/>
        <v/>
      </c>
      <c r="AA8" s="125" t="str">
        <f t="shared" si="5"/>
        <v/>
      </c>
    </row>
    <row r="9" spans="1:27" ht="15.75" x14ac:dyDescent="0.25">
      <c r="A9" s="76">
        <v>403</v>
      </c>
      <c r="B9" s="127" t="s">
        <v>38</v>
      </c>
      <c r="C9" s="115">
        <v>114</v>
      </c>
      <c r="D9" s="128">
        <v>124</v>
      </c>
      <c r="E9" s="115">
        <v>413</v>
      </c>
      <c r="F9" s="115"/>
      <c r="G9" s="115">
        <v>67</v>
      </c>
      <c r="H9" s="115"/>
      <c r="I9" s="115"/>
      <c r="J9" s="115">
        <v>121</v>
      </c>
      <c r="K9" s="128">
        <f t="shared" ref="K9:K36" si="8">SUM(E9:J9)</f>
        <v>601</v>
      </c>
      <c r="L9" s="115">
        <v>539</v>
      </c>
      <c r="M9" s="115">
        <v>73</v>
      </c>
      <c r="N9" s="115">
        <v>23</v>
      </c>
      <c r="O9" s="128">
        <f t="shared" si="6"/>
        <v>635</v>
      </c>
      <c r="P9" s="128">
        <f t="shared" si="7"/>
        <v>90</v>
      </c>
      <c r="Q9" s="115"/>
      <c r="R9" s="115">
        <v>3603</v>
      </c>
      <c r="S9" s="115">
        <v>3155</v>
      </c>
      <c r="T9" s="115">
        <v>3519</v>
      </c>
      <c r="U9" s="115">
        <v>3512</v>
      </c>
      <c r="V9" s="115"/>
      <c r="W9" s="125">
        <f t="shared" si="1"/>
        <v>5.541732283464567</v>
      </c>
      <c r="X9" s="126">
        <f t="shared" si="2"/>
        <v>3.6220472440944881E-2</v>
      </c>
      <c r="Y9" s="126">
        <f t="shared" si="3"/>
        <v>0.87565917291146267</v>
      </c>
      <c r="Z9" s="125">
        <f t="shared" si="4"/>
        <v>0.70551181102362204</v>
      </c>
      <c r="AA9" s="125">
        <f t="shared" si="5"/>
        <v>5.5701754385964914</v>
      </c>
    </row>
    <row r="10" spans="1:27" ht="15.75" x14ac:dyDescent="0.25">
      <c r="A10" s="76">
        <v>404</v>
      </c>
      <c r="B10" s="127" t="s">
        <v>39</v>
      </c>
      <c r="C10" s="115">
        <v>32</v>
      </c>
      <c r="D10" s="128">
        <v>30</v>
      </c>
      <c r="E10" s="115">
        <v>160</v>
      </c>
      <c r="F10" s="115"/>
      <c r="G10" s="115">
        <v>15</v>
      </c>
      <c r="H10" s="115"/>
      <c r="I10" s="115"/>
      <c r="J10" s="115">
        <v>67</v>
      </c>
      <c r="K10" s="128">
        <f t="shared" si="8"/>
        <v>242</v>
      </c>
      <c r="L10" s="115">
        <v>122</v>
      </c>
      <c r="M10" s="115">
        <v>108</v>
      </c>
      <c r="N10" s="115">
        <v>12</v>
      </c>
      <c r="O10" s="128">
        <f t="shared" si="6"/>
        <v>242</v>
      </c>
      <c r="P10" s="128">
        <f t="shared" si="7"/>
        <v>30</v>
      </c>
      <c r="Q10" s="115"/>
      <c r="R10" s="115">
        <v>992</v>
      </c>
      <c r="S10" s="115">
        <v>930</v>
      </c>
      <c r="T10" s="115">
        <v>987</v>
      </c>
      <c r="U10" s="115">
        <v>978</v>
      </c>
      <c r="V10" s="115"/>
      <c r="W10" s="125">
        <f t="shared" si="1"/>
        <v>4.0785123966942152</v>
      </c>
      <c r="X10" s="126">
        <f t="shared" si="2"/>
        <v>4.9586776859504134E-2</v>
      </c>
      <c r="Y10" s="126">
        <f t="shared" si="3"/>
        <v>0.9375</v>
      </c>
      <c r="Z10" s="125">
        <f t="shared" si="4"/>
        <v>0.256198347107438</v>
      </c>
      <c r="AA10" s="125">
        <f t="shared" si="5"/>
        <v>7.5625</v>
      </c>
    </row>
    <row r="11" spans="1:27" ht="15.75" x14ac:dyDescent="0.25">
      <c r="A11" s="76">
        <v>406</v>
      </c>
      <c r="B11" s="127" t="s">
        <v>40</v>
      </c>
      <c r="C11" s="115">
        <v>6</v>
      </c>
      <c r="D11" s="128">
        <v>6</v>
      </c>
      <c r="E11" s="115">
        <v>17</v>
      </c>
      <c r="F11" s="115"/>
      <c r="G11" s="115"/>
      <c r="H11" s="115"/>
      <c r="I11" s="115"/>
      <c r="J11" s="115">
        <v>17</v>
      </c>
      <c r="K11" s="128">
        <f t="shared" si="8"/>
        <v>34</v>
      </c>
      <c r="L11" s="115">
        <v>9</v>
      </c>
      <c r="M11" s="115">
        <v>25</v>
      </c>
      <c r="N11" s="115"/>
      <c r="O11" s="128">
        <f t="shared" si="6"/>
        <v>34</v>
      </c>
      <c r="P11" s="128">
        <f t="shared" si="7"/>
        <v>6</v>
      </c>
      <c r="Q11" s="115"/>
      <c r="R11" s="115">
        <v>186</v>
      </c>
      <c r="S11" s="115">
        <v>173</v>
      </c>
      <c r="T11" s="115">
        <v>329</v>
      </c>
      <c r="U11" s="115">
        <v>327</v>
      </c>
      <c r="V11" s="115"/>
      <c r="W11" s="125">
        <f t="shared" si="1"/>
        <v>9.6764705882352935</v>
      </c>
      <c r="X11" s="126" t="str">
        <f t="shared" si="2"/>
        <v/>
      </c>
      <c r="Y11" s="126">
        <f t="shared" si="3"/>
        <v>0.93010752688172038</v>
      </c>
      <c r="Z11" s="125">
        <f t="shared" si="4"/>
        <v>0.38235294117647056</v>
      </c>
      <c r="AA11" s="125">
        <f t="shared" si="5"/>
        <v>5.666666666666667</v>
      </c>
    </row>
    <row r="12" spans="1:27" ht="15.75" x14ac:dyDescent="0.25">
      <c r="A12" s="76">
        <v>405</v>
      </c>
      <c r="B12" s="127" t="s">
        <v>41</v>
      </c>
      <c r="C12" s="115">
        <v>8</v>
      </c>
      <c r="D12" s="128">
        <v>8</v>
      </c>
      <c r="E12" s="115">
        <v>12</v>
      </c>
      <c r="F12" s="115"/>
      <c r="G12" s="115"/>
      <c r="H12" s="115"/>
      <c r="I12" s="115"/>
      <c r="J12" s="115">
        <v>13</v>
      </c>
      <c r="K12" s="128">
        <f t="shared" si="8"/>
        <v>25</v>
      </c>
      <c r="L12" s="115">
        <v>2</v>
      </c>
      <c r="M12" s="115">
        <v>13</v>
      </c>
      <c r="N12" s="115">
        <v>10</v>
      </c>
      <c r="O12" s="128">
        <f t="shared" si="6"/>
        <v>25</v>
      </c>
      <c r="P12" s="128">
        <f t="shared" si="7"/>
        <v>8</v>
      </c>
      <c r="Q12" s="115"/>
      <c r="R12" s="115">
        <v>236</v>
      </c>
      <c r="S12" s="115">
        <v>218</v>
      </c>
      <c r="T12" s="115">
        <v>169</v>
      </c>
      <c r="U12" s="115">
        <v>169</v>
      </c>
      <c r="V12" s="115"/>
      <c r="W12" s="125">
        <f>IF(S12&gt;0,T12/O12,"")</f>
        <v>6.76</v>
      </c>
      <c r="X12" s="126">
        <f>IF(N12&gt;0,(N12/O12),"")</f>
        <v>0.4</v>
      </c>
      <c r="Y12" s="126">
        <f>IF(S12&gt;0,(S12/R12),"")</f>
        <v>0.92372881355932202</v>
      </c>
      <c r="Z12" s="125">
        <f>IF(S12&gt;0,(R12-S12)/O12,"")</f>
        <v>0.72</v>
      </c>
      <c r="AA12" s="125">
        <f>IF(S12&gt;0,O12/C12,"")</f>
        <v>3.125</v>
      </c>
    </row>
    <row r="13" spans="1:27" ht="15.75" x14ac:dyDescent="0.25">
      <c r="A13" s="76">
        <v>409</v>
      </c>
      <c r="B13" s="127" t="s">
        <v>42</v>
      </c>
      <c r="C13" s="115">
        <v>30</v>
      </c>
      <c r="D13" s="128">
        <v>17</v>
      </c>
      <c r="E13" s="115">
        <v>101</v>
      </c>
      <c r="F13" s="115"/>
      <c r="G13" s="115">
        <v>24</v>
      </c>
      <c r="H13" s="115"/>
      <c r="I13" s="115"/>
      <c r="J13" s="115">
        <v>9</v>
      </c>
      <c r="K13" s="128">
        <f t="shared" si="8"/>
        <v>134</v>
      </c>
      <c r="L13" s="115">
        <v>127</v>
      </c>
      <c r="M13" s="115">
        <v>9</v>
      </c>
      <c r="N13" s="115"/>
      <c r="O13" s="128">
        <f t="shared" si="6"/>
        <v>136</v>
      </c>
      <c r="P13" s="128">
        <f t="shared" si="7"/>
        <v>15</v>
      </c>
      <c r="Q13" s="115"/>
      <c r="R13" s="115">
        <v>619</v>
      </c>
      <c r="S13" s="115">
        <v>422</v>
      </c>
      <c r="T13" s="115">
        <v>423</v>
      </c>
      <c r="U13" s="115">
        <v>417</v>
      </c>
      <c r="V13" s="115"/>
      <c r="W13" s="125">
        <f t="shared" si="1"/>
        <v>3.1102941176470589</v>
      </c>
      <c r="X13" s="126" t="str">
        <f t="shared" si="2"/>
        <v/>
      </c>
      <c r="Y13" s="126">
        <f t="shared" si="3"/>
        <v>0.68174474959612275</v>
      </c>
      <c r="Z13" s="125">
        <f t="shared" si="4"/>
        <v>1.4485294117647058</v>
      </c>
      <c r="AA13" s="125">
        <f t="shared" si="5"/>
        <v>4.5333333333333332</v>
      </c>
    </row>
    <row r="14" spans="1:27" ht="15.75" x14ac:dyDescent="0.25">
      <c r="A14" s="76">
        <v>410</v>
      </c>
      <c r="B14" s="127" t="s">
        <v>43</v>
      </c>
      <c r="C14" s="115"/>
      <c r="D14" s="128">
        <v>0</v>
      </c>
      <c r="E14" s="115"/>
      <c r="F14" s="115"/>
      <c r="G14" s="115"/>
      <c r="H14" s="115"/>
      <c r="I14" s="115"/>
      <c r="J14" s="115"/>
      <c r="K14" s="128">
        <f t="shared" si="8"/>
        <v>0</v>
      </c>
      <c r="L14" s="115"/>
      <c r="M14" s="115"/>
      <c r="N14" s="115"/>
      <c r="O14" s="128">
        <f t="shared" si="6"/>
        <v>0</v>
      </c>
      <c r="P14" s="128">
        <f t="shared" si="7"/>
        <v>0</v>
      </c>
      <c r="Q14" s="115"/>
      <c r="R14" s="115"/>
      <c r="S14" s="115"/>
      <c r="T14" s="115"/>
      <c r="U14" s="115"/>
      <c r="V14" s="115"/>
      <c r="W14" s="125" t="str">
        <f t="shared" si="1"/>
        <v/>
      </c>
      <c r="X14" s="126" t="str">
        <f t="shared" si="2"/>
        <v/>
      </c>
      <c r="Y14" s="126" t="str">
        <f t="shared" si="3"/>
        <v/>
      </c>
      <c r="Z14" s="125" t="str">
        <f t="shared" si="4"/>
        <v/>
      </c>
      <c r="AA14" s="125" t="str">
        <f t="shared" si="5"/>
        <v/>
      </c>
    </row>
    <row r="15" spans="1:27" ht="15.75" x14ac:dyDescent="0.25">
      <c r="A15" s="76">
        <v>412</v>
      </c>
      <c r="B15" s="127" t="s">
        <v>44</v>
      </c>
      <c r="C15" s="115">
        <v>6</v>
      </c>
      <c r="D15" s="128">
        <v>4</v>
      </c>
      <c r="E15" s="115">
        <v>26</v>
      </c>
      <c r="F15" s="115"/>
      <c r="G15" s="115"/>
      <c r="H15" s="115"/>
      <c r="I15" s="115"/>
      <c r="J15" s="115">
        <v>9</v>
      </c>
      <c r="K15" s="128">
        <f t="shared" si="8"/>
        <v>35</v>
      </c>
      <c r="L15" s="115">
        <v>28</v>
      </c>
      <c r="M15" s="115">
        <v>9</v>
      </c>
      <c r="N15" s="115"/>
      <c r="O15" s="128">
        <f t="shared" si="6"/>
        <v>37</v>
      </c>
      <c r="P15" s="128">
        <f t="shared" si="7"/>
        <v>2</v>
      </c>
      <c r="Q15" s="115"/>
      <c r="R15" s="115">
        <v>186</v>
      </c>
      <c r="S15" s="115">
        <v>126</v>
      </c>
      <c r="T15" s="115">
        <v>144</v>
      </c>
      <c r="U15" s="115">
        <v>142</v>
      </c>
      <c r="V15" s="115"/>
      <c r="W15" s="125">
        <f t="shared" si="1"/>
        <v>3.8918918918918921</v>
      </c>
      <c r="X15" s="126" t="str">
        <f t="shared" si="2"/>
        <v/>
      </c>
      <c r="Y15" s="126">
        <f t="shared" si="3"/>
        <v>0.67741935483870963</v>
      </c>
      <c r="Z15" s="125">
        <f t="shared" si="4"/>
        <v>1.6216216216216217</v>
      </c>
      <c r="AA15" s="125">
        <f t="shared" si="5"/>
        <v>6.166666666666667</v>
      </c>
    </row>
    <row r="16" spans="1:27" ht="15.75" x14ac:dyDescent="0.25">
      <c r="A16" s="76">
        <v>411</v>
      </c>
      <c r="B16" s="127" t="s">
        <v>45</v>
      </c>
      <c r="C16" s="115"/>
      <c r="D16" s="128">
        <v>0</v>
      </c>
      <c r="E16" s="115"/>
      <c r="F16" s="115"/>
      <c r="G16" s="115"/>
      <c r="H16" s="115"/>
      <c r="I16" s="115"/>
      <c r="J16" s="115"/>
      <c r="K16" s="128">
        <f t="shared" si="8"/>
        <v>0</v>
      </c>
      <c r="L16" s="115"/>
      <c r="M16" s="115"/>
      <c r="N16" s="115"/>
      <c r="O16" s="128">
        <f t="shared" si="6"/>
        <v>0</v>
      </c>
      <c r="P16" s="128">
        <f t="shared" si="7"/>
        <v>0</v>
      </c>
      <c r="Q16" s="115"/>
      <c r="R16" s="115"/>
      <c r="S16" s="115"/>
      <c r="T16" s="115"/>
      <c r="U16" s="115"/>
      <c r="V16" s="115"/>
      <c r="W16" s="125" t="str">
        <f t="shared" si="1"/>
        <v/>
      </c>
      <c r="X16" s="126" t="str">
        <f t="shared" si="2"/>
        <v/>
      </c>
      <c r="Y16" s="126" t="str">
        <f t="shared" si="3"/>
        <v/>
      </c>
      <c r="Z16" s="125" t="str">
        <f t="shared" si="4"/>
        <v/>
      </c>
      <c r="AA16" s="125" t="str">
        <f t="shared" si="5"/>
        <v/>
      </c>
    </row>
    <row r="17" spans="1:27" ht="15.75" x14ac:dyDescent="0.25">
      <c r="A17" s="76">
        <v>413</v>
      </c>
      <c r="B17" s="127" t="s">
        <v>46</v>
      </c>
      <c r="C17" s="115">
        <v>20</v>
      </c>
      <c r="D17" s="128">
        <v>11</v>
      </c>
      <c r="E17" s="115">
        <v>40</v>
      </c>
      <c r="F17" s="115"/>
      <c r="G17" s="115"/>
      <c r="H17" s="115"/>
      <c r="I17" s="115"/>
      <c r="J17" s="115"/>
      <c r="K17" s="128">
        <f>SUM(E17:J17)</f>
        <v>40</v>
      </c>
      <c r="L17" s="115">
        <v>39</v>
      </c>
      <c r="M17" s="115"/>
      <c r="N17" s="115">
        <v>1</v>
      </c>
      <c r="O17" s="128">
        <f>SUM(L17:N17)</f>
        <v>40</v>
      </c>
      <c r="P17" s="128">
        <f>+D17+K17-O17</f>
        <v>11</v>
      </c>
      <c r="Q17" s="115"/>
      <c r="R17" s="115">
        <v>621</v>
      </c>
      <c r="S17" s="115">
        <v>401</v>
      </c>
      <c r="T17" s="115">
        <v>385</v>
      </c>
      <c r="U17" s="115">
        <v>385</v>
      </c>
      <c r="V17" s="115"/>
      <c r="W17" s="125">
        <f>IF(S17&gt;0,T17/O17,"")</f>
        <v>9.625</v>
      </c>
      <c r="X17" s="126">
        <f>IF(N17&gt;0,(N17/O17),"")</f>
        <v>2.5000000000000001E-2</v>
      </c>
      <c r="Y17" s="126">
        <f>IF(S17&gt;0,(S17/R17),"")</f>
        <v>0.64573268921095006</v>
      </c>
      <c r="Z17" s="125">
        <f>IF(S17&gt;0,(R17-S17)/O17,"")</f>
        <v>5.5</v>
      </c>
      <c r="AA17" s="125">
        <f>IF(S17&gt;0,O17/C17,"")</f>
        <v>2</v>
      </c>
    </row>
    <row r="18" spans="1:27" ht="15.75" x14ac:dyDescent="0.25">
      <c r="A18" s="76">
        <v>415</v>
      </c>
      <c r="B18" s="127" t="s">
        <v>47</v>
      </c>
      <c r="C18" s="115"/>
      <c r="D18" s="128">
        <v>0</v>
      </c>
      <c r="E18" s="115"/>
      <c r="F18" s="115"/>
      <c r="G18" s="115"/>
      <c r="H18" s="115"/>
      <c r="I18" s="115"/>
      <c r="J18" s="115"/>
      <c r="K18" s="128">
        <f>SUM(E18:J18)</f>
        <v>0</v>
      </c>
      <c r="L18" s="115"/>
      <c r="M18" s="115"/>
      <c r="N18" s="115"/>
      <c r="O18" s="128">
        <f>SUM(L18:N18)</f>
        <v>0</v>
      </c>
      <c r="P18" s="128">
        <f>+D18+K18-O18</f>
        <v>0</v>
      </c>
      <c r="Q18" s="115"/>
      <c r="R18" s="115"/>
      <c r="S18" s="115"/>
      <c r="T18" s="115"/>
      <c r="U18" s="115"/>
      <c r="V18" s="115"/>
      <c r="W18" s="125" t="str">
        <f>IF(S18&gt;0,T18/O18,"")</f>
        <v/>
      </c>
      <c r="X18" s="126" t="str">
        <f>IF(N18&gt;0,(N18/O18),"")</f>
        <v/>
      </c>
      <c r="Y18" s="126" t="str">
        <f>IF(S18&gt;0,(S18/R18),"")</f>
        <v/>
      </c>
      <c r="Z18" s="125" t="str">
        <f>IF(S18&gt;0,(R18-S18)/O18,"")</f>
        <v/>
      </c>
      <c r="AA18" s="125" t="str">
        <f>IF(S18&gt;0,O18/C18,"")</f>
        <v/>
      </c>
    </row>
    <row r="19" spans="1:27" ht="15.75" x14ac:dyDescent="0.25">
      <c r="A19" s="76">
        <v>414</v>
      </c>
      <c r="B19" s="127" t="s">
        <v>48</v>
      </c>
      <c r="C19" s="115"/>
      <c r="D19" s="128">
        <v>0</v>
      </c>
      <c r="E19" s="115"/>
      <c r="F19" s="115"/>
      <c r="G19" s="115"/>
      <c r="H19" s="115"/>
      <c r="I19" s="115"/>
      <c r="J19" s="115"/>
      <c r="K19" s="128">
        <f t="shared" si="8"/>
        <v>0</v>
      </c>
      <c r="L19" s="115"/>
      <c r="M19" s="115"/>
      <c r="N19" s="115"/>
      <c r="O19" s="128">
        <f t="shared" si="6"/>
        <v>0</v>
      </c>
      <c r="P19" s="128">
        <f t="shared" si="7"/>
        <v>0</v>
      </c>
      <c r="Q19" s="115"/>
      <c r="R19" s="115"/>
      <c r="S19" s="115"/>
      <c r="T19" s="115"/>
      <c r="U19" s="115"/>
      <c r="V19" s="115"/>
      <c r="W19" s="125" t="str">
        <f t="shared" si="1"/>
        <v/>
      </c>
      <c r="X19" s="126" t="str">
        <f t="shared" si="2"/>
        <v/>
      </c>
      <c r="Y19" s="126" t="str">
        <f t="shared" si="3"/>
        <v/>
      </c>
      <c r="Z19" s="125" t="str">
        <f t="shared" si="4"/>
        <v/>
      </c>
      <c r="AA19" s="125" t="str">
        <f t="shared" si="5"/>
        <v/>
      </c>
    </row>
    <row r="20" spans="1:27" ht="15.75" x14ac:dyDescent="0.25">
      <c r="A20" s="76">
        <v>416</v>
      </c>
      <c r="B20" s="127" t="s">
        <v>49</v>
      </c>
      <c r="C20" s="115">
        <v>50</v>
      </c>
      <c r="D20" s="128">
        <v>24</v>
      </c>
      <c r="E20" s="115">
        <v>214</v>
      </c>
      <c r="F20" s="115"/>
      <c r="G20" s="115">
        <v>1</v>
      </c>
      <c r="H20" s="115"/>
      <c r="I20" s="115"/>
      <c r="J20" s="115">
        <v>1</v>
      </c>
      <c r="K20" s="128">
        <f>SUM(E20:J20)</f>
        <v>216</v>
      </c>
      <c r="L20" s="115">
        <v>215</v>
      </c>
      <c r="M20" s="115">
        <v>6</v>
      </c>
      <c r="N20" s="115"/>
      <c r="O20" s="128">
        <f>SUM(L20:N20)</f>
        <v>221</v>
      </c>
      <c r="P20" s="128">
        <f>+D20+K20-O20</f>
        <v>19</v>
      </c>
      <c r="Q20" s="115"/>
      <c r="R20" s="115">
        <v>1134</v>
      </c>
      <c r="S20" s="115">
        <v>797</v>
      </c>
      <c r="T20" s="115">
        <v>839</v>
      </c>
      <c r="U20" s="115">
        <v>837</v>
      </c>
      <c r="V20" s="115"/>
      <c r="W20" s="125">
        <f t="shared" si="1"/>
        <v>3.7963800904977374</v>
      </c>
      <c r="X20" s="126" t="str">
        <f t="shared" si="2"/>
        <v/>
      </c>
      <c r="Y20" s="126">
        <f t="shared" si="3"/>
        <v>0.7028218694885362</v>
      </c>
      <c r="Z20" s="125">
        <f t="shared" si="4"/>
        <v>1.5248868778280542</v>
      </c>
      <c r="AA20" s="125">
        <f t="shared" si="5"/>
        <v>4.42</v>
      </c>
    </row>
    <row r="21" spans="1:27" ht="15.75" x14ac:dyDescent="0.25">
      <c r="A21" s="76">
        <v>417</v>
      </c>
      <c r="B21" s="127" t="s">
        <v>50</v>
      </c>
      <c r="C21" s="115">
        <v>26</v>
      </c>
      <c r="D21" s="128">
        <v>18</v>
      </c>
      <c r="E21" s="115">
        <v>14</v>
      </c>
      <c r="F21" s="115"/>
      <c r="G21" s="115"/>
      <c r="H21" s="115"/>
      <c r="I21" s="115">
        <v>170</v>
      </c>
      <c r="J21" s="115">
        <v>7</v>
      </c>
      <c r="K21" s="128">
        <f t="shared" si="8"/>
        <v>191</v>
      </c>
      <c r="L21" s="115">
        <v>199</v>
      </c>
      <c r="M21" s="115">
        <v>1</v>
      </c>
      <c r="N21" s="115"/>
      <c r="O21" s="128">
        <f t="shared" si="6"/>
        <v>200</v>
      </c>
      <c r="P21" s="128">
        <f t="shared" si="7"/>
        <v>9</v>
      </c>
      <c r="Q21" s="115"/>
      <c r="R21" s="115">
        <v>803</v>
      </c>
      <c r="S21" s="115">
        <v>351</v>
      </c>
      <c r="T21" s="115">
        <v>386</v>
      </c>
      <c r="U21" s="115"/>
      <c r="V21" s="115"/>
      <c r="W21" s="125">
        <f t="shared" si="1"/>
        <v>1.93</v>
      </c>
      <c r="X21" s="126" t="str">
        <f t="shared" si="2"/>
        <v/>
      </c>
      <c r="Y21" s="126">
        <f t="shared" si="3"/>
        <v>0.43711083437110837</v>
      </c>
      <c r="Z21" s="125">
        <f t="shared" si="4"/>
        <v>2.2599999999999998</v>
      </c>
      <c r="AA21" s="125">
        <f t="shared" si="5"/>
        <v>7.6923076923076925</v>
      </c>
    </row>
    <row r="22" spans="1:27" ht="15.75" x14ac:dyDescent="0.25">
      <c r="A22" s="76">
        <v>418</v>
      </c>
      <c r="B22" s="127" t="s">
        <v>51</v>
      </c>
      <c r="C22" s="115"/>
      <c r="D22" s="115"/>
      <c r="E22" s="115"/>
      <c r="F22" s="115"/>
      <c r="G22" s="115"/>
      <c r="H22" s="115"/>
      <c r="I22" s="115"/>
      <c r="J22" s="115"/>
      <c r="K22" s="128">
        <f t="shared" si="8"/>
        <v>0</v>
      </c>
      <c r="L22" s="115"/>
      <c r="M22" s="115"/>
      <c r="N22" s="115"/>
      <c r="O22" s="128">
        <f t="shared" si="6"/>
        <v>0</v>
      </c>
      <c r="P22" s="128">
        <f t="shared" si="7"/>
        <v>0</v>
      </c>
      <c r="Q22" s="115"/>
      <c r="R22" s="115"/>
      <c r="S22" s="115"/>
      <c r="T22" s="115"/>
      <c r="U22" s="115"/>
      <c r="V22" s="115"/>
      <c r="W22" s="125" t="str">
        <f t="shared" si="1"/>
        <v/>
      </c>
      <c r="X22" s="126" t="str">
        <f t="shared" si="2"/>
        <v/>
      </c>
      <c r="Y22" s="126" t="str">
        <f t="shared" si="3"/>
        <v/>
      </c>
      <c r="Z22" s="125" t="str">
        <f t="shared" si="4"/>
        <v/>
      </c>
      <c r="AA22" s="125" t="str">
        <f t="shared" si="5"/>
        <v/>
      </c>
    </row>
    <row r="23" spans="1:27" ht="15.75" x14ac:dyDescent="0.25">
      <c r="A23" s="76"/>
      <c r="B23" s="127"/>
      <c r="C23" s="115"/>
      <c r="D23" s="115"/>
      <c r="E23" s="115"/>
      <c r="F23" s="115"/>
      <c r="G23" s="115"/>
      <c r="H23" s="115"/>
      <c r="I23" s="115"/>
      <c r="J23" s="115"/>
      <c r="K23" s="128">
        <f t="shared" si="8"/>
        <v>0</v>
      </c>
      <c r="L23" s="115"/>
      <c r="M23" s="115"/>
      <c r="N23" s="115"/>
      <c r="O23" s="128">
        <f t="shared" si="6"/>
        <v>0</v>
      </c>
      <c r="P23" s="128">
        <f t="shared" si="7"/>
        <v>0</v>
      </c>
      <c r="Q23" s="115"/>
      <c r="R23" s="115"/>
      <c r="S23" s="115"/>
      <c r="T23" s="115"/>
      <c r="U23" s="115"/>
      <c r="V23" s="115"/>
      <c r="W23" s="125" t="str">
        <f t="shared" si="1"/>
        <v/>
      </c>
      <c r="X23" s="126" t="str">
        <f t="shared" si="2"/>
        <v/>
      </c>
      <c r="Y23" s="126" t="str">
        <f t="shared" si="3"/>
        <v/>
      </c>
      <c r="Z23" s="125" t="str">
        <f t="shared" si="4"/>
        <v/>
      </c>
      <c r="AA23" s="125" t="str">
        <f t="shared" si="5"/>
        <v/>
      </c>
    </row>
    <row r="24" spans="1:27" ht="15.75" x14ac:dyDescent="0.25">
      <c r="A24" s="76"/>
      <c r="B24" s="129"/>
      <c r="C24" s="115"/>
      <c r="D24" s="115"/>
      <c r="E24" s="115"/>
      <c r="F24" s="115"/>
      <c r="G24" s="115"/>
      <c r="H24" s="115"/>
      <c r="I24" s="115"/>
      <c r="J24" s="115"/>
      <c r="K24" s="128">
        <f t="shared" si="8"/>
        <v>0</v>
      </c>
      <c r="L24" s="115"/>
      <c r="M24" s="115"/>
      <c r="N24" s="115"/>
      <c r="O24" s="128">
        <f t="shared" si="6"/>
        <v>0</v>
      </c>
      <c r="P24" s="128">
        <f t="shared" si="7"/>
        <v>0</v>
      </c>
      <c r="Q24" s="115"/>
      <c r="R24" s="115"/>
      <c r="S24" s="115"/>
      <c r="T24" s="115"/>
      <c r="U24" s="115"/>
      <c r="V24" s="115"/>
      <c r="W24" s="125" t="str">
        <f t="shared" si="1"/>
        <v/>
      </c>
      <c r="X24" s="126" t="str">
        <f t="shared" si="2"/>
        <v/>
      </c>
      <c r="Y24" s="126" t="str">
        <f t="shared" si="3"/>
        <v/>
      </c>
      <c r="Z24" s="125" t="str">
        <f t="shared" si="4"/>
        <v/>
      </c>
      <c r="AA24" s="125" t="str">
        <f t="shared" si="5"/>
        <v/>
      </c>
    </row>
    <row r="25" spans="1:27" ht="15.75" x14ac:dyDescent="0.25">
      <c r="A25" s="76"/>
      <c r="B25" s="127"/>
      <c r="C25" s="115"/>
      <c r="D25" s="115"/>
      <c r="E25" s="115"/>
      <c r="F25" s="115"/>
      <c r="G25" s="115"/>
      <c r="H25" s="115"/>
      <c r="I25" s="115"/>
      <c r="J25" s="115"/>
      <c r="K25" s="128">
        <f t="shared" si="8"/>
        <v>0</v>
      </c>
      <c r="L25" s="115"/>
      <c r="M25" s="115"/>
      <c r="N25" s="115"/>
      <c r="O25" s="128">
        <f t="shared" si="6"/>
        <v>0</v>
      </c>
      <c r="P25" s="128">
        <f t="shared" si="7"/>
        <v>0</v>
      </c>
      <c r="Q25" s="115"/>
      <c r="R25" s="115"/>
      <c r="S25" s="115"/>
      <c r="T25" s="115"/>
      <c r="U25" s="115"/>
      <c r="V25" s="115"/>
      <c r="W25" s="125" t="str">
        <f t="shared" si="1"/>
        <v/>
      </c>
      <c r="X25" s="126" t="str">
        <f t="shared" si="2"/>
        <v/>
      </c>
      <c r="Y25" s="126" t="str">
        <f t="shared" si="3"/>
        <v/>
      </c>
      <c r="Z25" s="125" t="str">
        <f t="shared" si="4"/>
        <v/>
      </c>
      <c r="AA25" s="125" t="str">
        <f t="shared" si="5"/>
        <v/>
      </c>
    </row>
    <row r="26" spans="1:27" ht="15.75" x14ac:dyDescent="0.25">
      <c r="A26" s="76"/>
      <c r="B26" s="127"/>
      <c r="C26" s="115"/>
      <c r="D26" s="115"/>
      <c r="E26" s="115"/>
      <c r="F26" s="115"/>
      <c r="G26" s="115"/>
      <c r="H26" s="115"/>
      <c r="I26" s="115"/>
      <c r="J26" s="115"/>
      <c r="K26" s="128">
        <f t="shared" si="8"/>
        <v>0</v>
      </c>
      <c r="L26" s="115"/>
      <c r="M26" s="115"/>
      <c r="N26" s="115"/>
      <c r="O26" s="128">
        <f t="shared" si="6"/>
        <v>0</v>
      </c>
      <c r="P26" s="128">
        <f t="shared" si="7"/>
        <v>0</v>
      </c>
      <c r="Q26" s="115"/>
      <c r="R26" s="115"/>
      <c r="S26" s="115"/>
      <c r="T26" s="115"/>
      <c r="U26" s="115"/>
      <c r="V26" s="115"/>
      <c r="W26" s="125" t="str">
        <f t="shared" si="1"/>
        <v/>
      </c>
      <c r="X26" s="126" t="str">
        <f t="shared" si="2"/>
        <v/>
      </c>
      <c r="Y26" s="126" t="str">
        <f t="shared" si="3"/>
        <v/>
      </c>
      <c r="Z26" s="125" t="str">
        <f t="shared" si="4"/>
        <v/>
      </c>
      <c r="AA26" s="125" t="str">
        <f t="shared" si="5"/>
        <v/>
      </c>
    </row>
    <row r="27" spans="1:27" ht="15.75" x14ac:dyDescent="0.25">
      <c r="A27" s="76"/>
      <c r="B27" s="127"/>
      <c r="C27" s="115"/>
      <c r="D27" s="115"/>
      <c r="E27" s="115"/>
      <c r="F27" s="115"/>
      <c r="G27" s="115"/>
      <c r="H27" s="115"/>
      <c r="I27" s="115"/>
      <c r="J27" s="115"/>
      <c r="K27" s="128">
        <f t="shared" si="8"/>
        <v>0</v>
      </c>
      <c r="L27" s="115"/>
      <c r="M27" s="115"/>
      <c r="N27" s="115"/>
      <c r="O27" s="128">
        <f t="shared" si="6"/>
        <v>0</v>
      </c>
      <c r="P27" s="128">
        <f t="shared" si="7"/>
        <v>0</v>
      </c>
      <c r="Q27" s="115"/>
      <c r="R27" s="115"/>
      <c r="S27" s="115"/>
      <c r="T27" s="115"/>
      <c r="U27" s="115"/>
      <c r="V27" s="115"/>
      <c r="W27" s="125" t="str">
        <f t="shared" si="1"/>
        <v/>
      </c>
      <c r="X27" s="126" t="str">
        <f t="shared" si="2"/>
        <v/>
      </c>
      <c r="Y27" s="126" t="str">
        <f t="shared" si="3"/>
        <v/>
      </c>
      <c r="Z27" s="125" t="str">
        <f t="shared" si="4"/>
        <v/>
      </c>
      <c r="AA27" s="125" t="str">
        <f t="shared" si="5"/>
        <v/>
      </c>
    </row>
    <row r="28" spans="1:27" ht="15.75" x14ac:dyDescent="0.25">
      <c r="A28" s="76"/>
      <c r="B28" s="130"/>
      <c r="C28" s="115"/>
      <c r="D28" s="115"/>
      <c r="E28" s="115"/>
      <c r="F28" s="115"/>
      <c r="G28" s="115"/>
      <c r="H28" s="115"/>
      <c r="I28" s="115"/>
      <c r="J28" s="115"/>
      <c r="K28" s="128">
        <f t="shared" si="8"/>
        <v>0</v>
      </c>
      <c r="L28" s="115"/>
      <c r="M28" s="115"/>
      <c r="N28" s="115"/>
      <c r="O28" s="128">
        <f t="shared" si="6"/>
        <v>0</v>
      </c>
      <c r="P28" s="128">
        <f t="shared" si="7"/>
        <v>0</v>
      </c>
      <c r="Q28" s="115"/>
      <c r="R28" s="115"/>
      <c r="S28" s="115"/>
      <c r="T28" s="115"/>
      <c r="U28" s="115"/>
      <c r="V28" s="115"/>
      <c r="W28" s="125" t="str">
        <f t="shared" si="1"/>
        <v/>
      </c>
      <c r="X28" s="126" t="str">
        <f t="shared" si="2"/>
        <v/>
      </c>
      <c r="Y28" s="126" t="str">
        <f t="shared" si="3"/>
        <v/>
      </c>
      <c r="Z28" s="125" t="str">
        <f t="shared" si="4"/>
        <v/>
      </c>
      <c r="AA28" s="125" t="str">
        <f t="shared" si="5"/>
        <v/>
      </c>
    </row>
    <row r="29" spans="1:27" ht="15.75" x14ac:dyDescent="0.25">
      <c r="A29" s="76"/>
      <c r="B29" s="130"/>
      <c r="C29" s="115"/>
      <c r="D29" s="115"/>
      <c r="E29" s="115"/>
      <c r="F29" s="115"/>
      <c r="G29" s="115"/>
      <c r="H29" s="115"/>
      <c r="I29" s="115"/>
      <c r="J29" s="115"/>
      <c r="K29" s="128">
        <f>SUM(E29:J29)</f>
        <v>0</v>
      </c>
      <c r="L29" s="115"/>
      <c r="M29" s="115"/>
      <c r="N29" s="115"/>
      <c r="O29" s="128">
        <f>SUM(L29:N29)</f>
        <v>0</v>
      </c>
      <c r="P29" s="128">
        <f>+D29+K29-O29</f>
        <v>0</v>
      </c>
      <c r="Q29" s="115"/>
      <c r="R29" s="115"/>
      <c r="S29" s="115"/>
      <c r="T29" s="115"/>
      <c r="U29" s="115"/>
      <c r="V29" s="115"/>
      <c r="W29" s="125" t="str">
        <f>IF(S29&gt;0,T29/O29,"")</f>
        <v/>
      </c>
      <c r="X29" s="126" t="str">
        <f>IF(N29&gt;0,(N29/O29),"")</f>
        <v/>
      </c>
      <c r="Y29" s="126" t="str">
        <f>IF(S29&gt;0,(S29/R29),"")</f>
        <v/>
      </c>
      <c r="Z29" s="125" t="str">
        <f>IF(S29&gt;0,(R29-S29)/O29,"")</f>
        <v/>
      </c>
      <c r="AA29" s="125" t="str">
        <f>IF(S29&gt;0,O29/C29,"")</f>
        <v/>
      </c>
    </row>
    <row r="30" spans="1:27" ht="15.75" x14ac:dyDescent="0.25">
      <c r="A30" s="76"/>
      <c r="B30" s="127"/>
      <c r="C30" s="115"/>
      <c r="D30" s="115"/>
      <c r="E30" s="115"/>
      <c r="F30" s="115"/>
      <c r="G30" s="115"/>
      <c r="H30" s="115"/>
      <c r="I30" s="115"/>
      <c r="J30" s="115"/>
      <c r="K30" s="128">
        <f t="shared" si="8"/>
        <v>0</v>
      </c>
      <c r="L30" s="115"/>
      <c r="M30" s="115"/>
      <c r="N30" s="115"/>
      <c r="O30" s="128">
        <f t="shared" si="6"/>
        <v>0</v>
      </c>
      <c r="P30" s="128">
        <f t="shared" si="7"/>
        <v>0</v>
      </c>
      <c r="Q30" s="115"/>
      <c r="R30" s="115"/>
      <c r="S30" s="115"/>
      <c r="T30" s="115"/>
      <c r="U30" s="115"/>
      <c r="V30" s="115"/>
      <c r="W30" s="125" t="str">
        <f t="shared" si="1"/>
        <v/>
      </c>
      <c r="X30" s="126" t="str">
        <f t="shared" si="2"/>
        <v/>
      </c>
      <c r="Y30" s="126" t="str">
        <f t="shared" si="3"/>
        <v/>
      </c>
      <c r="Z30" s="125" t="str">
        <f t="shared" si="4"/>
        <v/>
      </c>
      <c r="AA30" s="125" t="str">
        <f t="shared" si="5"/>
        <v/>
      </c>
    </row>
    <row r="31" spans="1:27" ht="15.75" x14ac:dyDescent="0.25">
      <c r="A31" s="76"/>
      <c r="B31" s="127"/>
      <c r="C31" s="115"/>
      <c r="D31" s="115"/>
      <c r="E31" s="115"/>
      <c r="F31" s="115"/>
      <c r="G31" s="115"/>
      <c r="H31" s="115"/>
      <c r="I31" s="115"/>
      <c r="J31" s="115"/>
      <c r="K31" s="128">
        <f>SUM(E31:J31)</f>
        <v>0</v>
      </c>
      <c r="L31" s="115"/>
      <c r="M31" s="115"/>
      <c r="N31" s="115"/>
      <c r="O31" s="128">
        <f>SUM(L31:N31)</f>
        <v>0</v>
      </c>
      <c r="P31" s="128">
        <f>+D31+K31-O31</f>
        <v>0</v>
      </c>
      <c r="Q31" s="115"/>
      <c r="R31" s="115"/>
      <c r="S31" s="115"/>
      <c r="T31" s="115"/>
      <c r="U31" s="115"/>
      <c r="V31" s="115"/>
      <c r="W31" s="125" t="str">
        <f>IF(S31&gt;0,T31/O31,"")</f>
        <v/>
      </c>
      <c r="X31" s="126" t="str">
        <f>IF(N31&gt;0,(N31/O31),"")</f>
        <v/>
      </c>
      <c r="Y31" s="126" t="str">
        <f>IF(S31&gt;0,(S31/R31),"")</f>
        <v/>
      </c>
      <c r="Z31" s="125" t="str">
        <f>IF(S31&gt;0,(R31-S31)/O31,"")</f>
        <v/>
      </c>
      <c r="AA31" s="125" t="str">
        <f>IF(S31&gt;0,O31/C31,"")</f>
        <v/>
      </c>
    </row>
    <row r="32" spans="1:27" ht="15.75" x14ac:dyDescent="0.25">
      <c r="A32" s="76"/>
      <c r="B32" s="127"/>
      <c r="C32" s="115"/>
      <c r="D32" s="115"/>
      <c r="E32" s="115"/>
      <c r="F32" s="115"/>
      <c r="G32" s="115"/>
      <c r="H32" s="115"/>
      <c r="I32" s="115"/>
      <c r="J32" s="115"/>
      <c r="K32" s="128">
        <f>SUM(E32:J32)</f>
        <v>0</v>
      </c>
      <c r="L32" s="115"/>
      <c r="M32" s="115"/>
      <c r="N32" s="115"/>
      <c r="O32" s="128">
        <f>SUM(L32:N32)</f>
        <v>0</v>
      </c>
      <c r="P32" s="128">
        <f>+D32+K32-O32</f>
        <v>0</v>
      </c>
      <c r="Q32" s="115"/>
      <c r="R32" s="115"/>
      <c r="S32" s="115"/>
      <c r="T32" s="115"/>
      <c r="U32" s="115"/>
      <c r="V32" s="115"/>
      <c r="W32" s="125" t="str">
        <f>IF(S32&gt;0,T32/O32,"")</f>
        <v/>
      </c>
      <c r="X32" s="126" t="str">
        <f>IF(N32&gt;0,(N32/O32),"")</f>
        <v/>
      </c>
      <c r="Y32" s="126" t="str">
        <f>IF(S32&gt;0,(S32/R32),"")</f>
        <v/>
      </c>
      <c r="Z32" s="125" t="str">
        <f>IF(S32&gt;0,(R32-S32)/O32,"")</f>
        <v/>
      </c>
      <c r="AA32" s="125" t="str">
        <f>IF(S32&gt;0,O32/C32,"")</f>
        <v/>
      </c>
    </row>
    <row r="33" spans="1:27" ht="15.75" x14ac:dyDescent="0.25">
      <c r="A33" s="76"/>
      <c r="B33" s="127"/>
      <c r="C33" s="115"/>
      <c r="D33" s="115"/>
      <c r="E33" s="115"/>
      <c r="F33" s="115"/>
      <c r="G33" s="115"/>
      <c r="H33" s="115"/>
      <c r="I33" s="115"/>
      <c r="J33" s="115"/>
      <c r="K33" s="128">
        <f>SUM(E33:J33)</f>
        <v>0</v>
      </c>
      <c r="L33" s="115"/>
      <c r="M33" s="115"/>
      <c r="N33" s="115"/>
      <c r="O33" s="128">
        <f>SUM(L33:N33)</f>
        <v>0</v>
      </c>
      <c r="P33" s="128">
        <f>+D33+K33-O33</f>
        <v>0</v>
      </c>
      <c r="Q33" s="115"/>
      <c r="R33" s="115"/>
      <c r="S33" s="115"/>
      <c r="T33" s="115"/>
      <c r="U33" s="115"/>
      <c r="V33" s="115"/>
      <c r="W33" s="125" t="str">
        <f>IF(S33&gt;0,T33/O33,"")</f>
        <v/>
      </c>
      <c r="X33" s="126" t="str">
        <f>IF(N33&gt;0,(N33/O33),"")</f>
        <v/>
      </c>
      <c r="Y33" s="126" t="str">
        <f>IF(S33&gt;0,(S33/R33),"")</f>
        <v/>
      </c>
      <c r="Z33" s="125" t="str">
        <f>IF(S33&gt;0,(R33-S33)/O33,"")</f>
        <v/>
      </c>
      <c r="AA33" s="125" t="str">
        <f>IF(S33&gt;0,O33/C33,"")</f>
        <v/>
      </c>
    </row>
    <row r="34" spans="1:27" ht="15.75" x14ac:dyDescent="0.25">
      <c r="A34" s="76"/>
      <c r="B34" s="127"/>
      <c r="C34" s="115"/>
      <c r="D34" s="115"/>
      <c r="E34" s="115"/>
      <c r="F34" s="115"/>
      <c r="G34" s="115"/>
      <c r="H34" s="115"/>
      <c r="I34" s="115"/>
      <c r="J34" s="115"/>
      <c r="K34" s="128">
        <f>SUM(E34:J34)</f>
        <v>0</v>
      </c>
      <c r="L34" s="115"/>
      <c r="M34" s="115"/>
      <c r="N34" s="115"/>
      <c r="O34" s="128">
        <f>SUM(L34:N34)</f>
        <v>0</v>
      </c>
      <c r="P34" s="128">
        <f>+D34+K34-O34</f>
        <v>0</v>
      </c>
      <c r="Q34" s="115"/>
      <c r="R34" s="115"/>
      <c r="S34" s="115"/>
      <c r="T34" s="115"/>
      <c r="U34" s="115"/>
      <c r="V34" s="115"/>
      <c r="W34" s="125" t="str">
        <f>IF(S34&gt;0,T34/O34,"")</f>
        <v/>
      </c>
      <c r="X34" s="126" t="str">
        <f>IF(N34&gt;0,(N34/O34),"")</f>
        <v/>
      </c>
      <c r="Y34" s="126" t="str">
        <f>IF(S34&gt;0,(S34/R34),"")</f>
        <v/>
      </c>
      <c r="Z34" s="125" t="str">
        <f>IF(S34&gt;0,(R34-S34)/O34,"")</f>
        <v/>
      </c>
      <c r="AA34" s="125" t="str">
        <f>IF(S34&gt;0,O34/C34,"")</f>
        <v/>
      </c>
    </row>
    <row r="35" spans="1:27" ht="15.75" x14ac:dyDescent="0.25">
      <c r="A35" s="76"/>
      <c r="B35" s="127"/>
      <c r="C35" s="115"/>
      <c r="D35" s="115"/>
      <c r="E35" s="115"/>
      <c r="F35" s="115"/>
      <c r="G35" s="115"/>
      <c r="H35" s="115"/>
      <c r="I35" s="115"/>
      <c r="J35" s="115"/>
      <c r="K35" s="128">
        <f>SUM(E35:J35)</f>
        <v>0</v>
      </c>
      <c r="L35" s="115"/>
      <c r="M35" s="115"/>
      <c r="N35" s="115"/>
      <c r="O35" s="128">
        <f>SUM(L35:N35)</f>
        <v>0</v>
      </c>
      <c r="P35" s="128">
        <f>+D35+K35-O35</f>
        <v>0</v>
      </c>
      <c r="Q35" s="115"/>
      <c r="R35" s="115"/>
      <c r="S35" s="115"/>
      <c r="T35" s="115"/>
      <c r="U35" s="115"/>
      <c r="V35" s="115"/>
      <c r="W35" s="125" t="str">
        <f>IF(S35&gt;0,T35/O35,"")</f>
        <v/>
      </c>
      <c r="X35" s="126" t="str">
        <f>IF(N35&gt;0,(N35/O35),"")</f>
        <v/>
      </c>
      <c r="Y35" s="126" t="str">
        <f>IF(S35&gt;0,(S35/R35),"")</f>
        <v/>
      </c>
      <c r="Z35" s="125" t="str">
        <f>IF(S35&gt;0,(R35-S35)/O35,"")</f>
        <v/>
      </c>
      <c r="AA35" s="125" t="str">
        <f>IF(S35&gt;0,O35/C35,"")</f>
        <v/>
      </c>
    </row>
    <row r="36" spans="1:27" ht="15.75" x14ac:dyDescent="0.25">
      <c r="A36" s="76"/>
      <c r="B36" s="127"/>
      <c r="C36" s="115"/>
      <c r="D36" s="115"/>
      <c r="E36" s="115"/>
      <c r="F36" s="115"/>
      <c r="G36" s="115"/>
      <c r="H36" s="115"/>
      <c r="I36" s="115"/>
      <c r="J36" s="115"/>
      <c r="K36" s="128">
        <f t="shared" si="8"/>
        <v>0</v>
      </c>
      <c r="L36" s="115"/>
      <c r="M36" s="115"/>
      <c r="N36" s="115"/>
      <c r="O36" s="128">
        <f t="shared" si="6"/>
        <v>0</v>
      </c>
      <c r="P36" s="128">
        <f t="shared" si="7"/>
        <v>0</v>
      </c>
      <c r="Q36" s="115"/>
      <c r="R36" s="115"/>
      <c r="S36" s="115"/>
      <c r="T36" s="115"/>
      <c r="U36" s="115"/>
      <c r="V36" s="115"/>
      <c r="W36" s="125" t="str">
        <f t="shared" si="1"/>
        <v/>
      </c>
      <c r="X36" s="126" t="str">
        <f t="shared" si="2"/>
        <v/>
      </c>
      <c r="Y36" s="126" t="str">
        <f t="shared" si="3"/>
        <v/>
      </c>
      <c r="Z36" s="125" t="str">
        <f t="shared" si="4"/>
        <v/>
      </c>
      <c r="AA36" s="125" t="str">
        <f t="shared" si="5"/>
        <v/>
      </c>
    </row>
    <row r="38" spans="1:27" x14ac:dyDescent="0.2">
      <c r="A38" s="77" t="s">
        <v>52</v>
      </c>
      <c r="B38" s="78" t="s">
        <v>53</v>
      </c>
      <c r="C38" s="74" t="s">
        <v>54</v>
      </c>
      <c r="E38" s="72" t="s">
        <v>55</v>
      </c>
    </row>
    <row r="39" spans="1:27" ht="33.75" customHeight="1" x14ac:dyDescent="0.25">
      <c r="A39" s="79" t="s">
        <v>56</v>
      </c>
      <c r="B39" s="131" t="s">
        <v>57</v>
      </c>
      <c r="C39" s="132"/>
      <c r="E39" s="113" t="s">
        <v>58</v>
      </c>
      <c r="F39" s="114"/>
      <c r="G39" s="133"/>
      <c r="H39" s="74" t="s">
        <v>59</v>
      </c>
      <c r="I39" s="74" t="s">
        <v>60</v>
      </c>
      <c r="J39" s="82" t="s">
        <v>61</v>
      </c>
      <c r="U39" s="134"/>
      <c r="V39" s="135"/>
    </row>
    <row r="40" spans="1:27" ht="15" x14ac:dyDescent="0.25">
      <c r="A40" s="83" t="s">
        <v>62</v>
      </c>
      <c r="B40" s="136" t="s">
        <v>63</v>
      </c>
      <c r="C40" s="137"/>
      <c r="E40" s="84" t="s">
        <v>64</v>
      </c>
      <c r="F40" s="138" t="s">
        <v>65</v>
      </c>
      <c r="G40" s="133"/>
      <c r="H40" s="139"/>
      <c r="I40" s="140"/>
      <c r="J40" s="140"/>
      <c r="U40" s="134"/>
      <c r="V40" s="135"/>
    </row>
    <row r="41" spans="1:27" ht="15" x14ac:dyDescent="0.25">
      <c r="A41" s="83" t="s">
        <v>66</v>
      </c>
      <c r="B41" s="136" t="s">
        <v>67</v>
      </c>
      <c r="C41" s="137"/>
      <c r="E41" s="85" t="s">
        <v>68</v>
      </c>
      <c r="F41" s="141" t="s">
        <v>69</v>
      </c>
      <c r="G41" s="142"/>
      <c r="H41" s="140"/>
      <c r="I41" s="140"/>
      <c r="J41" s="140"/>
      <c r="U41" s="134"/>
      <c r="V41" s="135"/>
    </row>
    <row r="42" spans="1:27" ht="15" x14ac:dyDescent="0.25">
      <c r="A42" s="83" t="s">
        <v>70</v>
      </c>
      <c r="B42" s="143" t="s">
        <v>71</v>
      </c>
      <c r="C42" s="137"/>
      <c r="U42" s="134"/>
      <c r="V42" s="135"/>
    </row>
    <row r="43" spans="1:27" ht="14.25" customHeight="1" x14ac:dyDescent="0.25">
      <c r="A43" s="86" t="s">
        <v>72</v>
      </c>
      <c r="B43" s="143" t="s">
        <v>73</v>
      </c>
      <c r="C43" s="137"/>
      <c r="E43" s="113" t="s">
        <v>74</v>
      </c>
      <c r="F43" s="114"/>
      <c r="G43" s="144"/>
      <c r="H43" s="144"/>
      <c r="I43" s="133"/>
      <c r="J43" s="77" t="s">
        <v>75</v>
      </c>
      <c r="U43" s="134"/>
      <c r="V43" s="135"/>
    </row>
    <row r="44" spans="1:27" ht="15.75" x14ac:dyDescent="0.25">
      <c r="A44" s="83" t="s">
        <v>76</v>
      </c>
      <c r="B44" s="136" t="s">
        <v>77</v>
      </c>
      <c r="C44" s="137"/>
      <c r="E44" s="87" t="s">
        <v>64</v>
      </c>
      <c r="F44" s="145" t="s">
        <v>78</v>
      </c>
      <c r="G44" s="144"/>
      <c r="H44" s="144"/>
      <c r="I44" s="133"/>
      <c r="J44" s="146"/>
      <c r="U44" s="134"/>
      <c r="V44" s="135"/>
    </row>
    <row r="45" spans="1:27" ht="15.75" x14ac:dyDescent="0.25">
      <c r="A45" s="83" t="s">
        <v>79</v>
      </c>
      <c r="B45" s="136" t="s">
        <v>80</v>
      </c>
      <c r="C45" s="137"/>
      <c r="E45" s="83" t="s">
        <v>81</v>
      </c>
      <c r="F45" s="147" t="s">
        <v>82</v>
      </c>
      <c r="J45" s="148"/>
      <c r="U45" s="134"/>
      <c r="V45" s="135"/>
    </row>
    <row r="46" spans="1:27" ht="15" customHeight="1" x14ac:dyDescent="0.25">
      <c r="A46" s="88" t="s">
        <v>83</v>
      </c>
      <c r="B46" s="136" t="s">
        <v>84</v>
      </c>
      <c r="C46" s="137"/>
      <c r="E46" s="83" t="s">
        <v>85</v>
      </c>
      <c r="F46" s="149" t="s">
        <v>86</v>
      </c>
      <c r="G46" s="150"/>
      <c r="H46" s="150"/>
      <c r="I46" s="151"/>
      <c r="J46" s="148"/>
      <c r="U46" s="134"/>
      <c r="V46" s="135"/>
    </row>
    <row r="47" spans="1:27" ht="15" customHeight="1" x14ac:dyDescent="0.25">
      <c r="A47" s="89" t="s">
        <v>87</v>
      </c>
      <c r="B47" s="136" t="s">
        <v>88</v>
      </c>
      <c r="C47" s="137"/>
      <c r="E47" s="83" t="s">
        <v>89</v>
      </c>
      <c r="F47" s="152" t="s">
        <v>90</v>
      </c>
      <c r="G47" s="153"/>
      <c r="H47" s="153"/>
      <c r="I47" s="154"/>
      <c r="J47" s="148">
        <v>60</v>
      </c>
      <c r="U47" s="134"/>
      <c r="V47" s="135"/>
    </row>
    <row r="48" spans="1:27" ht="15.75" x14ac:dyDescent="0.25">
      <c r="A48" s="83" t="s">
        <v>91</v>
      </c>
      <c r="B48" s="136" t="s">
        <v>92</v>
      </c>
      <c r="C48" s="137"/>
      <c r="E48" s="90" t="s">
        <v>93</v>
      </c>
      <c r="F48" s="155" t="s">
        <v>25</v>
      </c>
      <c r="G48" s="144"/>
      <c r="H48" s="144"/>
      <c r="I48" s="133"/>
      <c r="J48" s="156"/>
      <c r="M48" s="157"/>
      <c r="N48" s="157"/>
      <c r="O48" s="157"/>
      <c r="P48" s="157"/>
      <c r="Q48" s="157"/>
      <c r="U48" s="134"/>
      <c r="V48" s="135"/>
    </row>
    <row r="49" spans="1:22" ht="15" x14ac:dyDescent="0.25">
      <c r="A49" s="83" t="s">
        <v>94</v>
      </c>
      <c r="B49" s="136" t="s">
        <v>95</v>
      </c>
      <c r="C49" s="137"/>
      <c r="M49" s="158" t="s">
        <v>96</v>
      </c>
      <c r="N49" s="158"/>
      <c r="O49" s="158"/>
      <c r="P49" s="158"/>
      <c r="Q49" s="157"/>
      <c r="U49" s="134"/>
      <c r="V49" s="135"/>
    </row>
    <row r="50" spans="1:22" ht="15" x14ac:dyDescent="0.25">
      <c r="A50" s="83" t="s">
        <v>97</v>
      </c>
      <c r="B50" s="136" t="s">
        <v>98</v>
      </c>
      <c r="C50" s="159">
        <v>44</v>
      </c>
      <c r="M50" s="160"/>
      <c r="N50" s="160" t="s">
        <v>99</v>
      </c>
      <c r="O50" s="160"/>
      <c r="P50" s="160"/>
      <c r="U50" s="134"/>
      <c r="V50" s="135"/>
    </row>
    <row r="51" spans="1:22" ht="15" x14ac:dyDescent="0.25">
      <c r="A51" s="90" t="s">
        <v>93</v>
      </c>
      <c r="B51" s="161" t="s">
        <v>25</v>
      </c>
      <c r="C51" s="162"/>
    </row>
    <row r="52" spans="1:22" ht="15" x14ac:dyDescent="0.25">
      <c r="A52" s="163" t="s">
        <v>100</v>
      </c>
      <c r="B52" s="134"/>
      <c r="C52" s="164"/>
    </row>
    <row r="53" spans="1:22" x14ac:dyDescent="0.2">
      <c r="A53" s="160" t="s">
        <v>101</v>
      </c>
      <c r="B53" s="160"/>
      <c r="C53" s="160"/>
      <c r="D53" s="160"/>
      <c r="E53" s="160"/>
      <c r="F53" s="160"/>
      <c r="G53" s="160"/>
      <c r="H53" s="160" t="s">
        <v>102</v>
      </c>
      <c r="I53" s="160"/>
      <c r="J53" s="160"/>
      <c r="K53" s="160"/>
      <c r="N53" s="160"/>
      <c r="O53" s="160"/>
    </row>
    <row r="54" spans="1:22" x14ac:dyDescent="0.2">
      <c r="A54" s="160"/>
      <c r="B54" s="160"/>
      <c r="C54" s="160"/>
      <c r="D54" s="160"/>
      <c r="E54" s="160"/>
      <c r="F54" s="160"/>
      <c r="G54" s="160"/>
      <c r="H54" s="160"/>
      <c r="I54" s="160"/>
      <c r="J54" s="160"/>
    </row>
    <row r="55" spans="1:22" x14ac:dyDescent="0.2">
      <c r="E55" s="160"/>
      <c r="F55" s="160"/>
      <c r="G55" s="160"/>
      <c r="H55" s="160"/>
      <c r="I55" s="160"/>
      <c r="J55" s="160"/>
    </row>
    <row r="56" spans="1:22" x14ac:dyDescent="0.2">
      <c r="E56" s="160"/>
      <c r="F56" s="160"/>
      <c r="G56" s="160"/>
      <c r="H56" s="160"/>
      <c r="I56" s="160"/>
      <c r="J56" s="160"/>
    </row>
    <row r="57" spans="1:22" x14ac:dyDescent="0.2">
      <c r="E57" s="160"/>
      <c r="F57" s="160"/>
      <c r="G57" s="160"/>
      <c r="H57" s="160"/>
      <c r="I57" s="160"/>
      <c r="J57" s="160"/>
    </row>
    <row r="58" spans="1:22" x14ac:dyDescent="0.2">
      <c r="E58" s="160"/>
      <c r="F58" s="160"/>
      <c r="G58" s="160"/>
      <c r="H58" s="160"/>
      <c r="I58" s="160"/>
      <c r="J58" s="160"/>
    </row>
    <row r="59" spans="1:22" x14ac:dyDescent="0.2">
      <c r="E59" s="160"/>
      <c r="F59" s="160"/>
      <c r="G59" s="160"/>
      <c r="H59" s="160"/>
      <c r="I59" s="160"/>
      <c r="J59" s="160"/>
    </row>
    <row r="60" spans="1:22" s="1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1.299212598425197" right="0.70866141732283472" top="0.74803149606299213" bottom="0.74803149606299213" header="0.31496062992125984" footer="0.31496062992125984"/>
  <pageSetup paperSize="5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98"/>
      <c r="Q6" s="98"/>
      <c r="R6" s="65" t="s">
        <v>29</v>
      </c>
      <c r="S6" s="8" t="s">
        <v>30</v>
      </c>
      <c r="T6" s="65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0</v>
      </c>
      <c r="D7" s="16">
        <f t="shared" ref="D7:V7" si="0">SUM(D8:D36)</f>
        <v>0</v>
      </c>
      <c r="E7" s="16">
        <f t="shared" si="0"/>
        <v>0</v>
      </c>
      <c r="F7" s="16">
        <f>SUM(F8:F36)</f>
        <v>0</v>
      </c>
      <c r="G7" s="16">
        <f>SUM(G8:G36)</f>
        <v>0</v>
      </c>
      <c r="H7" s="16">
        <f>SUM(H8:H36)</f>
        <v>0</v>
      </c>
      <c r="I7" s="16">
        <f>SUM(I8:I36)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 t="str">
        <f t="shared" ref="W7:W36" si="1">IF(S7&gt;0,T7/O7,"")</f>
        <v/>
      </c>
      <c r="X7" s="18" t="str">
        <f t="shared" ref="X7:X36" si="2">IF(N7&gt;0,(N7/O7),"")</f>
        <v/>
      </c>
      <c r="Y7" s="18" t="str">
        <f t="shared" ref="Y7:Y36" si="3">IF(S7&gt;0,(S7/R7),"")</f>
        <v/>
      </c>
      <c r="Z7" s="17" t="str">
        <f t="shared" ref="Z7:Z36" si="4">IF(S7&gt;0,(R7-S7)/O7,"")</f>
        <v/>
      </c>
      <c r="AA7" s="17" t="str">
        <f t="shared" ref="AA7:AA36" si="5">IF(S7&gt;0,O7/C7,"")</f>
        <v/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/>
      <c r="D9" s="3"/>
      <c r="E9" s="3"/>
      <c r="F9" s="3"/>
      <c r="G9" s="3"/>
      <c r="H9" s="3"/>
      <c r="I9" s="3"/>
      <c r="J9" s="3"/>
      <c r="K9" s="21">
        <f t="shared" ref="K9:K36" si="8">SUM(E9:J9)</f>
        <v>0</v>
      </c>
      <c r="L9" s="3"/>
      <c r="M9" s="3"/>
      <c r="N9" s="3"/>
      <c r="O9" s="21">
        <f t="shared" si="6"/>
        <v>0</v>
      </c>
      <c r="P9" s="21">
        <f t="shared" si="7"/>
        <v>0</v>
      </c>
      <c r="Q9" s="3"/>
      <c r="R9" s="3"/>
      <c r="S9" s="3"/>
      <c r="T9" s="3"/>
      <c r="U9" s="3"/>
      <c r="V9" s="3"/>
      <c r="W9" s="17" t="str">
        <f t="shared" si="1"/>
        <v/>
      </c>
      <c r="X9" s="18" t="str">
        <f t="shared" si="2"/>
        <v/>
      </c>
      <c r="Y9" s="18" t="str">
        <f t="shared" si="3"/>
        <v/>
      </c>
      <c r="Z9" s="17" t="str">
        <f t="shared" si="4"/>
        <v/>
      </c>
      <c r="AA9" s="17" t="str">
        <f t="shared" si="5"/>
        <v/>
      </c>
    </row>
    <row r="10" spans="1:27" ht="15" x14ac:dyDescent="0.2">
      <c r="A10" s="19">
        <v>404</v>
      </c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21">
        <f t="shared" si="8"/>
        <v>0</v>
      </c>
      <c r="L10" s="3"/>
      <c r="M10" s="3"/>
      <c r="N10" s="3"/>
      <c r="O10" s="21">
        <f t="shared" si="6"/>
        <v>0</v>
      </c>
      <c r="P10" s="21">
        <f t="shared" si="7"/>
        <v>0</v>
      </c>
      <c r="Q10" s="3"/>
      <c r="R10" s="3"/>
      <c r="S10" s="3"/>
      <c r="T10" s="3"/>
      <c r="U10" s="3"/>
      <c r="V10" s="3"/>
      <c r="W10" s="17" t="str">
        <f t="shared" si="1"/>
        <v/>
      </c>
      <c r="X10" s="18" t="str">
        <f t="shared" si="2"/>
        <v/>
      </c>
      <c r="Y10" s="18" t="str">
        <f t="shared" si="3"/>
        <v/>
      </c>
      <c r="Z10" s="17" t="str">
        <f t="shared" si="4"/>
        <v/>
      </c>
      <c r="AA10" s="17" t="str">
        <f t="shared" si="5"/>
        <v/>
      </c>
    </row>
    <row r="11" spans="1:27" ht="15" x14ac:dyDescent="0.2">
      <c r="A11" s="19">
        <v>406</v>
      </c>
      <c r="B11" s="20" t="s">
        <v>40</v>
      </c>
      <c r="C11" s="3"/>
      <c r="D11" s="3"/>
      <c r="E11" s="3"/>
      <c r="F11" s="3"/>
      <c r="G11" s="3"/>
      <c r="H11" s="3"/>
      <c r="I11" s="3"/>
      <c r="J11" s="3"/>
      <c r="K11" s="21">
        <f t="shared" si="8"/>
        <v>0</v>
      </c>
      <c r="L11" s="3"/>
      <c r="M11" s="3"/>
      <c r="N11" s="3"/>
      <c r="O11" s="21">
        <f t="shared" si="6"/>
        <v>0</v>
      </c>
      <c r="P11" s="21">
        <f t="shared" si="7"/>
        <v>0</v>
      </c>
      <c r="Q11" s="3"/>
      <c r="R11" s="3"/>
      <c r="S11" s="3"/>
      <c r="T11" s="3"/>
      <c r="U11" s="3"/>
      <c r="V11" s="3"/>
      <c r="W11" s="17" t="str">
        <f t="shared" si="1"/>
        <v/>
      </c>
      <c r="X11" s="18" t="str">
        <f t="shared" si="2"/>
        <v/>
      </c>
      <c r="Y11" s="18" t="str">
        <f t="shared" si="3"/>
        <v/>
      </c>
      <c r="Z11" s="17" t="str">
        <f t="shared" si="4"/>
        <v/>
      </c>
      <c r="AA11" s="17" t="str">
        <f t="shared" si="5"/>
        <v/>
      </c>
    </row>
    <row r="12" spans="1:27" ht="15" x14ac:dyDescent="0.2">
      <c r="A12" s="19">
        <v>405</v>
      </c>
      <c r="B12" s="20" t="s">
        <v>41</v>
      </c>
      <c r="C12" s="3"/>
      <c r="D12" s="3"/>
      <c r="E12" s="3"/>
      <c r="F12" s="3"/>
      <c r="G12" s="3"/>
      <c r="H12" s="3"/>
      <c r="I12" s="3"/>
      <c r="J12" s="3"/>
      <c r="K12" s="21">
        <f t="shared" si="8"/>
        <v>0</v>
      </c>
      <c r="L12" s="3"/>
      <c r="M12" s="3"/>
      <c r="N12" s="3"/>
      <c r="O12" s="21">
        <f t="shared" si="6"/>
        <v>0</v>
      </c>
      <c r="P12" s="21">
        <f t="shared" si="7"/>
        <v>0</v>
      </c>
      <c r="Q12" s="3"/>
      <c r="R12" s="3"/>
      <c r="S12" s="3"/>
      <c r="T12" s="3"/>
      <c r="U12" s="3"/>
      <c r="V12" s="3"/>
      <c r="W12" s="17" t="str">
        <f>IF(S12&gt;0,T12/O12,"")</f>
        <v/>
      </c>
      <c r="X12" s="18" t="str">
        <f>IF(N12&gt;0,(N12/O12),"")</f>
        <v/>
      </c>
      <c r="Y12" s="18" t="str">
        <f>IF(S12&gt;0,(S12/R12),"")</f>
        <v/>
      </c>
      <c r="Z12" s="17" t="str">
        <f>IF(S12&gt;0,(R12-S12)/O12,"")</f>
        <v/>
      </c>
      <c r="AA12" s="17" t="str">
        <f>IF(S12&gt;0,O12/C12,"")</f>
        <v/>
      </c>
    </row>
    <row r="13" spans="1:27" ht="15" x14ac:dyDescent="0.2">
      <c r="A13" s="19">
        <v>409</v>
      </c>
      <c r="B13" s="20" t="s">
        <v>42</v>
      </c>
      <c r="C13" s="3"/>
      <c r="D13" s="3"/>
      <c r="E13" s="3"/>
      <c r="F13" s="3"/>
      <c r="G13" s="3"/>
      <c r="H13" s="3"/>
      <c r="I13" s="3"/>
      <c r="J13" s="3"/>
      <c r="K13" s="21">
        <f t="shared" si="8"/>
        <v>0</v>
      </c>
      <c r="L13" s="3"/>
      <c r="M13" s="3"/>
      <c r="N13" s="3"/>
      <c r="O13" s="21">
        <f t="shared" si="6"/>
        <v>0</v>
      </c>
      <c r="P13" s="21">
        <f t="shared" si="7"/>
        <v>0</v>
      </c>
      <c r="Q13" s="3"/>
      <c r="R13" s="3"/>
      <c r="S13" s="3"/>
      <c r="T13" s="3"/>
      <c r="U13" s="3"/>
      <c r="V13" s="3"/>
      <c r="W13" s="17" t="str">
        <f t="shared" si="1"/>
        <v/>
      </c>
      <c r="X13" s="18" t="str">
        <f t="shared" si="2"/>
        <v/>
      </c>
      <c r="Y13" s="18" t="str">
        <f t="shared" si="3"/>
        <v/>
      </c>
      <c r="Z13" s="17" t="str">
        <f t="shared" si="4"/>
        <v/>
      </c>
      <c r="AA13" s="17" t="str">
        <f t="shared" si="5"/>
        <v/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/>
      <c r="D15" s="3"/>
      <c r="E15" s="3"/>
      <c r="F15" s="3"/>
      <c r="G15" s="3"/>
      <c r="H15" s="3"/>
      <c r="I15" s="3"/>
      <c r="J15" s="3"/>
      <c r="K15" s="21">
        <f t="shared" si="8"/>
        <v>0</v>
      </c>
      <c r="L15" s="3"/>
      <c r="M15" s="3"/>
      <c r="N15" s="3"/>
      <c r="O15" s="21">
        <f t="shared" si="6"/>
        <v>0</v>
      </c>
      <c r="P15" s="21">
        <f t="shared" si="7"/>
        <v>0</v>
      </c>
      <c r="Q15" s="3"/>
      <c r="R15" s="3"/>
      <c r="S15" s="3"/>
      <c r="T15" s="3"/>
      <c r="U15" s="3"/>
      <c r="V15" s="3"/>
      <c r="W15" s="17" t="str">
        <f t="shared" si="1"/>
        <v/>
      </c>
      <c r="X15" s="18" t="str">
        <f t="shared" si="2"/>
        <v/>
      </c>
      <c r="Y15" s="18" t="str">
        <f t="shared" si="3"/>
        <v/>
      </c>
      <c r="Z15" s="17" t="str">
        <f t="shared" si="4"/>
        <v/>
      </c>
      <c r="AA15" s="17" t="str">
        <f t="shared" si="5"/>
        <v/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/>
      <c r="D17" s="3"/>
      <c r="E17" s="3"/>
      <c r="F17" s="3"/>
      <c r="G17" s="3"/>
      <c r="H17" s="3"/>
      <c r="I17" s="3"/>
      <c r="J17" s="3"/>
      <c r="K17" s="21">
        <f>SUM(E17:J17)</f>
        <v>0</v>
      </c>
      <c r="L17" s="3"/>
      <c r="M17" s="3"/>
      <c r="N17" s="3"/>
      <c r="O17" s="21">
        <f>SUM(L17:N17)</f>
        <v>0</v>
      </c>
      <c r="P17" s="21">
        <f>+D17+K17-O17</f>
        <v>0</v>
      </c>
      <c r="Q17" s="3"/>
      <c r="R17" s="3"/>
      <c r="S17" s="3"/>
      <c r="T17" s="3"/>
      <c r="U17" s="3"/>
      <c r="V17" s="3"/>
      <c r="W17" s="17" t="str">
        <f>IF(S17&gt;0,T17/O17,"")</f>
        <v/>
      </c>
      <c r="X17" s="18" t="str">
        <f>IF(N17&gt;0,(N17/O17),"")</f>
        <v/>
      </c>
      <c r="Y17" s="18" t="str">
        <f>IF(S17&gt;0,(S17/R17),"")</f>
        <v/>
      </c>
      <c r="Z17" s="17" t="str">
        <f>IF(S17&gt;0,(R17-S17)/O17,"")</f>
        <v/>
      </c>
      <c r="AA17" s="17" t="str">
        <f>IF(S17&gt;0,O17/C17,"")</f>
        <v/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/>
      <c r="D20" s="3"/>
      <c r="E20" s="3"/>
      <c r="F20" s="3"/>
      <c r="G20" s="3"/>
      <c r="H20" s="3"/>
      <c r="I20" s="3"/>
      <c r="J20" s="3"/>
      <c r="K20" s="21">
        <f>SUM(E20:J20)</f>
        <v>0</v>
      </c>
      <c r="L20" s="3"/>
      <c r="M20" s="3"/>
      <c r="N20" s="3"/>
      <c r="O20" s="21">
        <f>SUM(L20:N20)</f>
        <v>0</v>
      </c>
      <c r="P20" s="21">
        <f>+D20+K20-O20</f>
        <v>0</v>
      </c>
      <c r="Q20" s="3"/>
      <c r="R20" s="3"/>
      <c r="S20" s="3"/>
      <c r="T20" s="3"/>
      <c r="U20" s="3"/>
      <c r="V20" s="3"/>
      <c r="W20" s="17" t="str">
        <f t="shared" si="1"/>
        <v/>
      </c>
      <c r="X20" s="18" t="str">
        <f t="shared" si="2"/>
        <v/>
      </c>
      <c r="Y20" s="18" t="str">
        <f t="shared" si="3"/>
        <v/>
      </c>
      <c r="Z20" s="17" t="str">
        <f t="shared" si="4"/>
        <v/>
      </c>
      <c r="AA20" s="17" t="str">
        <f t="shared" si="5"/>
        <v/>
      </c>
    </row>
    <row r="21" spans="1:27" ht="15" x14ac:dyDescent="0.2">
      <c r="A21" s="19">
        <v>417</v>
      </c>
      <c r="B21" s="20" t="s">
        <v>50</v>
      </c>
      <c r="C21" s="3"/>
      <c r="D21" s="3"/>
      <c r="E21" s="3"/>
      <c r="F21" s="3"/>
      <c r="G21" s="3"/>
      <c r="H21" s="3"/>
      <c r="I21" s="3"/>
      <c r="J21" s="3"/>
      <c r="K21" s="21">
        <f t="shared" si="8"/>
        <v>0</v>
      </c>
      <c r="L21" s="3"/>
      <c r="M21" s="3"/>
      <c r="N21" s="3"/>
      <c r="O21" s="21">
        <f t="shared" si="6"/>
        <v>0</v>
      </c>
      <c r="P21" s="21">
        <f t="shared" si="7"/>
        <v>0</v>
      </c>
      <c r="Q21" s="3"/>
      <c r="R21" s="3"/>
      <c r="S21" s="3"/>
      <c r="T21" s="3"/>
      <c r="U21" s="3"/>
      <c r="V21" s="3"/>
      <c r="W21" s="17" t="str">
        <f t="shared" si="1"/>
        <v/>
      </c>
      <c r="X21" s="18" t="str">
        <f t="shared" si="2"/>
        <v/>
      </c>
      <c r="Y21" s="18" t="str">
        <f t="shared" si="3"/>
        <v/>
      </c>
      <c r="Z21" s="17" t="str">
        <f t="shared" si="4"/>
        <v/>
      </c>
      <c r="AA21" s="17" t="str">
        <f t="shared" si="5"/>
        <v/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/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/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workbookViewId="0"/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10.28515625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12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3" t="s">
        <v>2</v>
      </c>
      <c r="D2" s="91" t="s">
        <v>3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  <c r="U2" s="4"/>
      <c r="V2" s="4"/>
    </row>
    <row r="3" spans="1:27" ht="15" x14ac:dyDescent="0.2">
      <c r="A3" s="1" t="s">
        <v>4</v>
      </c>
      <c r="B3" s="3"/>
      <c r="C3" s="5">
        <v>2014</v>
      </c>
      <c r="J3" s="2" t="s">
        <v>6</v>
      </c>
    </row>
    <row r="4" spans="1:27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2">
      <c r="A5" s="93" t="s">
        <v>7</v>
      </c>
      <c r="B5" s="95" t="s">
        <v>8</v>
      </c>
      <c r="C5" s="97" t="s">
        <v>9</v>
      </c>
      <c r="D5" s="97" t="s">
        <v>10</v>
      </c>
      <c r="E5" s="99" t="s">
        <v>11</v>
      </c>
      <c r="F5" s="100"/>
      <c r="G5" s="100"/>
      <c r="H5" s="100"/>
      <c r="I5" s="100"/>
      <c r="J5" s="100"/>
      <c r="K5" s="101"/>
      <c r="L5" s="99" t="s">
        <v>12</v>
      </c>
      <c r="M5" s="100"/>
      <c r="N5" s="100"/>
      <c r="O5" s="101"/>
      <c r="P5" s="97" t="s">
        <v>13</v>
      </c>
      <c r="Q5" s="97" t="s">
        <v>14</v>
      </c>
      <c r="R5" s="99" t="s">
        <v>15</v>
      </c>
      <c r="S5" s="101"/>
      <c r="T5" s="99" t="s">
        <v>16</v>
      </c>
      <c r="U5" s="101"/>
      <c r="V5" s="97" t="s">
        <v>17</v>
      </c>
      <c r="W5" s="99" t="s">
        <v>18</v>
      </c>
      <c r="X5" s="100"/>
      <c r="Y5" s="100"/>
      <c r="Z5" s="100"/>
      <c r="AA5" s="101"/>
    </row>
    <row r="6" spans="1:27" ht="56.25" x14ac:dyDescent="0.2">
      <c r="A6" s="94"/>
      <c r="B6" s="96"/>
      <c r="C6" s="98"/>
      <c r="D6" s="98"/>
      <c r="E6" s="7" t="s">
        <v>19</v>
      </c>
      <c r="F6" s="8" t="s">
        <v>20</v>
      </c>
      <c r="G6" s="9" t="s">
        <v>21</v>
      </c>
      <c r="H6" s="8" t="s">
        <v>22</v>
      </c>
      <c r="I6" s="9" t="s">
        <v>23</v>
      </c>
      <c r="J6" s="8" t="s">
        <v>24</v>
      </c>
      <c r="K6" s="68" t="s">
        <v>25</v>
      </c>
      <c r="L6" s="7" t="s">
        <v>26</v>
      </c>
      <c r="M6" s="8" t="s">
        <v>27</v>
      </c>
      <c r="N6" s="66" t="s">
        <v>28</v>
      </c>
      <c r="O6" s="8" t="s">
        <v>25</v>
      </c>
      <c r="P6" s="98"/>
      <c r="Q6" s="98"/>
      <c r="R6" s="65" t="s">
        <v>29</v>
      </c>
      <c r="S6" s="8" t="s">
        <v>30</v>
      </c>
      <c r="T6" s="65" t="s">
        <v>25</v>
      </c>
      <c r="U6" s="8" t="s">
        <v>31</v>
      </c>
      <c r="V6" s="98"/>
      <c r="W6" s="7" t="s">
        <v>32</v>
      </c>
      <c r="X6" s="13" t="s">
        <v>33</v>
      </c>
      <c r="Y6" s="13" t="s">
        <v>34</v>
      </c>
      <c r="Z6" s="13" t="s">
        <v>35</v>
      </c>
      <c r="AA6" s="68" t="s">
        <v>36</v>
      </c>
    </row>
    <row r="7" spans="1:27" ht="15.75" x14ac:dyDescent="0.25">
      <c r="A7" s="14"/>
      <c r="B7" s="67" t="s">
        <v>37</v>
      </c>
      <c r="C7" s="16">
        <f>SUM(C8:C36)</f>
        <v>0</v>
      </c>
      <c r="D7" s="16">
        <f t="shared" ref="D7:V7" si="0">SUM(D8:D36)</f>
        <v>0</v>
      </c>
      <c r="E7" s="16">
        <f t="shared" si="0"/>
        <v>0</v>
      </c>
      <c r="F7" s="16">
        <f>SUM(F8:F36)</f>
        <v>0</v>
      </c>
      <c r="G7" s="16">
        <f>SUM(G8:G36)</f>
        <v>0</v>
      </c>
      <c r="H7" s="16">
        <f>SUM(H8:H36)</f>
        <v>0</v>
      </c>
      <c r="I7" s="16">
        <f>SUM(I8:I36)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 t="str">
        <f t="shared" ref="W7:W36" si="1">IF(S7&gt;0,T7/O7,"")</f>
        <v/>
      </c>
      <c r="X7" s="18" t="str">
        <f t="shared" ref="X7:X36" si="2">IF(N7&gt;0,(N7/O7),"")</f>
        <v/>
      </c>
      <c r="Y7" s="18" t="str">
        <f t="shared" ref="Y7:Y36" si="3">IF(S7&gt;0,(S7/R7),"")</f>
        <v/>
      </c>
      <c r="Z7" s="17" t="str">
        <f t="shared" ref="Z7:Z36" si="4">IF(S7&gt;0,(R7-S7)/O7,"")</f>
        <v/>
      </c>
      <c r="AA7" s="17" t="str">
        <f t="shared" ref="AA7:AA36" si="5">IF(S7&gt;0,O7/C7,"")</f>
        <v/>
      </c>
    </row>
    <row r="8" spans="1:27" ht="15" x14ac:dyDescent="0.2">
      <c r="A8" s="19"/>
      <c r="B8" s="20"/>
      <c r="C8" s="3"/>
      <c r="D8" s="3"/>
      <c r="E8" s="3"/>
      <c r="F8" s="3"/>
      <c r="G8" s="3"/>
      <c r="H8" s="3"/>
      <c r="I8" s="3"/>
      <c r="J8" s="3"/>
      <c r="K8" s="21">
        <f>SUM(E8:J8)</f>
        <v>0</v>
      </c>
      <c r="L8" s="3"/>
      <c r="M8" s="3"/>
      <c r="N8" s="3"/>
      <c r="O8" s="21">
        <f t="shared" ref="O8:O36" si="6">SUM(L8:N8)</f>
        <v>0</v>
      </c>
      <c r="P8" s="21">
        <f t="shared" ref="P8:P36" si="7">+D8+K8-O8</f>
        <v>0</v>
      </c>
      <c r="Q8" s="3"/>
      <c r="R8" s="3"/>
      <c r="S8" s="3"/>
      <c r="T8" s="3"/>
      <c r="U8" s="3"/>
      <c r="V8" s="3"/>
      <c r="W8" s="17" t="str">
        <f t="shared" si="1"/>
        <v/>
      </c>
      <c r="X8" s="18" t="str">
        <f t="shared" si="2"/>
        <v/>
      </c>
      <c r="Y8" s="18" t="str">
        <f t="shared" si="3"/>
        <v/>
      </c>
      <c r="Z8" s="17" t="str">
        <f t="shared" si="4"/>
        <v/>
      </c>
      <c r="AA8" s="17" t="str">
        <f t="shared" si="5"/>
        <v/>
      </c>
    </row>
    <row r="9" spans="1:27" ht="15" x14ac:dyDescent="0.2">
      <c r="A9" s="19">
        <v>403</v>
      </c>
      <c r="B9" s="20" t="s">
        <v>38</v>
      </c>
      <c r="C9" s="3"/>
      <c r="D9" s="3"/>
      <c r="E9" s="3"/>
      <c r="F9" s="3"/>
      <c r="G9" s="3"/>
      <c r="H9" s="3"/>
      <c r="I9" s="3"/>
      <c r="J9" s="3"/>
      <c r="K9" s="21">
        <f t="shared" ref="K9:K36" si="8">SUM(E9:J9)</f>
        <v>0</v>
      </c>
      <c r="L9" s="3"/>
      <c r="M9" s="3"/>
      <c r="N9" s="3"/>
      <c r="O9" s="21">
        <f t="shared" si="6"/>
        <v>0</v>
      </c>
      <c r="P9" s="21">
        <f t="shared" si="7"/>
        <v>0</v>
      </c>
      <c r="Q9" s="3"/>
      <c r="R9" s="3"/>
      <c r="S9" s="3"/>
      <c r="T9" s="3"/>
      <c r="U9" s="3"/>
      <c r="V9" s="3"/>
      <c r="W9" s="17" t="str">
        <f t="shared" si="1"/>
        <v/>
      </c>
      <c r="X9" s="18" t="str">
        <f t="shared" si="2"/>
        <v/>
      </c>
      <c r="Y9" s="18" t="str">
        <f t="shared" si="3"/>
        <v/>
      </c>
      <c r="Z9" s="17" t="str">
        <f t="shared" si="4"/>
        <v/>
      </c>
      <c r="AA9" s="17" t="str">
        <f t="shared" si="5"/>
        <v/>
      </c>
    </row>
    <row r="10" spans="1:27" ht="15" x14ac:dyDescent="0.2">
      <c r="A10" s="19">
        <v>404</v>
      </c>
      <c r="B10" s="20" t="s">
        <v>39</v>
      </c>
      <c r="C10" s="3"/>
      <c r="D10" s="3"/>
      <c r="E10" s="3"/>
      <c r="F10" s="3"/>
      <c r="G10" s="3"/>
      <c r="H10" s="3"/>
      <c r="I10" s="3"/>
      <c r="J10" s="3"/>
      <c r="K10" s="21">
        <f t="shared" si="8"/>
        <v>0</v>
      </c>
      <c r="L10" s="3"/>
      <c r="M10" s="3"/>
      <c r="N10" s="3"/>
      <c r="O10" s="21">
        <f t="shared" si="6"/>
        <v>0</v>
      </c>
      <c r="P10" s="21">
        <f t="shared" si="7"/>
        <v>0</v>
      </c>
      <c r="Q10" s="3"/>
      <c r="R10" s="3"/>
      <c r="S10" s="3"/>
      <c r="T10" s="3"/>
      <c r="U10" s="3"/>
      <c r="V10" s="3"/>
      <c r="W10" s="17" t="str">
        <f t="shared" si="1"/>
        <v/>
      </c>
      <c r="X10" s="18" t="str">
        <f t="shared" si="2"/>
        <v/>
      </c>
      <c r="Y10" s="18" t="str">
        <f t="shared" si="3"/>
        <v/>
      </c>
      <c r="Z10" s="17" t="str">
        <f t="shared" si="4"/>
        <v/>
      </c>
      <c r="AA10" s="17" t="str">
        <f t="shared" si="5"/>
        <v/>
      </c>
    </row>
    <row r="11" spans="1:27" ht="15" x14ac:dyDescent="0.2">
      <c r="A11" s="19">
        <v>406</v>
      </c>
      <c r="B11" s="20" t="s">
        <v>40</v>
      </c>
      <c r="C11" s="3"/>
      <c r="D11" s="3"/>
      <c r="E11" s="3"/>
      <c r="F11" s="3"/>
      <c r="G11" s="3"/>
      <c r="H11" s="3"/>
      <c r="I11" s="3"/>
      <c r="J11" s="3"/>
      <c r="K11" s="21">
        <f t="shared" si="8"/>
        <v>0</v>
      </c>
      <c r="L11" s="3"/>
      <c r="M11" s="3"/>
      <c r="N11" s="3"/>
      <c r="O11" s="21">
        <f t="shared" si="6"/>
        <v>0</v>
      </c>
      <c r="P11" s="21">
        <f t="shared" si="7"/>
        <v>0</v>
      </c>
      <c r="Q11" s="3"/>
      <c r="R11" s="3"/>
      <c r="S11" s="3"/>
      <c r="T11" s="3"/>
      <c r="U11" s="3"/>
      <c r="V11" s="3"/>
      <c r="W11" s="17" t="str">
        <f t="shared" si="1"/>
        <v/>
      </c>
      <c r="X11" s="18" t="str">
        <f t="shared" si="2"/>
        <v/>
      </c>
      <c r="Y11" s="18" t="str">
        <f t="shared" si="3"/>
        <v/>
      </c>
      <c r="Z11" s="17" t="str">
        <f t="shared" si="4"/>
        <v/>
      </c>
      <c r="AA11" s="17" t="str">
        <f t="shared" si="5"/>
        <v/>
      </c>
    </row>
    <row r="12" spans="1:27" ht="15" x14ac:dyDescent="0.2">
      <c r="A12" s="19">
        <v>405</v>
      </c>
      <c r="B12" s="20" t="s">
        <v>41</v>
      </c>
      <c r="C12" s="3"/>
      <c r="D12" s="3"/>
      <c r="E12" s="3"/>
      <c r="F12" s="3"/>
      <c r="G12" s="3"/>
      <c r="H12" s="3"/>
      <c r="I12" s="3"/>
      <c r="J12" s="3"/>
      <c r="K12" s="21">
        <f t="shared" si="8"/>
        <v>0</v>
      </c>
      <c r="L12" s="3"/>
      <c r="M12" s="3"/>
      <c r="N12" s="3"/>
      <c r="O12" s="21">
        <f t="shared" si="6"/>
        <v>0</v>
      </c>
      <c r="P12" s="21">
        <f t="shared" si="7"/>
        <v>0</v>
      </c>
      <c r="Q12" s="3"/>
      <c r="R12" s="3"/>
      <c r="S12" s="3"/>
      <c r="T12" s="3"/>
      <c r="U12" s="3"/>
      <c r="V12" s="3"/>
      <c r="W12" s="17" t="str">
        <f>IF(S12&gt;0,T12/O12,"")</f>
        <v/>
      </c>
      <c r="X12" s="18" t="str">
        <f>IF(N12&gt;0,(N12/O12),"")</f>
        <v/>
      </c>
      <c r="Y12" s="18" t="str">
        <f>IF(S12&gt;0,(S12/R12),"")</f>
        <v/>
      </c>
      <c r="Z12" s="17" t="str">
        <f>IF(S12&gt;0,(R12-S12)/O12,"")</f>
        <v/>
      </c>
      <c r="AA12" s="17" t="str">
        <f>IF(S12&gt;0,O12/C12,"")</f>
        <v/>
      </c>
    </row>
    <row r="13" spans="1:27" ht="15" x14ac:dyDescent="0.2">
      <c r="A13" s="19">
        <v>409</v>
      </c>
      <c r="B13" s="20" t="s">
        <v>42</v>
      </c>
      <c r="C13" s="3"/>
      <c r="D13" s="3"/>
      <c r="E13" s="3"/>
      <c r="F13" s="3"/>
      <c r="G13" s="3"/>
      <c r="H13" s="3"/>
      <c r="I13" s="3"/>
      <c r="J13" s="3"/>
      <c r="K13" s="21">
        <f t="shared" si="8"/>
        <v>0</v>
      </c>
      <c r="L13" s="3"/>
      <c r="M13" s="3"/>
      <c r="N13" s="3"/>
      <c r="O13" s="21">
        <f t="shared" si="6"/>
        <v>0</v>
      </c>
      <c r="P13" s="21">
        <f t="shared" si="7"/>
        <v>0</v>
      </c>
      <c r="Q13" s="3"/>
      <c r="R13" s="3"/>
      <c r="S13" s="3"/>
      <c r="T13" s="3"/>
      <c r="U13" s="3"/>
      <c r="V13" s="3"/>
      <c r="W13" s="17" t="str">
        <f t="shared" si="1"/>
        <v/>
      </c>
      <c r="X13" s="18" t="str">
        <f t="shared" si="2"/>
        <v/>
      </c>
      <c r="Y13" s="18" t="str">
        <f t="shared" si="3"/>
        <v/>
      </c>
      <c r="Z13" s="17" t="str">
        <f t="shared" si="4"/>
        <v/>
      </c>
      <c r="AA13" s="17" t="str">
        <f t="shared" si="5"/>
        <v/>
      </c>
    </row>
    <row r="14" spans="1:27" ht="15" x14ac:dyDescent="0.2">
      <c r="A14" s="19">
        <v>410</v>
      </c>
      <c r="B14" s="20" t="s">
        <v>43</v>
      </c>
      <c r="C14" s="3"/>
      <c r="D14" s="3"/>
      <c r="E14" s="3"/>
      <c r="F14" s="3"/>
      <c r="G14" s="3"/>
      <c r="H14" s="3"/>
      <c r="I14" s="3"/>
      <c r="J14" s="3"/>
      <c r="K14" s="21">
        <f t="shared" si="8"/>
        <v>0</v>
      </c>
      <c r="L14" s="3"/>
      <c r="M14" s="3"/>
      <c r="N14" s="3"/>
      <c r="O14" s="21">
        <f t="shared" si="6"/>
        <v>0</v>
      </c>
      <c r="P14" s="21">
        <f t="shared" si="7"/>
        <v>0</v>
      </c>
      <c r="Q14" s="3"/>
      <c r="R14" s="3"/>
      <c r="S14" s="3"/>
      <c r="T14" s="3"/>
      <c r="U14" s="3"/>
      <c r="V14" s="3"/>
      <c r="W14" s="17" t="str">
        <f t="shared" si="1"/>
        <v/>
      </c>
      <c r="X14" s="18" t="str">
        <f t="shared" si="2"/>
        <v/>
      </c>
      <c r="Y14" s="18" t="str">
        <f t="shared" si="3"/>
        <v/>
      </c>
      <c r="Z14" s="17" t="str">
        <f t="shared" si="4"/>
        <v/>
      </c>
      <c r="AA14" s="17" t="str">
        <f t="shared" si="5"/>
        <v/>
      </c>
    </row>
    <row r="15" spans="1:27" ht="15" x14ac:dyDescent="0.2">
      <c r="A15" s="19">
        <v>412</v>
      </c>
      <c r="B15" s="20" t="s">
        <v>44</v>
      </c>
      <c r="C15" s="3"/>
      <c r="D15" s="3"/>
      <c r="E15" s="3"/>
      <c r="F15" s="3"/>
      <c r="G15" s="3"/>
      <c r="H15" s="3"/>
      <c r="I15" s="3"/>
      <c r="J15" s="3"/>
      <c r="K15" s="21">
        <f t="shared" si="8"/>
        <v>0</v>
      </c>
      <c r="L15" s="3"/>
      <c r="M15" s="3"/>
      <c r="N15" s="3"/>
      <c r="O15" s="21">
        <f t="shared" si="6"/>
        <v>0</v>
      </c>
      <c r="P15" s="21">
        <f t="shared" si="7"/>
        <v>0</v>
      </c>
      <c r="Q15" s="3"/>
      <c r="R15" s="3"/>
      <c r="S15" s="3"/>
      <c r="T15" s="3"/>
      <c r="U15" s="3"/>
      <c r="V15" s="3"/>
      <c r="W15" s="17" t="str">
        <f t="shared" si="1"/>
        <v/>
      </c>
      <c r="X15" s="18" t="str">
        <f t="shared" si="2"/>
        <v/>
      </c>
      <c r="Y15" s="18" t="str">
        <f t="shared" si="3"/>
        <v/>
      </c>
      <c r="Z15" s="17" t="str">
        <f t="shared" si="4"/>
        <v/>
      </c>
      <c r="AA15" s="17" t="str">
        <f t="shared" si="5"/>
        <v/>
      </c>
    </row>
    <row r="16" spans="1:27" ht="15" x14ac:dyDescent="0.2">
      <c r="A16" s="19">
        <v>411</v>
      </c>
      <c r="B16" s="20" t="s">
        <v>45</v>
      </c>
      <c r="C16" s="3"/>
      <c r="D16" s="3"/>
      <c r="E16" s="3"/>
      <c r="F16" s="3"/>
      <c r="G16" s="3"/>
      <c r="H16" s="3"/>
      <c r="I16" s="3"/>
      <c r="J16" s="3"/>
      <c r="K16" s="21">
        <f t="shared" si="8"/>
        <v>0</v>
      </c>
      <c r="L16" s="3"/>
      <c r="M16" s="3"/>
      <c r="N16" s="3"/>
      <c r="O16" s="21">
        <f t="shared" si="6"/>
        <v>0</v>
      </c>
      <c r="P16" s="21">
        <f t="shared" si="7"/>
        <v>0</v>
      </c>
      <c r="Q16" s="3"/>
      <c r="R16" s="3"/>
      <c r="S16" s="3"/>
      <c r="T16" s="3"/>
      <c r="U16" s="3"/>
      <c r="V16" s="3"/>
      <c r="W16" s="17" t="str">
        <f t="shared" si="1"/>
        <v/>
      </c>
      <c r="X16" s="18" t="str">
        <f t="shared" si="2"/>
        <v/>
      </c>
      <c r="Y16" s="18" t="str">
        <f t="shared" si="3"/>
        <v/>
      </c>
      <c r="Z16" s="17" t="str">
        <f t="shared" si="4"/>
        <v/>
      </c>
      <c r="AA16" s="17" t="str">
        <f t="shared" si="5"/>
        <v/>
      </c>
    </row>
    <row r="17" spans="1:27" ht="15" x14ac:dyDescent="0.2">
      <c r="A17" s="19">
        <v>413</v>
      </c>
      <c r="B17" s="20" t="s">
        <v>46</v>
      </c>
      <c r="C17" s="3"/>
      <c r="D17" s="3"/>
      <c r="E17" s="3"/>
      <c r="F17" s="3"/>
      <c r="G17" s="3"/>
      <c r="H17" s="3"/>
      <c r="I17" s="3"/>
      <c r="J17" s="3"/>
      <c r="K17" s="21">
        <f>SUM(E17:J17)</f>
        <v>0</v>
      </c>
      <c r="L17" s="3"/>
      <c r="M17" s="3"/>
      <c r="N17" s="3"/>
      <c r="O17" s="21">
        <f>SUM(L17:N17)</f>
        <v>0</v>
      </c>
      <c r="P17" s="21">
        <f>+D17+K17-O17</f>
        <v>0</v>
      </c>
      <c r="Q17" s="3"/>
      <c r="R17" s="3"/>
      <c r="S17" s="3"/>
      <c r="T17" s="3"/>
      <c r="U17" s="3"/>
      <c r="V17" s="3"/>
      <c r="W17" s="17" t="str">
        <f>IF(S17&gt;0,T17/O17,"")</f>
        <v/>
      </c>
      <c r="X17" s="18" t="str">
        <f>IF(N17&gt;0,(N17/O17),"")</f>
        <v/>
      </c>
      <c r="Y17" s="18" t="str">
        <f>IF(S17&gt;0,(S17/R17),"")</f>
        <v/>
      </c>
      <c r="Z17" s="17" t="str">
        <f>IF(S17&gt;0,(R17-S17)/O17,"")</f>
        <v/>
      </c>
      <c r="AA17" s="17" t="str">
        <f>IF(S17&gt;0,O17/C17,"")</f>
        <v/>
      </c>
    </row>
    <row r="18" spans="1:27" ht="15" x14ac:dyDescent="0.2">
      <c r="A18" s="19">
        <v>415</v>
      </c>
      <c r="B18" s="20" t="s">
        <v>47</v>
      </c>
      <c r="C18" s="3"/>
      <c r="D18" s="3"/>
      <c r="E18" s="3"/>
      <c r="F18" s="3"/>
      <c r="G18" s="3"/>
      <c r="H18" s="3"/>
      <c r="I18" s="3"/>
      <c r="J18" s="3"/>
      <c r="K18" s="21">
        <f>SUM(E18:J18)</f>
        <v>0</v>
      </c>
      <c r="L18" s="3"/>
      <c r="M18" s="3"/>
      <c r="N18" s="3"/>
      <c r="O18" s="21">
        <f>SUM(L18:N18)</f>
        <v>0</v>
      </c>
      <c r="P18" s="21">
        <f>+D18+K18-O18</f>
        <v>0</v>
      </c>
      <c r="Q18" s="3"/>
      <c r="R18" s="3"/>
      <c r="S18" s="3"/>
      <c r="T18" s="3"/>
      <c r="U18" s="3"/>
      <c r="V18" s="3"/>
      <c r="W18" s="17" t="str">
        <f>IF(S18&gt;0,T18/O18,"")</f>
        <v/>
      </c>
      <c r="X18" s="18" t="str">
        <f>IF(N18&gt;0,(N18/O18),"")</f>
        <v/>
      </c>
      <c r="Y18" s="18" t="str">
        <f>IF(S18&gt;0,(S18/R18),"")</f>
        <v/>
      </c>
      <c r="Z18" s="17" t="str">
        <f>IF(S18&gt;0,(R18-S18)/O18,"")</f>
        <v/>
      </c>
      <c r="AA18" s="17" t="str">
        <f>IF(S18&gt;0,O18/C18,"")</f>
        <v/>
      </c>
    </row>
    <row r="19" spans="1:27" ht="15" x14ac:dyDescent="0.2">
      <c r="A19" s="19">
        <v>414</v>
      </c>
      <c r="B19" s="20" t="s">
        <v>48</v>
      </c>
      <c r="C19" s="3"/>
      <c r="D19" s="3"/>
      <c r="E19" s="3"/>
      <c r="F19" s="3"/>
      <c r="G19" s="3"/>
      <c r="H19" s="3"/>
      <c r="I19" s="3"/>
      <c r="J19" s="3"/>
      <c r="K19" s="21">
        <f t="shared" si="8"/>
        <v>0</v>
      </c>
      <c r="L19" s="3"/>
      <c r="M19" s="3"/>
      <c r="N19" s="3"/>
      <c r="O19" s="21">
        <f t="shared" si="6"/>
        <v>0</v>
      </c>
      <c r="P19" s="21">
        <f t="shared" si="7"/>
        <v>0</v>
      </c>
      <c r="Q19" s="3"/>
      <c r="R19" s="3"/>
      <c r="S19" s="3"/>
      <c r="T19" s="3"/>
      <c r="U19" s="3"/>
      <c r="V19" s="3"/>
      <c r="W19" s="17" t="str">
        <f t="shared" si="1"/>
        <v/>
      </c>
      <c r="X19" s="18" t="str">
        <f t="shared" si="2"/>
        <v/>
      </c>
      <c r="Y19" s="18" t="str">
        <f t="shared" si="3"/>
        <v/>
      </c>
      <c r="Z19" s="17" t="str">
        <f t="shared" si="4"/>
        <v/>
      </c>
      <c r="AA19" s="17" t="str">
        <f t="shared" si="5"/>
        <v/>
      </c>
    </row>
    <row r="20" spans="1:27" ht="15" x14ac:dyDescent="0.2">
      <c r="A20" s="19">
        <v>416</v>
      </c>
      <c r="B20" s="20" t="s">
        <v>49</v>
      </c>
      <c r="C20" s="3"/>
      <c r="D20" s="3"/>
      <c r="E20" s="3"/>
      <c r="F20" s="3"/>
      <c r="G20" s="3"/>
      <c r="H20" s="3"/>
      <c r="I20" s="3"/>
      <c r="J20" s="3"/>
      <c r="K20" s="21">
        <f>SUM(E20:J20)</f>
        <v>0</v>
      </c>
      <c r="L20" s="3"/>
      <c r="M20" s="3"/>
      <c r="N20" s="3"/>
      <c r="O20" s="21">
        <f>SUM(L20:N20)</f>
        <v>0</v>
      </c>
      <c r="P20" s="21">
        <f>+D20+K20-O20</f>
        <v>0</v>
      </c>
      <c r="Q20" s="3"/>
      <c r="R20" s="3"/>
      <c r="S20" s="3"/>
      <c r="T20" s="3"/>
      <c r="U20" s="3"/>
      <c r="V20" s="3"/>
      <c r="W20" s="17" t="str">
        <f t="shared" si="1"/>
        <v/>
      </c>
      <c r="X20" s="18" t="str">
        <f t="shared" si="2"/>
        <v/>
      </c>
      <c r="Y20" s="18" t="str">
        <f t="shared" si="3"/>
        <v/>
      </c>
      <c r="Z20" s="17" t="str">
        <f t="shared" si="4"/>
        <v/>
      </c>
      <c r="AA20" s="17" t="str">
        <f t="shared" si="5"/>
        <v/>
      </c>
    </row>
    <row r="21" spans="1:27" ht="15" x14ac:dyDescent="0.2">
      <c r="A21" s="19">
        <v>417</v>
      </c>
      <c r="B21" s="20" t="s">
        <v>50</v>
      </c>
      <c r="C21" s="3"/>
      <c r="D21" s="3"/>
      <c r="E21" s="3"/>
      <c r="F21" s="3"/>
      <c r="G21" s="3"/>
      <c r="H21" s="3"/>
      <c r="I21" s="3"/>
      <c r="J21" s="3"/>
      <c r="K21" s="21">
        <f t="shared" si="8"/>
        <v>0</v>
      </c>
      <c r="L21" s="3"/>
      <c r="M21" s="3"/>
      <c r="N21" s="3"/>
      <c r="O21" s="21">
        <f t="shared" si="6"/>
        <v>0</v>
      </c>
      <c r="P21" s="21">
        <f t="shared" si="7"/>
        <v>0</v>
      </c>
      <c r="Q21" s="3"/>
      <c r="R21" s="3"/>
      <c r="S21" s="3"/>
      <c r="T21" s="3"/>
      <c r="U21" s="3"/>
      <c r="V21" s="3"/>
      <c r="W21" s="17" t="str">
        <f t="shared" si="1"/>
        <v/>
      </c>
      <c r="X21" s="18" t="str">
        <f t="shared" si="2"/>
        <v/>
      </c>
      <c r="Y21" s="18" t="str">
        <f t="shared" si="3"/>
        <v/>
      </c>
      <c r="Z21" s="17" t="str">
        <f t="shared" si="4"/>
        <v/>
      </c>
      <c r="AA21" s="17" t="str">
        <f t="shared" si="5"/>
        <v/>
      </c>
    </row>
    <row r="22" spans="1:27" ht="15" x14ac:dyDescent="0.2">
      <c r="A22" s="19">
        <v>418</v>
      </c>
      <c r="B22" s="20" t="s">
        <v>51</v>
      </c>
      <c r="C22" s="3"/>
      <c r="D22" s="3"/>
      <c r="E22" s="3"/>
      <c r="F22" s="3"/>
      <c r="G22" s="3"/>
      <c r="H22" s="3"/>
      <c r="I22" s="3"/>
      <c r="J22" s="3"/>
      <c r="K22" s="21">
        <f t="shared" si="8"/>
        <v>0</v>
      </c>
      <c r="L22" s="3"/>
      <c r="M22" s="3"/>
      <c r="N22" s="3"/>
      <c r="O22" s="21">
        <f t="shared" si="6"/>
        <v>0</v>
      </c>
      <c r="P22" s="21">
        <f t="shared" si="7"/>
        <v>0</v>
      </c>
      <c r="Q22" s="3"/>
      <c r="R22" s="3"/>
      <c r="S22" s="3"/>
      <c r="T22" s="3"/>
      <c r="U22" s="3"/>
      <c r="V22" s="3"/>
      <c r="W22" s="17" t="str">
        <f t="shared" si="1"/>
        <v/>
      </c>
      <c r="X22" s="18" t="str">
        <f t="shared" si="2"/>
        <v/>
      </c>
      <c r="Y22" s="18" t="str">
        <f t="shared" si="3"/>
        <v/>
      </c>
      <c r="Z22" s="17" t="str">
        <f t="shared" si="4"/>
        <v/>
      </c>
      <c r="AA22" s="17" t="str">
        <f t="shared" si="5"/>
        <v/>
      </c>
    </row>
    <row r="23" spans="1:27" ht="15" x14ac:dyDescent="0.2">
      <c r="A23" s="19"/>
      <c r="B23" s="20"/>
      <c r="C23" s="3"/>
      <c r="D23" s="3"/>
      <c r="E23" s="3"/>
      <c r="F23" s="3"/>
      <c r="G23" s="3"/>
      <c r="H23" s="3"/>
      <c r="I23" s="3"/>
      <c r="J23" s="3"/>
      <c r="K23" s="21">
        <f t="shared" si="8"/>
        <v>0</v>
      </c>
      <c r="L23" s="3"/>
      <c r="M23" s="3"/>
      <c r="N23" s="3"/>
      <c r="O23" s="21">
        <f t="shared" si="6"/>
        <v>0</v>
      </c>
      <c r="P23" s="21">
        <f t="shared" si="7"/>
        <v>0</v>
      </c>
      <c r="Q23" s="3"/>
      <c r="R23" s="3"/>
      <c r="S23" s="3"/>
      <c r="T23" s="3"/>
      <c r="U23" s="3"/>
      <c r="V23" s="3"/>
      <c r="W23" s="17" t="str">
        <f t="shared" si="1"/>
        <v/>
      </c>
      <c r="X23" s="18" t="str">
        <f t="shared" si="2"/>
        <v/>
      </c>
      <c r="Y23" s="18" t="str">
        <f t="shared" si="3"/>
        <v/>
      </c>
      <c r="Z23" s="17" t="str">
        <f t="shared" si="4"/>
        <v/>
      </c>
      <c r="AA23" s="17" t="str">
        <f t="shared" si="5"/>
        <v/>
      </c>
    </row>
    <row r="24" spans="1:27" ht="15" x14ac:dyDescent="0.2">
      <c r="A24" s="19"/>
      <c r="B24" s="22"/>
      <c r="C24" s="3"/>
      <c r="D24" s="3"/>
      <c r="E24" s="3"/>
      <c r="F24" s="3"/>
      <c r="G24" s="3"/>
      <c r="H24" s="3"/>
      <c r="I24" s="3"/>
      <c r="J24" s="3"/>
      <c r="K24" s="21">
        <f t="shared" si="8"/>
        <v>0</v>
      </c>
      <c r="L24" s="3"/>
      <c r="M24" s="3"/>
      <c r="N24" s="3"/>
      <c r="O24" s="21">
        <f t="shared" si="6"/>
        <v>0</v>
      </c>
      <c r="P24" s="21">
        <f t="shared" si="7"/>
        <v>0</v>
      </c>
      <c r="Q24" s="3"/>
      <c r="R24" s="3"/>
      <c r="S24" s="3"/>
      <c r="T24" s="3"/>
      <c r="U24" s="3"/>
      <c r="V24" s="3"/>
      <c r="W24" s="17" t="str">
        <f t="shared" si="1"/>
        <v/>
      </c>
      <c r="X24" s="18" t="str">
        <f t="shared" si="2"/>
        <v/>
      </c>
      <c r="Y24" s="18" t="str">
        <f t="shared" si="3"/>
        <v/>
      </c>
      <c r="Z24" s="17" t="str">
        <f t="shared" si="4"/>
        <v/>
      </c>
      <c r="AA24" s="17" t="str">
        <f t="shared" si="5"/>
        <v/>
      </c>
    </row>
    <row r="25" spans="1:27" ht="15" x14ac:dyDescent="0.2">
      <c r="A25" s="19"/>
      <c r="B25" s="20"/>
      <c r="C25" s="3"/>
      <c r="D25" s="3"/>
      <c r="E25" s="3"/>
      <c r="F25" s="3"/>
      <c r="G25" s="3"/>
      <c r="H25" s="3"/>
      <c r="I25" s="3"/>
      <c r="J25" s="3"/>
      <c r="K25" s="21">
        <f t="shared" si="8"/>
        <v>0</v>
      </c>
      <c r="L25" s="3"/>
      <c r="M25" s="3"/>
      <c r="N25" s="3"/>
      <c r="O25" s="21">
        <f t="shared" si="6"/>
        <v>0</v>
      </c>
      <c r="P25" s="21">
        <f t="shared" si="7"/>
        <v>0</v>
      </c>
      <c r="Q25" s="3"/>
      <c r="R25" s="3"/>
      <c r="S25" s="3"/>
      <c r="T25" s="3"/>
      <c r="U25" s="3"/>
      <c r="V25" s="3"/>
      <c r="W25" s="17" t="str">
        <f t="shared" si="1"/>
        <v/>
      </c>
      <c r="X25" s="18" t="str">
        <f t="shared" si="2"/>
        <v/>
      </c>
      <c r="Y25" s="18" t="str">
        <f t="shared" si="3"/>
        <v/>
      </c>
      <c r="Z25" s="17" t="str">
        <f t="shared" si="4"/>
        <v/>
      </c>
      <c r="AA25" s="17" t="str">
        <f t="shared" si="5"/>
        <v/>
      </c>
    </row>
    <row r="26" spans="1:27" ht="15" x14ac:dyDescent="0.2">
      <c r="A26" s="19"/>
      <c r="B26" s="20"/>
      <c r="C26" s="3"/>
      <c r="D26" s="3"/>
      <c r="E26" s="3"/>
      <c r="F26" s="3"/>
      <c r="G26" s="3"/>
      <c r="H26" s="3"/>
      <c r="I26" s="3"/>
      <c r="J26" s="3"/>
      <c r="K26" s="21">
        <f t="shared" si="8"/>
        <v>0</v>
      </c>
      <c r="L26" s="3"/>
      <c r="M26" s="3"/>
      <c r="N26" s="3"/>
      <c r="O26" s="21">
        <f t="shared" si="6"/>
        <v>0</v>
      </c>
      <c r="P26" s="21">
        <f t="shared" si="7"/>
        <v>0</v>
      </c>
      <c r="Q26" s="3"/>
      <c r="R26" s="3"/>
      <c r="S26" s="3"/>
      <c r="T26" s="3"/>
      <c r="U26" s="3"/>
      <c r="V26" s="3"/>
      <c r="W26" s="17" t="str">
        <f t="shared" si="1"/>
        <v/>
      </c>
      <c r="X26" s="18" t="str">
        <f t="shared" si="2"/>
        <v/>
      </c>
      <c r="Y26" s="18" t="str">
        <f t="shared" si="3"/>
        <v/>
      </c>
      <c r="Z26" s="17" t="str">
        <f t="shared" si="4"/>
        <v/>
      </c>
      <c r="AA26" s="17" t="str">
        <f t="shared" si="5"/>
        <v/>
      </c>
    </row>
    <row r="27" spans="1:27" ht="15" x14ac:dyDescent="0.2">
      <c r="A27" s="19"/>
      <c r="B27" s="20"/>
      <c r="C27" s="3"/>
      <c r="D27" s="3"/>
      <c r="E27" s="3"/>
      <c r="F27" s="3"/>
      <c r="G27" s="3"/>
      <c r="H27" s="3"/>
      <c r="I27" s="3"/>
      <c r="J27" s="3"/>
      <c r="K27" s="21">
        <f t="shared" si="8"/>
        <v>0</v>
      </c>
      <c r="L27" s="3"/>
      <c r="M27" s="3"/>
      <c r="N27" s="3"/>
      <c r="O27" s="21">
        <f t="shared" si="6"/>
        <v>0</v>
      </c>
      <c r="P27" s="21">
        <f t="shared" si="7"/>
        <v>0</v>
      </c>
      <c r="Q27" s="3"/>
      <c r="R27" s="3"/>
      <c r="S27" s="3"/>
      <c r="T27" s="3"/>
      <c r="U27" s="3"/>
      <c r="V27" s="3"/>
      <c r="W27" s="17" t="str">
        <f t="shared" si="1"/>
        <v/>
      </c>
      <c r="X27" s="18" t="str">
        <f t="shared" si="2"/>
        <v/>
      </c>
      <c r="Y27" s="18" t="str">
        <f t="shared" si="3"/>
        <v/>
      </c>
      <c r="Z27" s="17" t="str">
        <f t="shared" si="4"/>
        <v/>
      </c>
      <c r="AA27" s="17" t="str">
        <f t="shared" si="5"/>
        <v/>
      </c>
    </row>
    <row r="28" spans="1:27" ht="15" x14ac:dyDescent="0.2">
      <c r="A28" s="19"/>
      <c r="B28" s="23"/>
      <c r="C28" s="3"/>
      <c r="D28" s="3"/>
      <c r="E28" s="3"/>
      <c r="F28" s="3"/>
      <c r="G28" s="3"/>
      <c r="H28" s="3"/>
      <c r="I28" s="3"/>
      <c r="J28" s="3"/>
      <c r="K28" s="21">
        <f t="shared" si="8"/>
        <v>0</v>
      </c>
      <c r="L28" s="3"/>
      <c r="M28" s="3"/>
      <c r="N28" s="3"/>
      <c r="O28" s="21">
        <f t="shared" si="6"/>
        <v>0</v>
      </c>
      <c r="P28" s="21">
        <f t="shared" si="7"/>
        <v>0</v>
      </c>
      <c r="Q28" s="3"/>
      <c r="R28" s="3"/>
      <c r="S28" s="3"/>
      <c r="T28" s="3"/>
      <c r="U28" s="3"/>
      <c r="V28" s="3"/>
      <c r="W28" s="17" t="str">
        <f t="shared" si="1"/>
        <v/>
      </c>
      <c r="X28" s="18" t="str">
        <f t="shared" si="2"/>
        <v/>
      </c>
      <c r="Y28" s="18" t="str">
        <f t="shared" si="3"/>
        <v/>
      </c>
      <c r="Z28" s="17" t="str">
        <f t="shared" si="4"/>
        <v/>
      </c>
      <c r="AA28" s="17" t="str">
        <f t="shared" si="5"/>
        <v/>
      </c>
    </row>
    <row r="29" spans="1:27" ht="15" x14ac:dyDescent="0.2">
      <c r="A29" s="19"/>
      <c r="B29" s="23"/>
      <c r="C29" s="3"/>
      <c r="D29" s="3"/>
      <c r="E29" s="3"/>
      <c r="F29" s="3"/>
      <c r="G29" s="3"/>
      <c r="H29" s="3"/>
      <c r="I29" s="3"/>
      <c r="J29" s="3"/>
      <c r="K29" s="21">
        <f>SUM(E29:J29)</f>
        <v>0</v>
      </c>
      <c r="L29" s="3"/>
      <c r="M29" s="3"/>
      <c r="N29" s="3"/>
      <c r="O29" s="21">
        <f>SUM(L29:N29)</f>
        <v>0</v>
      </c>
      <c r="P29" s="21">
        <f>+D29+K29-O29</f>
        <v>0</v>
      </c>
      <c r="Q29" s="3"/>
      <c r="R29" s="3"/>
      <c r="S29" s="3"/>
      <c r="T29" s="3"/>
      <c r="U29" s="3"/>
      <c r="V29" s="3"/>
      <c r="W29" s="17" t="str">
        <f>IF(S29&gt;0,T29/O29,"")</f>
        <v/>
      </c>
      <c r="X29" s="18" t="str">
        <f>IF(N29&gt;0,(N29/O29),"")</f>
        <v/>
      </c>
      <c r="Y29" s="18" t="str">
        <f>IF(S29&gt;0,(S29/R29),"")</f>
        <v/>
      </c>
      <c r="Z29" s="17" t="str">
        <f>IF(S29&gt;0,(R29-S29)/O29,"")</f>
        <v/>
      </c>
      <c r="AA29" s="17" t="str">
        <f>IF(S29&gt;0,O29/C29,"")</f>
        <v/>
      </c>
    </row>
    <row r="30" spans="1:27" ht="15" x14ac:dyDescent="0.2">
      <c r="A30" s="19"/>
      <c r="B30" s="20"/>
      <c r="C30" s="3"/>
      <c r="D30" s="3"/>
      <c r="E30" s="3"/>
      <c r="F30" s="3"/>
      <c r="G30" s="3"/>
      <c r="H30" s="3"/>
      <c r="I30" s="3"/>
      <c r="J30" s="3"/>
      <c r="K30" s="21">
        <f t="shared" si="8"/>
        <v>0</v>
      </c>
      <c r="L30" s="3"/>
      <c r="M30" s="3"/>
      <c r="N30" s="3"/>
      <c r="O30" s="21">
        <f t="shared" si="6"/>
        <v>0</v>
      </c>
      <c r="P30" s="21">
        <f t="shared" si="7"/>
        <v>0</v>
      </c>
      <c r="Q30" s="3"/>
      <c r="R30" s="3"/>
      <c r="S30" s="3"/>
      <c r="T30" s="3"/>
      <c r="U30" s="3"/>
      <c r="V30" s="3"/>
      <c r="W30" s="17" t="str">
        <f t="shared" si="1"/>
        <v/>
      </c>
      <c r="X30" s="18" t="str">
        <f t="shared" si="2"/>
        <v/>
      </c>
      <c r="Y30" s="18" t="str">
        <f t="shared" si="3"/>
        <v/>
      </c>
      <c r="Z30" s="17" t="str">
        <f t="shared" si="4"/>
        <v/>
      </c>
      <c r="AA30" s="17" t="str">
        <f t="shared" si="5"/>
        <v/>
      </c>
    </row>
    <row r="31" spans="1:27" ht="15" x14ac:dyDescent="0.2">
      <c r="A31" s="19"/>
      <c r="B31" s="20"/>
      <c r="C31" s="3"/>
      <c r="D31" s="3"/>
      <c r="E31" s="3"/>
      <c r="F31" s="3"/>
      <c r="G31" s="3"/>
      <c r="H31" s="3"/>
      <c r="I31" s="3"/>
      <c r="J31" s="3"/>
      <c r="K31" s="21">
        <f>SUM(E31:J31)</f>
        <v>0</v>
      </c>
      <c r="L31" s="3"/>
      <c r="M31" s="3"/>
      <c r="N31" s="3"/>
      <c r="O31" s="21">
        <f>SUM(L31:N31)</f>
        <v>0</v>
      </c>
      <c r="P31" s="21">
        <f>+D31+K31-O31</f>
        <v>0</v>
      </c>
      <c r="Q31" s="3"/>
      <c r="R31" s="3"/>
      <c r="S31" s="3"/>
      <c r="T31" s="3"/>
      <c r="U31" s="3"/>
      <c r="V31" s="3"/>
      <c r="W31" s="17" t="str">
        <f>IF(S31&gt;0,T31/O31,"")</f>
        <v/>
      </c>
      <c r="X31" s="18" t="str">
        <f>IF(N31&gt;0,(N31/O31),"")</f>
        <v/>
      </c>
      <c r="Y31" s="18" t="str">
        <f>IF(S31&gt;0,(S31/R31),"")</f>
        <v/>
      </c>
      <c r="Z31" s="17" t="str">
        <f>IF(S31&gt;0,(R31-S31)/O31,"")</f>
        <v/>
      </c>
      <c r="AA31" s="17" t="str">
        <f>IF(S31&gt;0,O31/C31,"")</f>
        <v/>
      </c>
    </row>
    <row r="32" spans="1:27" ht="15" x14ac:dyDescent="0.2">
      <c r="A32" s="19"/>
      <c r="B32" s="20"/>
      <c r="C32" s="3"/>
      <c r="D32" s="3"/>
      <c r="E32" s="3"/>
      <c r="F32" s="3"/>
      <c r="G32" s="3"/>
      <c r="H32" s="3"/>
      <c r="I32" s="3"/>
      <c r="J32" s="3"/>
      <c r="K32" s="21">
        <f>SUM(E32:J32)</f>
        <v>0</v>
      </c>
      <c r="L32" s="3"/>
      <c r="M32" s="3"/>
      <c r="N32" s="3"/>
      <c r="O32" s="21">
        <f>SUM(L32:N32)</f>
        <v>0</v>
      </c>
      <c r="P32" s="21">
        <f>+D32+K32-O32</f>
        <v>0</v>
      </c>
      <c r="Q32" s="3"/>
      <c r="R32" s="3"/>
      <c r="S32" s="3"/>
      <c r="T32" s="3"/>
      <c r="U32" s="3"/>
      <c r="V32" s="3"/>
      <c r="W32" s="17" t="str">
        <f>IF(S32&gt;0,T32/O32,"")</f>
        <v/>
      </c>
      <c r="X32" s="18" t="str">
        <f>IF(N32&gt;0,(N32/O32),"")</f>
        <v/>
      </c>
      <c r="Y32" s="18" t="str">
        <f>IF(S32&gt;0,(S32/R32),"")</f>
        <v/>
      </c>
      <c r="Z32" s="17" t="str">
        <f>IF(S32&gt;0,(R32-S32)/O32,"")</f>
        <v/>
      </c>
      <c r="AA32" s="17" t="str">
        <f>IF(S32&gt;0,O32/C32,"")</f>
        <v/>
      </c>
    </row>
    <row r="33" spans="1:27" ht="15" x14ac:dyDescent="0.2">
      <c r="A33" s="19"/>
      <c r="B33" s="20"/>
      <c r="C33" s="3"/>
      <c r="D33" s="3"/>
      <c r="E33" s="3"/>
      <c r="F33" s="3"/>
      <c r="G33" s="3"/>
      <c r="H33" s="3"/>
      <c r="I33" s="3"/>
      <c r="J33" s="3"/>
      <c r="K33" s="21">
        <f>SUM(E33:J33)</f>
        <v>0</v>
      </c>
      <c r="L33" s="3"/>
      <c r="M33" s="3"/>
      <c r="N33" s="3"/>
      <c r="O33" s="21">
        <f>SUM(L33:N33)</f>
        <v>0</v>
      </c>
      <c r="P33" s="21">
        <f>+D33+K33-O33</f>
        <v>0</v>
      </c>
      <c r="Q33" s="3"/>
      <c r="R33" s="3"/>
      <c r="S33" s="3"/>
      <c r="T33" s="3"/>
      <c r="U33" s="3"/>
      <c r="V33" s="3"/>
      <c r="W33" s="17" t="str">
        <f>IF(S33&gt;0,T33/O33,"")</f>
        <v/>
      </c>
      <c r="X33" s="18" t="str">
        <f>IF(N33&gt;0,(N33/O33),"")</f>
        <v/>
      </c>
      <c r="Y33" s="18" t="str">
        <f>IF(S33&gt;0,(S33/R33),"")</f>
        <v/>
      </c>
      <c r="Z33" s="17" t="str">
        <f>IF(S33&gt;0,(R33-S33)/O33,"")</f>
        <v/>
      </c>
      <c r="AA33" s="17" t="str">
        <f>IF(S33&gt;0,O33/C33,"")</f>
        <v/>
      </c>
    </row>
    <row r="34" spans="1:27" ht="15" x14ac:dyDescent="0.2">
      <c r="A34" s="19"/>
      <c r="B34" s="20"/>
      <c r="C34" s="3"/>
      <c r="D34" s="3"/>
      <c r="E34" s="3"/>
      <c r="F34" s="3"/>
      <c r="G34" s="3"/>
      <c r="H34" s="3"/>
      <c r="I34" s="3"/>
      <c r="J34" s="3"/>
      <c r="K34" s="21">
        <f>SUM(E34:J34)</f>
        <v>0</v>
      </c>
      <c r="L34" s="3"/>
      <c r="M34" s="3"/>
      <c r="N34" s="3"/>
      <c r="O34" s="21">
        <f>SUM(L34:N34)</f>
        <v>0</v>
      </c>
      <c r="P34" s="21">
        <f>+D34+K34-O34</f>
        <v>0</v>
      </c>
      <c r="Q34" s="3"/>
      <c r="R34" s="3"/>
      <c r="S34" s="3"/>
      <c r="T34" s="3"/>
      <c r="U34" s="3"/>
      <c r="V34" s="3"/>
      <c r="W34" s="17" t="str">
        <f>IF(S34&gt;0,T34/O34,"")</f>
        <v/>
      </c>
      <c r="X34" s="18" t="str">
        <f>IF(N34&gt;0,(N34/O34),"")</f>
        <v/>
      </c>
      <c r="Y34" s="18" t="str">
        <f>IF(S34&gt;0,(S34/R34),"")</f>
        <v/>
      </c>
      <c r="Z34" s="17" t="str">
        <f>IF(S34&gt;0,(R34-S34)/O34,"")</f>
        <v/>
      </c>
      <c r="AA34" s="17" t="str">
        <f>IF(S34&gt;0,O34/C34,"")</f>
        <v/>
      </c>
    </row>
    <row r="35" spans="1:27" ht="15" x14ac:dyDescent="0.2">
      <c r="A35" s="19"/>
      <c r="B35" s="20"/>
      <c r="C35" s="3"/>
      <c r="D35" s="3"/>
      <c r="E35" s="3"/>
      <c r="F35" s="3"/>
      <c r="G35" s="3"/>
      <c r="H35" s="3"/>
      <c r="I35" s="3"/>
      <c r="J35" s="3"/>
      <c r="K35" s="21">
        <f>SUM(E35:J35)</f>
        <v>0</v>
      </c>
      <c r="L35" s="3"/>
      <c r="M35" s="3"/>
      <c r="N35" s="3"/>
      <c r="O35" s="21">
        <f>SUM(L35:N35)</f>
        <v>0</v>
      </c>
      <c r="P35" s="21">
        <f>+D35+K35-O35</f>
        <v>0</v>
      </c>
      <c r="Q35" s="3"/>
      <c r="R35" s="3"/>
      <c r="S35" s="3"/>
      <c r="T35" s="3"/>
      <c r="U35" s="3"/>
      <c r="V35" s="3"/>
      <c r="W35" s="17" t="str">
        <f>IF(S35&gt;0,T35/O35,"")</f>
        <v/>
      </c>
      <c r="X35" s="18" t="str">
        <f>IF(N35&gt;0,(N35/O35),"")</f>
        <v/>
      </c>
      <c r="Y35" s="18" t="str">
        <f>IF(S35&gt;0,(S35/R35),"")</f>
        <v/>
      </c>
      <c r="Z35" s="17" t="str">
        <f>IF(S35&gt;0,(R35-S35)/O35,"")</f>
        <v/>
      </c>
      <c r="AA35" s="17" t="str">
        <f>IF(S35&gt;0,O35/C35,"")</f>
        <v/>
      </c>
    </row>
    <row r="36" spans="1:27" ht="15" x14ac:dyDescent="0.2">
      <c r="A36" s="19"/>
      <c r="B36" s="20"/>
      <c r="C36" s="3"/>
      <c r="D36" s="3"/>
      <c r="E36" s="3"/>
      <c r="F36" s="3"/>
      <c r="G36" s="3"/>
      <c r="H36" s="3"/>
      <c r="I36" s="3"/>
      <c r="J36" s="3"/>
      <c r="K36" s="21">
        <f t="shared" si="8"/>
        <v>0</v>
      </c>
      <c r="L36" s="3"/>
      <c r="M36" s="3"/>
      <c r="N36" s="3"/>
      <c r="O36" s="21">
        <f t="shared" si="6"/>
        <v>0</v>
      </c>
      <c r="P36" s="21">
        <f t="shared" si="7"/>
        <v>0</v>
      </c>
      <c r="Q36" s="3"/>
      <c r="R36" s="3"/>
      <c r="S36" s="3"/>
      <c r="T36" s="3"/>
      <c r="U36" s="3"/>
      <c r="V36" s="3"/>
      <c r="W36" s="17" t="str">
        <f t="shared" si="1"/>
        <v/>
      </c>
      <c r="X36" s="18" t="str">
        <f t="shared" si="2"/>
        <v/>
      </c>
      <c r="Y36" s="18" t="str">
        <f t="shared" si="3"/>
        <v/>
      </c>
      <c r="Z36" s="17" t="str">
        <f t="shared" si="4"/>
        <v/>
      </c>
      <c r="AA36" s="17" t="str">
        <f t="shared" si="5"/>
        <v/>
      </c>
    </row>
    <row r="38" spans="1:27" x14ac:dyDescent="0.2">
      <c r="A38" s="24" t="s">
        <v>52</v>
      </c>
      <c r="B38" s="25" t="s">
        <v>53</v>
      </c>
      <c r="C38" s="14" t="s">
        <v>54</v>
      </c>
      <c r="E38" s="26" t="s">
        <v>55</v>
      </c>
    </row>
    <row r="39" spans="1:27" ht="33.75" x14ac:dyDescent="0.2">
      <c r="A39" s="27" t="s">
        <v>56</v>
      </c>
      <c r="B39" s="28" t="s">
        <v>57</v>
      </c>
      <c r="C39" s="29"/>
      <c r="E39" s="105" t="s">
        <v>58</v>
      </c>
      <c r="F39" s="106"/>
      <c r="G39" s="30"/>
      <c r="H39" s="14" t="s">
        <v>59</v>
      </c>
      <c r="I39" s="14" t="s">
        <v>60</v>
      </c>
      <c r="J39" s="31" t="s">
        <v>61</v>
      </c>
      <c r="U39" s="32"/>
      <c r="V39" s="33"/>
    </row>
    <row r="40" spans="1:27" ht="14.25" x14ac:dyDescent="0.2">
      <c r="A40" s="34" t="s">
        <v>62</v>
      </c>
      <c r="B40" s="35" t="s">
        <v>63</v>
      </c>
      <c r="C40" s="36"/>
      <c r="E40" s="37" t="s">
        <v>64</v>
      </c>
      <c r="F40" s="38" t="s">
        <v>65</v>
      </c>
      <c r="G40" s="30"/>
      <c r="H40" s="39"/>
      <c r="I40" s="40"/>
      <c r="J40" s="40"/>
      <c r="U40" s="32"/>
      <c r="V40" s="33"/>
    </row>
    <row r="41" spans="1:27" ht="14.25" x14ac:dyDescent="0.2">
      <c r="A41" s="34" t="s">
        <v>66</v>
      </c>
      <c r="B41" s="35" t="s">
        <v>67</v>
      </c>
      <c r="C41" s="36"/>
      <c r="E41" s="41" t="s">
        <v>68</v>
      </c>
      <c r="F41" s="42" t="s">
        <v>69</v>
      </c>
      <c r="G41" s="43"/>
      <c r="H41" s="40"/>
      <c r="I41" s="40"/>
      <c r="J41" s="40"/>
      <c r="U41" s="32"/>
      <c r="V41" s="33"/>
    </row>
    <row r="42" spans="1:27" ht="14.25" x14ac:dyDescent="0.2">
      <c r="A42" s="34" t="s">
        <v>70</v>
      </c>
      <c r="B42" s="44" t="s">
        <v>71</v>
      </c>
      <c r="C42" s="36"/>
      <c r="U42" s="32"/>
      <c r="V42" s="33"/>
    </row>
    <row r="43" spans="1:27" ht="14.25" x14ac:dyDescent="0.2">
      <c r="A43" s="45" t="s">
        <v>72</v>
      </c>
      <c r="B43" s="44" t="s">
        <v>73</v>
      </c>
      <c r="C43" s="36"/>
      <c r="E43" s="105" t="s">
        <v>74</v>
      </c>
      <c r="F43" s="106"/>
      <c r="G43" s="46"/>
      <c r="H43" s="46"/>
      <c r="I43" s="30"/>
      <c r="J43" s="24" t="s">
        <v>75</v>
      </c>
      <c r="U43" s="32"/>
      <c r="V43" s="33"/>
    </row>
    <row r="44" spans="1:27" ht="15" x14ac:dyDescent="0.2">
      <c r="A44" s="34" t="s">
        <v>76</v>
      </c>
      <c r="B44" s="35" t="s">
        <v>77</v>
      </c>
      <c r="C44" s="36"/>
      <c r="E44" s="47" t="s">
        <v>64</v>
      </c>
      <c r="F44" s="48" t="s">
        <v>78</v>
      </c>
      <c r="G44" s="46"/>
      <c r="H44" s="46"/>
      <c r="I44" s="30"/>
      <c r="J44" s="49"/>
      <c r="U44" s="32"/>
      <c r="V44" s="33"/>
    </row>
    <row r="45" spans="1:27" ht="15" x14ac:dyDescent="0.2">
      <c r="A45" s="34" t="s">
        <v>79</v>
      </c>
      <c r="B45" s="35" t="s">
        <v>80</v>
      </c>
      <c r="C45" s="36"/>
      <c r="E45" s="34" t="s">
        <v>81</v>
      </c>
      <c r="F45" s="50" t="s">
        <v>82</v>
      </c>
      <c r="J45" s="51"/>
      <c r="U45" s="32"/>
      <c r="V45" s="33"/>
    </row>
    <row r="46" spans="1:27" ht="15" x14ac:dyDescent="0.2">
      <c r="A46" s="52" t="s">
        <v>83</v>
      </c>
      <c r="B46" s="35" t="s">
        <v>84</v>
      </c>
      <c r="C46" s="36"/>
      <c r="E46" s="34" t="s">
        <v>85</v>
      </c>
      <c r="F46" s="107" t="s">
        <v>86</v>
      </c>
      <c r="G46" s="108"/>
      <c r="H46" s="108"/>
      <c r="I46" s="109"/>
      <c r="J46" s="51"/>
      <c r="U46" s="32"/>
      <c r="V46" s="33"/>
    </row>
    <row r="47" spans="1:27" ht="15" x14ac:dyDescent="0.2">
      <c r="A47" s="53" t="s">
        <v>87</v>
      </c>
      <c r="B47" s="35" t="s">
        <v>88</v>
      </c>
      <c r="C47" s="36"/>
      <c r="E47" s="34" t="s">
        <v>89</v>
      </c>
      <c r="F47" s="102" t="s">
        <v>90</v>
      </c>
      <c r="G47" s="103"/>
      <c r="H47" s="103"/>
      <c r="I47" s="104"/>
      <c r="J47" s="51"/>
      <c r="U47" s="32"/>
      <c r="V47" s="33"/>
    </row>
    <row r="48" spans="1:27" ht="15" x14ac:dyDescent="0.2">
      <c r="A48" s="34" t="s">
        <v>91</v>
      </c>
      <c r="B48" s="35" t="s">
        <v>92</v>
      </c>
      <c r="C48" s="36"/>
      <c r="E48" s="54" t="s">
        <v>93</v>
      </c>
      <c r="F48" s="55" t="s">
        <v>25</v>
      </c>
      <c r="G48" s="46"/>
      <c r="H48" s="46"/>
      <c r="I48" s="30"/>
      <c r="J48" s="56"/>
      <c r="M48" s="57"/>
      <c r="N48" s="57"/>
      <c r="O48" s="57"/>
      <c r="P48" s="57"/>
      <c r="Q48" s="57"/>
      <c r="U48" s="32"/>
      <c r="V48" s="33"/>
    </row>
    <row r="49" spans="1:22" ht="14.25" x14ac:dyDescent="0.2">
      <c r="A49" s="34" t="s">
        <v>94</v>
      </c>
      <c r="B49" s="35" t="s">
        <v>95</v>
      </c>
      <c r="C49" s="36"/>
      <c r="M49" s="58" t="s">
        <v>96</v>
      </c>
      <c r="N49" s="58"/>
      <c r="O49" s="58"/>
      <c r="P49" s="58"/>
      <c r="Q49" s="57"/>
      <c r="U49" s="32"/>
      <c r="V49" s="33"/>
    </row>
    <row r="50" spans="1:22" ht="14.25" x14ac:dyDescent="0.2">
      <c r="A50" s="34" t="s">
        <v>97</v>
      </c>
      <c r="B50" s="35" t="s">
        <v>98</v>
      </c>
      <c r="C50" s="59"/>
      <c r="M50" s="60"/>
      <c r="N50" s="60" t="s">
        <v>99</v>
      </c>
      <c r="O50" s="60"/>
      <c r="P50" s="60"/>
      <c r="U50" s="32"/>
      <c r="V50" s="33"/>
    </row>
    <row r="51" spans="1:22" ht="14.25" x14ac:dyDescent="0.2">
      <c r="A51" s="54" t="s">
        <v>93</v>
      </c>
      <c r="B51" s="61" t="s">
        <v>25</v>
      </c>
      <c r="C51" s="62"/>
    </row>
    <row r="52" spans="1:22" ht="14.25" x14ac:dyDescent="0.2">
      <c r="A52" s="63" t="s">
        <v>100</v>
      </c>
      <c r="B52" s="32"/>
      <c r="C52" s="64"/>
    </row>
    <row r="53" spans="1:22" x14ac:dyDescent="0.2">
      <c r="A53" s="60" t="s">
        <v>101</v>
      </c>
      <c r="B53" s="60"/>
      <c r="C53" s="60"/>
      <c r="D53" s="60"/>
      <c r="E53" s="60"/>
      <c r="F53" s="60"/>
      <c r="G53" s="60"/>
      <c r="H53" s="60" t="s">
        <v>102</v>
      </c>
      <c r="I53" s="60"/>
      <c r="J53" s="60"/>
      <c r="K53" s="60"/>
      <c r="N53" s="60"/>
      <c r="O53" s="60"/>
    </row>
    <row r="54" spans="1:22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22" x14ac:dyDescent="0.2">
      <c r="E55" s="60"/>
      <c r="F55" s="60"/>
      <c r="G55" s="60"/>
      <c r="H55" s="60"/>
      <c r="I55" s="60"/>
      <c r="J55" s="60"/>
    </row>
    <row r="56" spans="1:22" x14ac:dyDescent="0.2">
      <c r="E56" s="60"/>
      <c r="F56" s="60"/>
      <c r="G56" s="60"/>
      <c r="H56" s="60"/>
      <c r="I56" s="60"/>
      <c r="J56" s="60"/>
    </row>
    <row r="57" spans="1:22" x14ac:dyDescent="0.2">
      <c r="E57" s="60"/>
      <c r="F57" s="60"/>
      <c r="G57" s="60"/>
      <c r="H57" s="60"/>
      <c r="I57" s="60"/>
      <c r="J57" s="60"/>
    </row>
    <row r="58" spans="1:22" x14ac:dyDescent="0.2">
      <c r="E58" s="60"/>
      <c r="F58" s="60"/>
      <c r="G58" s="60"/>
      <c r="H58" s="60"/>
      <c r="I58" s="60"/>
      <c r="J58" s="60"/>
    </row>
    <row r="59" spans="1:22" x14ac:dyDescent="0.2">
      <c r="E59" s="60"/>
      <c r="F59" s="60"/>
      <c r="G59" s="60"/>
      <c r="H59" s="60"/>
      <c r="I59" s="60"/>
      <c r="J59" s="60"/>
    </row>
    <row r="60" spans="1:22" s="60" customForma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 </vt:lpstr>
      <vt:lpstr>marzo </vt:lpstr>
      <vt:lpstr>abril </vt:lpstr>
      <vt:lpstr>mayo </vt:lpstr>
      <vt:lpstr>junio</vt:lpstr>
      <vt:lpstr>julio</vt:lpstr>
      <vt:lpstr>agosto</vt:lpstr>
      <vt:lpstr>septiembre 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2014-11-18T14:54:19Z</dcterms:modified>
</cp:coreProperties>
</file>