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090" activeTab="1"/>
  </bookViews>
  <sheets>
    <sheet name="Enero " sheetId="5" r:id="rId1"/>
    <sheet name="Febrero" sheetId="8" r:id="rId2"/>
    <sheet name="Marzo" sheetId="7" r:id="rId3"/>
    <sheet name="Septiembre " sheetId="1" r:id="rId4"/>
    <sheet name="Octubre " sheetId="2" r:id="rId5"/>
    <sheet name="Noviembre " sheetId="3" r:id="rId6"/>
    <sheet name="Diciembre " sheetId="4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C49" i="7" l="1"/>
  <c r="J48" i="7"/>
  <c r="C48" i="7"/>
  <c r="C42" i="7"/>
  <c r="C40" i="7"/>
  <c r="AA36" i="7"/>
  <c r="Z36" i="7"/>
  <c r="Y36" i="7"/>
  <c r="X36" i="7"/>
  <c r="W36" i="7"/>
  <c r="O36" i="7"/>
  <c r="K36" i="7"/>
  <c r="P36" i="7" s="1"/>
  <c r="AA35" i="7"/>
  <c r="Z35" i="7"/>
  <c r="Y35" i="7"/>
  <c r="X35" i="7"/>
  <c r="W35" i="7"/>
  <c r="O35" i="7"/>
  <c r="K35" i="7"/>
  <c r="P35" i="7" s="1"/>
  <c r="AA34" i="7"/>
  <c r="Z34" i="7"/>
  <c r="Y34" i="7"/>
  <c r="X34" i="7"/>
  <c r="W34" i="7"/>
  <c r="O34" i="7"/>
  <c r="K34" i="7"/>
  <c r="P34" i="7" s="1"/>
  <c r="AA33" i="7"/>
  <c r="Z33" i="7"/>
  <c r="Y33" i="7"/>
  <c r="X33" i="7"/>
  <c r="W33" i="7"/>
  <c r="O33" i="7"/>
  <c r="K33" i="7"/>
  <c r="P33" i="7" s="1"/>
  <c r="AA32" i="7"/>
  <c r="Z32" i="7"/>
  <c r="Y32" i="7"/>
  <c r="X32" i="7"/>
  <c r="W32" i="7"/>
  <c r="O32" i="7"/>
  <c r="K32" i="7"/>
  <c r="P32" i="7" s="1"/>
  <c r="AA31" i="7"/>
  <c r="Z31" i="7"/>
  <c r="Y31" i="7"/>
  <c r="X31" i="7"/>
  <c r="W31" i="7"/>
  <c r="O31" i="7"/>
  <c r="K31" i="7"/>
  <c r="P31" i="7" s="1"/>
  <c r="AA30" i="7"/>
  <c r="Z30" i="7"/>
  <c r="Y30" i="7"/>
  <c r="X30" i="7"/>
  <c r="W30" i="7"/>
  <c r="O30" i="7"/>
  <c r="K30" i="7"/>
  <c r="P30" i="7" s="1"/>
  <c r="AA29" i="7"/>
  <c r="Z29" i="7"/>
  <c r="Y29" i="7"/>
  <c r="X29" i="7"/>
  <c r="W29" i="7"/>
  <c r="O29" i="7"/>
  <c r="K29" i="7"/>
  <c r="P29" i="7" s="1"/>
  <c r="AA28" i="7"/>
  <c r="Z28" i="7"/>
  <c r="Y28" i="7"/>
  <c r="X28" i="7"/>
  <c r="W28" i="7"/>
  <c r="O28" i="7"/>
  <c r="K28" i="7"/>
  <c r="P28" i="7" s="1"/>
  <c r="AA27" i="7"/>
  <c r="Z27" i="7"/>
  <c r="Y27" i="7"/>
  <c r="X27" i="7"/>
  <c r="W27" i="7"/>
  <c r="O27" i="7"/>
  <c r="K27" i="7"/>
  <c r="P27" i="7" s="1"/>
  <c r="AA26" i="7"/>
  <c r="Z26" i="7"/>
  <c r="Y26" i="7"/>
  <c r="X26" i="7"/>
  <c r="W26" i="7"/>
  <c r="O26" i="7"/>
  <c r="K26" i="7"/>
  <c r="P26" i="7" s="1"/>
  <c r="AA25" i="7"/>
  <c r="Z25" i="7"/>
  <c r="Y25" i="7"/>
  <c r="X25" i="7"/>
  <c r="W25" i="7"/>
  <c r="O25" i="7"/>
  <c r="K25" i="7"/>
  <c r="P25" i="7" s="1"/>
  <c r="AA24" i="7"/>
  <c r="Z24" i="7"/>
  <c r="Y24" i="7"/>
  <c r="X24" i="7"/>
  <c r="W24" i="7"/>
  <c r="O24" i="7"/>
  <c r="K24" i="7"/>
  <c r="P24" i="7" s="1"/>
  <c r="AA23" i="7"/>
  <c r="Z23" i="7"/>
  <c r="Y23" i="7"/>
  <c r="X23" i="7"/>
  <c r="W23" i="7"/>
  <c r="O23" i="7"/>
  <c r="K23" i="7"/>
  <c r="P23" i="7" s="1"/>
  <c r="AA22" i="7"/>
  <c r="Z22" i="7"/>
  <c r="Y22" i="7"/>
  <c r="X22" i="7"/>
  <c r="W22" i="7"/>
  <c r="O22" i="7"/>
  <c r="K22" i="7"/>
  <c r="P22" i="7" s="1"/>
  <c r="AA21" i="7"/>
  <c r="Z21" i="7"/>
  <c r="Y21" i="7"/>
  <c r="X21" i="7"/>
  <c r="W21" i="7"/>
  <c r="O21" i="7"/>
  <c r="K21" i="7"/>
  <c r="P21" i="7" s="1"/>
  <c r="AA20" i="7"/>
  <c r="Z20" i="7"/>
  <c r="Y20" i="7"/>
  <c r="X20" i="7"/>
  <c r="W20" i="7"/>
  <c r="O20" i="7"/>
  <c r="K20" i="7"/>
  <c r="P20" i="7" s="1"/>
  <c r="AA19" i="7"/>
  <c r="Z19" i="7"/>
  <c r="Y19" i="7"/>
  <c r="X19" i="7"/>
  <c r="W19" i="7"/>
  <c r="O19" i="7"/>
  <c r="K19" i="7"/>
  <c r="P19" i="7" s="1"/>
  <c r="AA18" i="7"/>
  <c r="Z18" i="7"/>
  <c r="Y18" i="7"/>
  <c r="X18" i="7"/>
  <c r="W18" i="7"/>
  <c r="O18" i="7"/>
  <c r="K18" i="7"/>
  <c r="P18" i="7" s="1"/>
  <c r="AA17" i="7"/>
  <c r="Z17" i="7"/>
  <c r="Y17" i="7"/>
  <c r="X17" i="7"/>
  <c r="W17" i="7"/>
  <c r="O17" i="7"/>
  <c r="K17" i="7"/>
  <c r="P17" i="7" s="1"/>
  <c r="AA16" i="7"/>
  <c r="Z16" i="7"/>
  <c r="Y16" i="7"/>
  <c r="X16" i="7"/>
  <c r="W16" i="7"/>
  <c r="O16" i="7"/>
  <c r="K16" i="7"/>
  <c r="P16" i="7" s="1"/>
  <c r="AA15" i="7"/>
  <c r="Z15" i="7"/>
  <c r="Y15" i="7"/>
  <c r="X15" i="7"/>
  <c r="W15" i="7"/>
  <c r="O15" i="7"/>
  <c r="K15" i="7"/>
  <c r="P15" i="7" s="1"/>
  <c r="AA14" i="7"/>
  <c r="Z14" i="7"/>
  <c r="Y14" i="7"/>
  <c r="X14" i="7"/>
  <c r="W14" i="7"/>
  <c r="O14" i="7"/>
  <c r="K14" i="7"/>
  <c r="P14" i="7" s="1"/>
  <c r="AA13" i="7"/>
  <c r="Z13" i="7"/>
  <c r="Y13" i="7"/>
  <c r="X13" i="7"/>
  <c r="W13" i="7"/>
  <c r="O13" i="7"/>
  <c r="K13" i="7"/>
  <c r="P13" i="7" s="1"/>
  <c r="AA12" i="7"/>
  <c r="Z12" i="7"/>
  <c r="Y12" i="7"/>
  <c r="X12" i="7"/>
  <c r="W12" i="7"/>
  <c r="O12" i="7"/>
  <c r="K12" i="7"/>
  <c r="P12" i="7" s="1"/>
  <c r="AA11" i="7"/>
  <c r="Z11" i="7"/>
  <c r="Y11" i="7"/>
  <c r="X11" i="7"/>
  <c r="W11" i="7"/>
  <c r="O11" i="7"/>
  <c r="K11" i="7"/>
  <c r="P11" i="7" s="1"/>
  <c r="AA10" i="7"/>
  <c r="Z10" i="7"/>
  <c r="Y10" i="7"/>
  <c r="X10" i="7"/>
  <c r="W10" i="7"/>
  <c r="O10" i="7"/>
  <c r="K10" i="7"/>
  <c r="P10" i="7" s="1"/>
  <c r="AA9" i="7"/>
  <c r="Z9" i="7"/>
  <c r="Y9" i="7"/>
  <c r="X9" i="7"/>
  <c r="W9" i="7"/>
  <c r="O9" i="7"/>
  <c r="K9" i="7"/>
  <c r="P9" i="7" s="1"/>
  <c r="AA8" i="7"/>
  <c r="Z8" i="7"/>
  <c r="Y8" i="7"/>
  <c r="X8" i="7"/>
  <c r="W8" i="7"/>
  <c r="O8" i="7"/>
  <c r="K8" i="7"/>
  <c r="P8" i="7" s="1"/>
  <c r="V7" i="7"/>
  <c r="U7" i="7"/>
  <c r="C51" i="7" s="1"/>
  <c r="C39" i="7" s="1"/>
  <c r="T7" i="7"/>
  <c r="S7" i="7"/>
  <c r="Z7" i="7" s="1"/>
  <c r="R7" i="7"/>
  <c r="Q7" i="7"/>
  <c r="O7" i="7"/>
  <c r="X7" i="7" s="1"/>
  <c r="N7" i="7"/>
  <c r="M7" i="7"/>
  <c r="L7" i="7"/>
  <c r="K7" i="7"/>
  <c r="J7" i="7"/>
  <c r="I7" i="7"/>
  <c r="H7" i="7"/>
  <c r="G7" i="7"/>
  <c r="F7" i="7"/>
  <c r="E7" i="7"/>
  <c r="D7" i="7"/>
  <c r="C7" i="7"/>
  <c r="C49" i="8"/>
  <c r="J48" i="8"/>
  <c r="C48" i="8"/>
  <c r="C42" i="8"/>
  <c r="C40" i="8"/>
  <c r="AA36" i="8"/>
  <c r="Z36" i="8"/>
  <c r="Y36" i="8"/>
  <c r="X36" i="8"/>
  <c r="W36" i="8"/>
  <c r="O36" i="8"/>
  <c r="K36" i="8"/>
  <c r="P36" i="8" s="1"/>
  <c r="AA35" i="8"/>
  <c r="Z35" i="8"/>
  <c r="Y35" i="8"/>
  <c r="X35" i="8"/>
  <c r="W35" i="8"/>
  <c r="O35" i="8"/>
  <c r="K35" i="8"/>
  <c r="P35" i="8" s="1"/>
  <c r="AA34" i="8"/>
  <c r="Z34" i="8"/>
  <c r="Y34" i="8"/>
  <c r="X34" i="8"/>
  <c r="W34" i="8"/>
  <c r="O34" i="8"/>
  <c r="K34" i="8"/>
  <c r="P34" i="8" s="1"/>
  <c r="AA33" i="8"/>
  <c r="Z33" i="8"/>
  <c r="Y33" i="8"/>
  <c r="X33" i="8"/>
  <c r="W33" i="8"/>
  <c r="O33" i="8"/>
  <c r="K33" i="8"/>
  <c r="P33" i="8" s="1"/>
  <c r="AA32" i="8"/>
  <c r="Z32" i="8"/>
  <c r="Y32" i="8"/>
  <c r="X32" i="8"/>
  <c r="W32" i="8"/>
  <c r="O32" i="8"/>
  <c r="K32" i="8"/>
  <c r="P32" i="8" s="1"/>
  <c r="AA31" i="8"/>
  <c r="Z31" i="8"/>
  <c r="Y31" i="8"/>
  <c r="X31" i="8"/>
  <c r="W31" i="8"/>
  <c r="O31" i="8"/>
  <c r="K31" i="8"/>
  <c r="P31" i="8" s="1"/>
  <c r="AA30" i="8"/>
  <c r="Z30" i="8"/>
  <c r="Y30" i="8"/>
  <c r="X30" i="8"/>
  <c r="W30" i="8"/>
  <c r="O30" i="8"/>
  <c r="K30" i="8"/>
  <c r="P30" i="8" s="1"/>
  <c r="AA29" i="8"/>
  <c r="Z29" i="8"/>
  <c r="Y29" i="8"/>
  <c r="X29" i="8"/>
  <c r="W29" i="8"/>
  <c r="O29" i="8"/>
  <c r="K29" i="8"/>
  <c r="P29" i="8" s="1"/>
  <c r="AA28" i="8"/>
  <c r="Z28" i="8"/>
  <c r="Y28" i="8"/>
  <c r="X28" i="8"/>
  <c r="W28" i="8"/>
  <c r="O28" i="8"/>
  <c r="K28" i="8"/>
  <c r="P28" i="8" s="1"/>
  <c r="AA27" i="8"/>
  <c r="Z27" i="8"/>
  <c r="Y27" i="8"/>
  <c r="X27" i="8"/>
  <c r="W27" i="8"/>
  <c r="O27" i="8"/>
  <c r="K27" i="8"/>
  <c r="P27" i="8" s="1"/>
  <c r="AA26" i="8"/>
  <c r="Z26" i="8"/>
  <c r="Y26" i="8"/>
  <c r="X26" i="8"/>
  <c r="W26" i="8"/>
  <c r="O26" i="8"/>
  <c r="K26" i="8"/>
  <c r="P26" i="8" s="1"/>
  <c r="AA25" i="8"/>
  <c r="Z25" i="8"/>
  <c r="Y25" i="8"/>
  <c r="X25" i="8"/>
  <c r="W25" i="8"/>
  <c r="O25" i="8"/>
  <c r="K25" i="8"/>
  <c r="P25" i="8" s="1"/>
  <c r="AA24" i="8"/>
  <c r="Z24" i="8"/>
  <c r="Y24" i="8"/>
  <c r="X24" i="8"/>
  <c r="W24" i="8"/>
  <c r="O24" i="8"/>
  <c r="K24" i="8"/>
  <c r="P24" i="8" s="1"/>
  <c r="AA23" i="8"/>
  <c r="Z23" i="8"/>
  <c r="Y23" i="8"/>
  <c r="X23" i="8"/>
  <c r="W23" i="8"/>
  <c r="O23" i="8"/>
  <c r="K23" i="8"/>
  <c r="P23" i="8" s="1"/>
  <c r="AA22" i="8"/>
  <c r="Z22" i="8"/>
  <c r="Y22" i="8"/>
  <c r="X22" i="8"/>
  <c r="W22" i="8"/>
  <c r="O22" i="8"/>
  <c r="K22" i="8"/>
  <c r="P22" i="8" s="1"/>
  <c r="AA21" i="8"/>
  <c r="Z21" i="8"/>
  <c r="Y21" i="8"/>
  <c r="X21" i="8"/>
  <c r="W21" i="8"/>
  <c r="O21" i="8"/>
  <c r="K21" i="8"/>
  <c r="P21" i="8" s="1"/>
  <c r="AA20" i="8"/>
  <c r="Z20" i="8"/>
  <c r="Y20" i="8"/>
  <c r="X20" i="8"/>
  <c r="W20" i="8"/>
  <c r="O20" i="8"/>
  <c r="K20" i="8"/>
  <c r="P20" i="8" s="1"/>
  <c r="AA19" i="8"/>
  <c r="Z19" i="8"/>
  <c r="Y19" i="8"/>
  <c r="X19" i="8"/>
  <c r="W19" i="8"/>
  <c r="O19" i="8"/>
  <c r="K19" i="8"/>
  <c r="P19" i="8" s="1"/>
  <c r="AA18" i="8"/>
  <c r="Z18" i="8"/>
  <c r="Y18" i="8"/>
  <c r="X18" i="8"/>
  <c r="W18" i="8"/>
  <c r="O18" i="8"/>
  <c r="K18" i="8"/>
  <c r="P18" i="8" s="1"/>
  <c r="AA17" i="8"/>
  <c r="Z17" i="8"/>
  <c r="Y17" i="8"/>
  <c r="X17" i="8"/>
  <c r="W17" i="8"/>
  <c r="O17" i="8"/>
  <c r="K17" i="8"/>
  <c r="P17" i="8" s="1"/>
  <c r="AA16" i="8"/>
  <c r="Z16" i="8"/>
  <c r="Y16" i="8"/>
  <c r="X16" i="8"/>
  <c r="W16" i="8"/>
  <c r="O16" i="8"/>
  <c r="K16" i="8"/>
  <c r="P16" i="8" s="1"/>
  <c r="AA15" i="8"/>
  <c r="Z15" i="8"/>
  <c r="Y15" i="8"/>
  <c r="X15" i="8"/>
  <c r="W15" i="8"/>
  <c r="O15" i="8"/>
  <c r="K15" i="8"/>
  <c r="P15" i="8" s="1"/>
  <c r="AA14" i="8"/>
  <c r="Z14" i="8"/>
  <c r="Y14" i="8"/>
  <c r="X14" i="8"/>
  <c r="W14" i="8"/>
  <c r="O14" i="8"/>
  <c r="K14" i="8"/>
  <c r="P14" i="8" s="1"/>
  <c r="AA13" i="8"/>
  <c r="Z13" i="8"/>
  <c r="Y13" i="8"/>
  <c r="X13" i="8"/>
  <c r="W13" i="8"/>
  <c r="O13" i="8"/>
  <c r="K13" i="8"/>
  <c r="P13" i="8" s="1"/>
  <c r="AA12" i="8"/>
  <c r="Z12" i="8"/>
  <c r="Y12" i="8"/>
  <c r="X12" i="8"/>
  <c r="W12" i="8"/>
  <c r="O12" i="8"/>
  <c r="K12" i="8"/>
  <c r="P12" i="8" s="1"/>
  <c r="AA11" i="8"/>
  <c r="Z11" i="8"/>
  <c r="Y11" i="8"/>
  <c r="X11" i="8"/>
  <c r="W11" i="8"/>
  <c r="O11" i="8"/>
  <c r="K11" i="8"/>
  <c r="P11" i="8" s="1"/>
  <c r="AA10" i="8"/>
  <c r="Z10" i="8"/>
  <c r="Y10" i="8"/>
  <c r="X10" i="8"/>
  <c r="W10" i="8"/>
  <c r="O10" i="8"/>
  <c r="K10" i="8"/>
  <c r="P10" i="8" s="1"/>
  <c r="AA9" i="8"/>
  <c r="Z9" i="8"/>
  <c r="Y9" i="8"/>
  <c r="X9" i="8"/>
  <c r="W9" i="8"/>
  <c r="O9" i="8"/>
  <c r="K9" i="8"/>
  <c r="P9" i="8" s="1"/>
  <c r="AA8" i="8"/>
  <c r="Z8" i="8"/>
  <c r="Y8" i="8"/>
  <c r="X8" i="8"/>
  <c r="W8" i="8"/>
  <c r="O8" i="8"/>
  <c r="K8" i="8"/>
  <c r="P8" i="8" s="1"/>
  <c r="P7" i="8" s="1"/>
  <c r="V7" i="8"/>
  <c r="U7" i="8"/>
  <c r="C51" i="8" s="1"/>
  <c r="C39" i="8" s="1"/>
  <c r="T7" i="8"/>
  <c r="S7" i="8"/>
  <c r="Z7" i="8" s="1"/>
  <c r="R7" i="8"/>
  <c r="Q7" i="8"/>
  <c r="O7" i="8"/>
  <c r="X7" i="8" s="1"/>
  <c r="N7" i="8"/>
  <c r="M7" i="8"/>
  <c r="L7" i="8"/>
  <c r="K7" i="8"/>
  <c r="J7" i="8"/>
  <c r="I7" i="8"/>
  <c r="H7" i="8"/>
  <c r="G7" i="8"/>
  <c r="F7" i="8"/>
  <c r="E7" i="8"/>
  <c r="D7" i="8"/>
  <c r="C7" i="8"/>
  <c r="P7" i="7" l="1"/>
  <c r="AA7" i="7"/>
  <c r="Y7" i="7"/>
  <c r="W7" i="7"/>
  <c r="AA7" i="8"/>
  <c r="Y7" i="8"/>
  <c r="W7" i="8"/>
  <c r="C49" i="5"/>
  <c r="J48" i="5"/>
  <c r="C48" i="5"/>
  <c r="C42" i="5"/>
  <c r="C40" i="5"/>
  <c r="AA36" i="5"/>
  <c r="Z36" i="5"/>
  <c r="Y36" i="5"/>
  <c r="X36" i="5"/>
  <c r="W36" i="5"/>
  <c r="O36" i="5"/>
  <c r="K36" i="5"/>
  <c r="P36" i="5" s="1"/>
  <c r="AA35" i="5"/>
  <c r="Z35" i="5"/>
  <c r="Y35" i="5"/>
  <c r="X35" i="5"/>
  <c r="W35" i="5"/>
  <c r="O35" i="5"/>
  <c r="K35" i="5"/>
  <c r="P35" i="5" s="1"/>
  <c r="AA34" i="5"/>
  <c r="Z34" i="5"/>
  <c r="Y34" i="5"/>
  <c r="X34" i="5"/>
  <c r="W34" i="5"/>
  <c r="O34" i="5"/>
  <c r="K34" i="5"/>
  <c r="P34" i="5" s="1"/>
  <c r="AA33" i="5"/>
  <c r="Z33" i="5"/>
  <c r="Y33" i="5"/>
  <c r="X33" i="5"/>
  <c r="W33" i="5"/>
  <c r="O33" i="5"/>
  <c r="K33" i="5"/>
  <c r="P33" i="5" s="1"/>
  <c r="AA32" i="5"/>
  <c r="Z32" i="5"/>
  <c r="Y32" i="5"/>
  <c r="X32" i="5"/>
  <c r="W32" i="5"/>
  <c r="O32" i="5"/>
  <c r="K32" i="5"/>
  <c r="P32" i="5" s="1"/>
  <c r="AA31" i="5"/>
  <c r="Z31" i="5"/>
  <c r="Y31" i="5"/>
  <c r="X31" i="5"/>
  <c r="W31" i="5"/>
  <c r="O31" i="5"/>
  <c r="K31" i="5"/>
  <c r="P31" i="5" s="1"/>
  <c r="AA30" i="5"/>
  <c r="Z30" i="5"/>
  <c r="Y30" i="5"/>
  <c r="X30" i="5"/>
  <c r="W30" i="5"/>
  <c r="O30" i="5"/>
  <c r="K30" i="5"/>
  <c r="P30" i="5" s="1"/>
  <c r="AA29" i="5"/>
  <c r="Z29" i="5"/>
  <c r="Y29" i="5"/>
  <c r="X29" i="5"/>
  <c r="W29" i="5"/>
  <c r="O29" i="5"/>
  <c r="K29" i="5"/>
  <c r="P29" i="5" s="1"/>
  <c r="AA28" i="5"/>
  <c r="Z28" i="5"/>
  <c r="Y28" i="5"/>
  <c r="X28" i="5"/>
  <c r="W28" i="5"/>
  <c r="O28" i="5"/>
  <c r="K28" i="5"/>
  <c r="P28" i="5" s="1"/>
  <c r="AA27" i="5"/>
  <c r="Z27" i="5"/>
  <c r="Y27" i="5"/>
  <c r="X27" i="5"/>
  <c r="W27" i="5"/>
  <c r="O27" i="5"/>
  <c r="K27" i="5"/>
  <c r="P27" i="5" s="1"/>
  <c r="AA26" i="5"/>
  <c r="Z26" i="5"/>
  <c r="Y26" i="5"/>
  <c r="X26" i="5"/>
  <c r="W26" i="5"/>
  <c r="O26" i="5"/>
  <c r="K26" i="5"/>
  <c r="P26" i="5" s="1"/>
  <c r="AA25" i="5"/>
  <c r="Z25" i="5"/>
  <c r="Y25" i="5"/>
  <c r="X25" i="5"/>
  <c r="W25" i="5"/>
  <c r="O25" i="5"/>
  <c r="K25" i="5"/>
  <c r="P25" i="5" s="1"/>
  <c r="AA24" i="5"/>
  <c r="Z24" i="5"/>
  <c r="Y24" i="5"/>
  <c r="X24" i="5"/>
  <c r="W24" i="5"/>
  <c r="O24" i="5"/>
  <c r="K24" i="5"/>
  <c r="P24" i="5" s="1"/>
  <c r="AA23" i="5"/>
  <c r="Z23" i="5"/>
  <c r="Y23" i="5"/>
  <c r="X23" i="5"/>
  <c r="W23" i="5"/>
  <c r="O23" i="5"/>
  <c r="K23" i="5"/>
  <c r="P23" i="5" s="1"/>
  <c r="AA22" i="5"/>
  <c r="Z22" i="5"/>
  <c r="Y22" i="5"/>
  <c r="X22" i="5"/>
  <c r="W22" i="5"/>
  <c r="O22" i="5"/>
  <c r="K22" i="5"/>
  <c r="P22" i="5" s="1"/>
  <c r="AA21" i="5"/>
  <c r="Z21" i="5"/>
  <c r="Y21" i="5"/>
  <c r="X21" i="5"/>
  <c r="W21" i="5"/>
  <c r="O21" i="5"/>
  <c r="K21" i="5"/>
  <c r="P21" i="5" s="1"/>
  <c r="AA20" i="5"/>
  <c r="Z20" i="5"/>
  <c r="Y20" i="5"/>
  <c r="X20" i="5"/>
  <c r="W20" i="5"/>
  <c r="O20" i="5"/>
  <c r="K20" i="5"/>
  <c r="P20" i="5" s="1"/>
  <c r="AA19" i="5"/>
  <c r="Z19" i="5"/>
  <c r="Y19" i="5"/>
  <c r="X19" i="5"/>
  <c r="W19" i="5"/>
  <c r="O19" i="5"/>
  <c r="K19" i="5"/>
  <c r="P19" i="5" s="1"/>
  <c r="AA18" i="5"/>
  <c r="Z18" i="5"/>
  <c r="Y18" i="5"/>
  <c r="X18" i="5"/>
  <c r="W18" i="5"/>
  <c r="O18" i="5"/>
  <c r="K18" i="5"/>
  <c r="P18" i="5" s="1"/>
  <c r="AA17" i="5"/>
  <c r="Z17" i="5"/>
  <c r="Y17" i="5"/>
  <c r="X17" i="5"/>
  <c r="W17" i="5"/>
  <c r="O17" i="5"/>
  <c r="K17" i="5"/>
  <c r="P17" i="5" s="1"/>
  <c r="U16" i="5"/>
  <c r="T16" i="5"/>
  <c r="S16" i="5"/>
  <c r="R16" i="5"/>
  <c r="N16" i="5"/>
  <c r="X16" i="5" s="1"/>
  <c r="M16" i="5"/>
  <c r="L16" i="5"/>
  <c r="J16" i="5"/>
  <c r="I16" i="5"/>
  <c r="H16" i="5"/>
  <c r="G16" i="5"/>
  <c r="F16" i="5"/>
  <c r="E16" i="5"/>
  <c r="D16" i="5"/>
  <c r="C16" i="5"/>
  <c r="AA15" i="5"/>
  <c r="Z15" i="5"/>
  <c r="Y15" i="5"/>
  <c r="X15" i="5"/>
  <c r="W15" i="5"/>
  <c r="P15" i="5"/>
  <c r="O15" i="5"/>
  <c r="K15" i="5"/>
  <c r="AA14" i="5"/>
  <c r="Z14" i="5"/>
  <c r="Y14" i="5"/>
  <c r="X14" i="5"/>
  <c r="W14" i="5"/>
  <c r="P14" i="5"/>
  <c r="O14" i="5"/>
  <c r="K14" i="5"/>
  <c r="AA13" i="5"/>
  <c r="Z13" i="5"/>
  <c r="Y13" i="5"/>
  <c r="X13" i="5"/>
  <c r="W13" i="5"/>
  <c r="P13" i="5"/>
  <c r="O13" i="5"/>
  <c r="K13" i="5"/>
  <c r="AA12" i="5"/>
  <c r="Z12" i="5"/>
  <c r="Y12" i="5"/>
  <c r="X12" i="5"/>
  <c r="W12" i="5"/>
  <c r="P12" i="5"/>
  <c r="O12" i="5"/>
  <c r="K12" i="5"/>
  <c r="AA11" i="5"/>
  <c r="Z11" i="5"/>
  <c r="Y11" i="5"/>
  <c r="X11" i="5"/>
  <c r="W11" i="5"/>
  <c r="P11" i="5"/>
  <c r="O11" i="5"/>
  <c r="K11" i="5"/>
  <c r="U10" i="5"/>
  <c r="T10" i="5"/>
  <c r="S10" i="5"/>
  <c r="R10" i="5"/>
  <c r="Y10" i="5" s="1"/>
  <c r="N10" i="5"/>
  <c r="M10" i="5"/>
  <c r="L10" i="5"/>
  <c r="J10" i="5"/>
  <c r="I10" i="5"/>
  <c r="H10" i="5"/>
  <c r="G10" i="5"/>
  <c r="F10" i="5"/>
  <c r="E10" i="5"/>
  <c r="D10" i="5"/>
  <c r="C10" i="5"/>
  <c r="U9" i="5"/>
  <c r="T9" i="5"/>
  <c r="T7" i="5" s="1"/>
  <c r="S9" i="5"/>
  <c r="R9" i="5"/>
  <c r="Y9" i="5" s="1"/>
  <c r="N9" i="5"/>
  <c r="M9" i="5"/>
  <c r="L9" i="5"/>
  <c r="J9" i="5"/>
  <c r="I9" i="5"/>
  <c r="H9" i="5"/>
  <c r="G9" i="5"/>
  <c r="F9" i="5"/>
  <c r="E9" i="5"/>
  <c r="D9" i="5"/>
  <c r="C9" i="5"/>
  <c r="AA8" i="5"/>
  <c r="Z8" i="5"/>
  <c r="Y8" i="5"/>
  <c r="X8" i="5"/>
  <c r="W8" i="5"/>
  <c r="O8" i="5"/>
  <c r="K8" i="5"/>
  <c r="V7" i="5"/>
  <c r="Q7" i="5"/>
  <c r="L7" i="5"/>
  <c r="F7" i="5" l="1"/>
  <c r="J7" i="5"/>
  <c r="C7" i="5"/>
  <c r="G7" i="5"/>
  <c r="D7" i="5"/>
  <c r="H7" i="5"/>
  <c r="K16" i="5"/>
  <c r="I7" i="5"/>
  <c r="U7" i="5"/>
  <c r="C51" i="5" s="1"/>
  <c r="C39" i="5" s="1"/>
  <c r="O16" i="5"/>
  <c r="Z16" i="5" s="1"/>
  <c r="O9" i="5"/>
  <c r="Z9" i="5" s="1"/>
  <c r="K10" i="5"/>
  <c r="O10" i="5"/>
  <c r="AA10" i="5" s="1"/>
  <c r="M7" i="5"/>
  <c r="W16" i="5"/>
  <c r="AA16" i="5"/>
  <c r="Z10" i="5"/>
  <c r="P16" i="5"/>
  <c r="P10" i="5"/>
  <c r="E7" i="5"/>
  <c r="N7" i="5"/>
  <c r="R7" i="5"/>
  <c r="P8" i="5"/>
  <c r="Y16" i="5"/>
  <c r="K9" i="5"/>
  <c r="S7" i="5"/>
  <c r="C49" i="4"/>
  <c r="J48" i="4"/>
  <c r="C48" i="4"/>
  <c r="C42" i="4"/>
  <c r="C40" i="4"/>
  <c r="AA36" i="4"/>
  <c r="Z36" i="4"/>
  <c r="Y36" i="4"/>
  <c r="X36" i="4"/>
  <c r="W36" i="4"/>
  <c r="O36" i="4"/>
  <c r="K36" i="4"/>
  <c r="P36" i="4" s="1"/>
  <c r="Y35" i="4"/>
  <c r="O35" i="4"/>
  <c r="Z35" i="4" s="1"/>
  <c r="K35" i="4"/>
  <c r="Y34" i="4"/>
  <c r="O34" i="4"/>
  <c r="Z34" i="4" s="1"/>
  <c r="K34" i="4"/>
  <c r="AA33" i="4"/>
  <c r="Z33" i="4"/>
  <c r="Y33" i="4"/>
  <c r="X33" i="4"/>
  <c r="W33" i="4"/>
  <c r="O33" i="4"/>
  <c r="K33" i="4"/>
  <c r="AA32" i="4"/>
  <c r="Z32" i="4"/>
  <c r="Y32" i="4"/>
  <c r="X32" i="4"/>
  <c r="W32" i="4"/>
  <c r="O32" i="4"/>
  <c r="K32" i="4"/>
  <c r="P32" i="4" s="1"/>
  <c r="AA31" i="4"/>
  <c r="Z31" i="4"/>
  <c r="Y31" i="4"/>
  <c r="X31" i="4"/>
  <c r="W31" i="4"/>
  <c r="O31" i="4"/>
  <c r="K31" i="4"/>
  <c r="P31" i="4" s="1"/>
  <c r="Y30" i="4"/>
  <c r="X30" i="4"/>
  <c r="O30" i="4"/>
  <c r="Z30" i="4" s="1"/>
  <c r="K30" i="4"/>
  <c r="AA29" i="4"/>
  <c r="Z29" i="4"/>
  <c r="Y29" i="4"/>
  <c r="X29" i="4"/>
  <c r="W29" i="4"/>
  <c r="O29" i="4"/>
  <c r="K29" i="4"/>
  <c r="Y28" i="4"/>
  <c r="O28" i="4"/>
  <c r="Z28" i="4" s="1"/>
  <c r="K28" i="4"/>
  <c r="AA27" i="4"/>
  <c r="Z27" i="4"/>
  <c r="Y27" i="4"/>
  <c r="X27" i="4"/>
  <c r="W27" i="4"/>
  <c r="O27" i="4"/>
  <c r="K27" i="4"/>
  <c r="Y26" i="4"/>
  <c r="O26" i="4"/>
  <c r="Z26" i="4" s="1"/>
  <c r="K26" i="4"/>
  <c r="AA25" i="4"/>
  <c r="Z25" i="4"/>
  <c r="Y25" i="4"/>
  <c r="X25" i="4"/>
  <c r="W25" i="4"/>
  <c r="O25" i="4"/>
  <c r="K25" i="4"/>
  <c r="P25" i="4" s="1"/>
  <c r="Y24" i="4"/>
  <c r="X24" i="4"/>
  <c r="O24" i="4"/>
  <c r="Z24" i="4" s="1"/>
  <c r="K24" i="4"/>
  <c r="AA23" i="4"/>
  <c r="Z23" i="4"/>
  <c r="Y23" i="4"/>
  <c r="X23" i="4"/>
  <c r="W23" i="4"/>
  <c r="O23" i="4"/>
  <c r="K23" i="4"/>
  <c r="AA22" i="4"/>
  <c r="Z22" i="4"/>
  <c r="Y22" i="4"/>
  <c r="X22" i="4"/>
  <c r="W22" i="4"/>
  <c r="O22" i="4"/>
  <c r="K22" i="4"/>
  <c r="AA21" i="4"/>
  <c r="Z21" i="4"/>
  <c r="Y21" i="4"/>
  <c r="X21" i="4"/>
  <c r="W21" i="4"/>
  <c r="O21" i="4"/>
  <c r="K21" i="4"/>
  <c r="AA20" i="4"/>
  <c r="Z20" i="4"/>
  <c r="Y20" i="4"/>
  <c r="X20" i="4"/>
  <c r="W20" i="4"/>
  <c r="O20" i="4"/>
  <c r="K20" i="4"/>
  <c r="P20" i="4" s="1"/>
  <c r="AA19" i="4"/>
  <c r="Z19" i="4"/>
  <c r="Y19" i="4"/>
  <c r="X19" i="4"/>
  <c r="W19" i="4"/>
  <c r="O19" i="4"/>
  <c r="K19" i="4"/>
  <c r="Y18" i="4"/>
  <c r="X18" i="4"/>
  <c r="O18" i="4"/>
  <c r="Z18" i="4" s="1"/>
  <c r="K18" i="4"/>
  <c r="Y17" i="4"/>
  <c r="X17" i="4"/>
  <c r="O17" i="4"/>
  <c r="Z17" i="4" s="1"/>
  <c r="K17" i="4"/>
  <c r="AA16" i="4"/>
  <c r="Z16" i="4"/>
  <c r="Y16" i="4"/>
  <c r="X16" i="4"/>
  <c r="W16" i="4"/>
  <c r="O16" i="4"/>
  <c r="K16" i="4"/>
  <c r="Y15" i="4"/>
  <c r="X15" i="4"/>
  <c r="O15" i="4"/>
  <c r="Z15" i="4" s="1"/>
  <c r="K15" i="4"/>
  <c r="Y14" i="4"/>
  <c r="X14" i="4"/>
  <c r="W14" i="4"/>
  <c r="O14" i="4"/>
  <c r="Z14" i="4" s="1"/>
  <c r="K14" i="4"/>
  <c r="Y13" i="4"/>
  <c r="X13" i="4"/>
  <c r="O13" i="4"/>
  <c r="AA13" i="4" s="1"/>
  <c r="K13" i="4"/>
  <c r="AA12" i="4"/>
  <c r="Z12" i="4"/>
  <c r="Y12" i="4"/>
  <c r="X12" i="4"/>
  <c r="W12" i="4"/>
  <c r="O12" i="4"/>
  <c r="K12" i="4"/>
  <c r="P12" i="4" s="1"/>
  <c r="AA11" i="4"/>
  <c r="Z11" i="4"/>
  <c r="Y11" i="4"/>
  <c r="X11" i="4"/>
  <c r="W11" i="4"/>
  <c r="O11" i="4"/>
  <c r="K11" i="4"/>
  <c r="P11" i="4" s="1"/>
  <c r="AA10" i="4"/>
  <c r="Z10" i="4"/>
  <c r="Y10" i="4"/>
  <c r="X10" i="4"/>
  <c r="W10" i="4"/>
  <c r="O10" i="4"/>
  <c r="K10" i="4"/>
  <c r="P10" i="4" s="1"/>
  <c r="Y9" i="4"/>
  <c r="O9" i="4"/>
  <c r="X9" i="4" s="1"/>
  <c r="K9" i="4"/>
  <c r="Y8" i="4"/>
  <c r="O8" i="4"/>
  <c r="X8" i="4" s="1"/>
  <c r="K8" i="4"/>
  <c r="V7" i="4"/>
  <c r="U7" i="4"/>
  <c r="C51" i="4" s="1"/>
  <c r="T7" i="4"/>
  <c r="S7" i="4"/>
  <c r="R7" i="4"/>
  <c r="Q7" i="4"/>
  <c r="N7" i="4"/>
  <c r="M7" i="4"/>
  <c r="L7" i="4"/>
  <c r="J7" i="4"/>
  <c r="I7" i="4"/>
  <c r="H7" i="4"/>
  <c r="G7" i="4"/>
  <c r="F7" i="4"/>
  <c r="E7" i="4"/>
  <c r="D7" i="4"/>
  <c r="C7" i="4"/>
  <c r="U3" i="4"/>
  <c r="T3" i="4"/>
  <c r="S3" i="4"/>
  <c r="R3" i="4"/>
  <c r="Q3" i="4"/>
  <c r="N3" i="4"/>
  <c r="M3" i="4"/>
  <c r="L3" i="4"/>
  <c r="J3" i="4"/>
  <c r="I3" i="4"/>
  <c r="H3" i="4"/>
  <c r="G3" i="4"/>
  <c r="F3" i="4"/>
  <c r="E3" i="4"/>
  <c r="K7" i="5" l="1"/>
  <c r="O7" i="5"/>
  <c r="Z7" i="5" s="1"/>
  <c r="W10" i="5"/>
  <c r="AA9" i="5"/>
  <c r="X9" i="5"/>
  <c r="X7" i="5"/>
  <c r="P9" i="5"/>
  <c r="P7" i="5" s="1"/>
  <c r="X10" i="5"/>
  <c r="W9" i="5"/>
  <c r="AA7" i="5"/>
  <c r="W7" i="5"/>
  <c r="Y7" i="5"/>
  <c r="Z13" i="4"/>
  <c r="W13" i="4"/>
  <c r="P17" i="4"/>
  <c r="P19" i="4"/>
  <c r="P23" i="4"/>
  <c r="X26" i="4"/>
  <c r="P29" i="4"/>
  <c r="P34" i="4"/>
  <c r="Z8" i="4"/>
  <c r="P13" i="4"/>
  <c r="P16" i="4"/>
  <c r="P22" i="4"/>
  <c r="P24" i="4"/>
  <c r="P30" i="4"/>
  <c r="X28" i="4"/>
  <c r="P28" i="4"/>
  <c r="X34" i="4"/>
  <c r="P18" i="4"/>
  <c r="X35" i="4"/>
  <c r="P35" i="4"/>
  <c r="P8" i="4"/>
  <c r="C39" i="4"/>
  <c r="Z9" i="4"/>
  <c r="AA9" i="4"/>
  <c r="AA15" i="4"/>
  <c r="O7" i="4"/>
  <c r="W7" i="4" s="1"/>
  <c r="AA8" i="4"/>
  <c r="W15" i="4"/>
  <c r="W8" i="4"/>
  <c r="AA14" i="4"/>
  <c r="P21" i="4"/>
  <c r="P26" i="4"/>
  <c r="P27" i="4"/>
  <c r="P33" i="4"/>
  <c r="P9" i="4"/>
  <c r="W9" i="4"/>
  <c r="K7" i="4"/>
  <c r="Y7" i="4"/>
  <c r="W17" i="4"/>
  <c r="AA17" i="4"/>
  <c r="W18" i="4"/>
  <c r="AA18" i="4"/>
  <c r="W24" i="4"/>
  <c r="AA24" i="4"/>
  <c r="W26" i="4"/>
  <c r="AA26" i="4"/>
  <c r="W28" i="4"/>
  <c r="AA28" i="4"/>
  <c r="W30" i="4"/>
  <c r="AA30" i="4"/>
  <c r="W34" i="4"/>
  <c r="AA34" i="4"/>
  <c r="W35" i="4"/>
  <c r="AA35" i="4"/>
  <c r="K3" i="4"/>
  <c r="O3" i="4"/>
  <c r="C49" i="3"/>
  <c r="J48" i="3"/>
  <c r="C48" i="3"/>
  <c r="C42" i="3"/>
  <c r="C40" i="3"/>
  <c r="AA36" i="3"/>
  <c r="Z36" i="3"/>
  <c r="Y36" i="3"/>
  <c r="X36" i="3"/>
  <c r="W36" i="3"/>
  <c r="P36" i="3"/>
  <c r="O36" i="3"/>
  <c r="K36" i="3"/>
  <c r="Y35" i="3"/>
  <c r="X35" i="3"/>
  <c r="O35" i="3"/>
  <c r="AA35" i="3" s="1"/>
  <c r="K35" i="3"/>
  <c r="Y34" i="3"/>
  <c r="O34" i="3"/>
  <c r="AA34" i="3" s="1"/>
  <c r="K34" i="3"/>
  <c r="AA33" i="3"/>
  <c r="Z33" i="3"/>
  <c r="Y33" i="3"/>
  <c r="X33" i="3"/>
  <c r="W33" i="3"/>
  <c r="O33" i="3"/>
  <c r="K33" i="3"/>
  <c r="P33" i="3" s="1"/>
  <c r="AA32" i="3"/>
  <c r="Z32" i="3"/>
  <c r="Y32" i="3"/>
  <c r="X32" i="3"/>
  <c r="W32" i="3"/>
  <c r="O32" i="3"/>
  <c r="K32" i="3"/>
  <c r="AA31" i="3"/>
  <c r="Z31" i="3"/>
  <c r="Y31" i="3"/>
  <c r="X31" i="3"/>
  <c r="W31" i="3"/>
  <c r="O31" i="3"/>
  <c r="K31" i="3"/>
  <c r="Y30" i="3"/>
  <c r="X30" i="3"/>
  <c r="O30" i="3"/>
  <c r="AA30" i="3" s="1"/>
  <c r="K30" i="3"/>
  <c r="P30" i="3" s="1"/>
  <c r="AA29" i="3"/>
  <c r="Z29" i="3"/>
  <c r="Y29" i="3"/>
  <c r="X29" i="3"/>
  <c r="W29" i="3"/>
  <c r="O29" i="3"/>
  <c r="K29" i="3"/>
  <c r="P29" i="3" s="1"/>
  <c r="AA28" i="3"/>
  <c r="Y28" i="3"/>
  <c r="W28" i="3"/>
  <c r="O28" i="3"/>
  <c r="Z28" i="3" s="1"/>
  <c r="K28" i="3"/>
  <c r="AA27" i="3"/>
  <c r="Z27" i="3"/>
  <c r="Y27" i="3"/>
  <c r="X27" i="3"/>
  <c r="W27" i="3"/>
  <c r="O27" i="3"/>
  <c r="K27" i="3"/>
  <c r="Y26" i="3"/>
  <c r="X26" i="3"/>
  <c r="O26" i="3"/>
  <c r="AA26" i="3" s="1"/>
  <c r="K26" i="3"/>
  <c r="P26" i="3" s="1"/>
  <c r="AA25" i="3"/>
  <c r="Z25" i="3"/>
  <c r="Y25" i="3"/>
  <c r="X25" i="3"/>
  <c r="W25" i="3"/>
  <c r="O25" i="3"/>
  <c r="K25" i="3"/>
  <c r="P25" i="3" s="1"/>
  <c r="AA24" i="3"/>
  <c r="Y24" i="3"/>
  <c r="W24" i="3"/>
  <c r="O24" i="3"/>
  <c r="Z24" i="3" s="1"/>
  <c r="K24" i="3"/>
  <c r="AA23" i="3"/>
  <c r="Z23" i="3"/>
  <c r="Y23" i="3"/>
  <c r="X23" i="3"/>
  <c r="W23" i="3"/>
  <c r="O23" i="3"/>
  <c r="K23" i="3"/>
  <c r="AA22" i="3"/>
  <c r="Z22" i="3"/>
  <c r="Y22" i="3"/>
  <c r="X22" i="3"/>
  <c r="W22" i="3"/>
  <c r="O22" i="3"/>
  <c r="K22" i="3"/>
  <c r="P22" i="3" s="1"/>
  <c r="AA21" i="3"/>
  <c r="Z21" i="3"/>
  <c r="Y21" i="3"/>
  <c r="X21" i="3"/>
  <c r="W21" i="3"/>
  <c r="O21" i="3"/>
  <c r="K21" i="3"/>
  <c r="P21" i="3" s="1"/>
  <c r="AA20" i="3"/>
  <c r="Z20" i="3"/>
  <c r="Y20" i="3"/>
  <c r="X20" i="3"/>
  <c r="W20" i="3"/>
  <c r="O20" i="3"/>
  <c r="K20" i="3"/>
  <c r="AA19" i="3"/>
  <c r="Z19" i="3"/>
  <c r="Y19" i="3"/>
  <c r="X19" i="3"/>
  <c r="W19" i="3"/>
  <c r="O19" i="3"/>
  <c r="K19" i="3"/>
  <c r="Y18" i="3"/>
  <c r="X18" i="3"/>
  <c r="O18" i="3"/>
  <c r="AA18" i="3" s="1"/>
  <c r="K18" i="3"/>
  <c r="AA17" i="3"/>
  <c r="Y17" i="3"/>
  <c r="X17" i="3"/>
  <c r="W17" i="3"/>
  <c r="O17" i="3"/>
  <c r="Z17" i="3" s="1"/>
  <c r="K17" i="3"/>
  <c r="P17" i="3" s="1"/>
  <c r="AA16" i="3"/>
  <c r="Z16" i="3"/>
  <c r="Y16" i="3"/>
  <c r="X16" i="3"/>
  <c r="W16" i="3"/>
  <c r="O16" i="3"/>
  <c r="K16" i="3"/>
  <c r="Y15" i="3"/>
  <c r="X15" i="3"/>
  <c r="O15" i="3"/>
  <c r="AA15" i="3" s="1"/>
  <c r="K15" i="3"/>
  <c r="AA14" i="3"/>
  <c r="Y14" i="3"/>
  <c r="W14" i="3"/>
  <c r="O14" i="3"/>
  <c r="X14" i="3" s="1"/>
  <c r="K14" i="3"/>
  <c r="Z13" i="3"/>
  <c r="Y13" i="3"/>
  <c r="X13" i="3"/>
  <c r="O13" i="3"/>
  <c r="AA13" i="3" s="1"/>
  <c r="K13" i="3"/>
  <c r="AA12" i="3"/>
  <c r="Z12" i="3"/>
  <c r="Y12" i="3"/>
  <c r="X12" i="3"/>
  <c r="W12" i="3"/>
  <c r="O12" i="3"/>
  <c r="K12" i="3"/>
  <c r="P12" i="3" s="1"/>
  <c r="AA11" i="3"/>
  <c r="Z11" i="3"/>
  <c r="Y11" i="3"/>
  <c r="X11" i="3"/>
  <c r="W11" i="3"/>
  <c r="O11" i="3"/>
  <c r="K11" i="3"/>
  <c r="AA10" i="3"/>
  <c r="Z10" i="3"/>
  <c r="Y10" i="3"/>
  <c r="X10" i="3"/>
  <c r="W10" i="3"/>
  <c r="O10" i="3"/>
  <c r="K10" i="3"/>
  <c r="Y9" i="3"/>
  <c r="X9" i="3"/>
  <c r="O9" i="3"/>
  <c r="AA9" i="3" s="1"/>
  <c r="K9" i="3"/>
  <c r="Z8" i="3"/>
  <c r="Y8" i="3"/>
  <c r="O8" i="3"/>
  <c r="AA8" i="3" s="1"/>
  <c r="K8" i="3"/>
  <c r="K3" i="3" s="1"/>
  <c r="V7" i="3"/>
  <c r="U7" i="3"/>
  <c r="C51" i="3" s="1"/>
  <c r="T7" i="3"/>
  <c r="S7" i="3"/>
  <c r="R7" i="3"/>
  <c r="Q7" i="3"/>
  <c r="N7" i="3"/>
  <c r="M7" i="3"/>
  <c r="L7" i="3"/>
  <c r="J7" i="3"/>
  <c r="I7" i="3"/>
  <c r="H7" i="3"/>
  <c r="G7" i="3"/>
  <c r="F7" i="3"/>
  <c r="E7" i="3"/>
  <c r="D7" i="3"/>
  <c r="C7" i="3"/>
  <c r="U3" i="3"/>
  <c r="T3" i="3"/>
  <c r="S3" i="3"/>
  <c r="R3" i="3"/>
  <c r="Q3" i="3"/>
  <c r="N3" i="3"/>
  <c r="M3" i="3"/>
  <c r="L3" i="3"/>
  <c r="J3" i="3"/>
  <c r="I3" i="3"/>
  <c r="H3" i="3"/>
  <c r="G3" i="3"/>
  <c r="F3" i="3"/>
  <c r="E3" i="3"/>
  <c r="P7" i="4" l="1"/>
  <c r="P3" i="4"/>
  <c r="X7" i="4"/>
  <c r="Z7" i="4"/>
  <c r="AA7" i="4"/>
  <c r="X24" i="3"/>
  <c r="P13" i="3"/>
  <c r="X28" i="3"/>
  <c r="X34" i="3"/>
  <c r="P34" i="3"/>
  <c r="P18" i="3"/>
  <c r="X8" i="3"/>
  <c r="C39" i="3"/>
  <c r="Z35" i="3"/>
  <c r="Z18" i="3"/>
  <c r="Z26" i="3"/>
  <c r="Z30" i="3"/>
  <c r="Z34" i="3"/>
  <c r="W35" i="3"/>
  <c r="O3" i="3"/>
  <c r="P9" i="3"/>
  <c r="Z9" i="3"/>
  <c r="P11" i="3"/>
  <c r="P16" i="3"/>
  <c r="W18" i="3"/>
  <c r="P20" i="3"/>
  <c r="P24" i="3"/>
  <c r="W26" i="3"/>
  <c r="P28" i="3"/>
  <c r="W30" i="3"/>
  <c r="P32" i="3"/>
  <c r="W34" i="3"/>
  <c r="P10" i="3"/>
  <c r="P19" i="3"/>
  <c r="P23" i="3"/>
  <c r="P27" i="3"/>
  <c r="P31" i="3"/>
  <c r="P35" i="3"/>
  <c r="K7" i="3"/>
  <c r="Z15" i="3"/>
  <c r="Y7" i="3"/>
  <c r="Z14" i="3"/>
  <c r="W15" i="3"/>
  <c r="P8" i="3"/>
  <c r="O7" i="3"/>
  <c r="X7" i="3" s="1"/>
  <c r="W8" i="3"/>
  <c r="W9" i="3"/>
  <c r="W13" i="3"/>
  <c r="C49" i="2"/>
  <c r="J48" i="2"/>
  <c r="C48" i="2"/>
  <c r="C42" i="2"/>
  <c r="C40" i="2"/>
  <c r="AA36" i="2"/>
  <c r="Z36" i="2"/>
  <c r="Y36" i="2"/>
  <c r="X36" i="2"/>
  <c r="W36" i="2"/>
  <c r="O36" i="2"/>
  <c r="P36" i="2" s="1"/>
  <c r="K36" i="2"/>
  <c r="Y35" i="2"/>
  <c r="O35" i="2"/>
  <c r="Z35" i="2" s="1"/>
  <c r="K35" i="2"/>
  <c r="Y34" i="2"/>
  <c r="O34" i="2"/>
  <c r="Z34" i="2" s="1"/>
  <c r="K34" i="2"/>
  <c r="AA33" i="2"/>
  <c r="Z33" i="2"/>
  <c r="Y33" i="2"/>
  <c r="X33" i="2"/>
  <c r="W33" i="2"/>
  <c r="O33" i="2"/>
  <c r="P33" i="2" s="1"/>
  <c r="K33" i="2"/>
  <c r="AA32" i="2"/>
  <c r="Z32" i="2"/>
  <c r="Y32" i="2"/>
  <c r="X32" i="2"/>
  <c r="W32" i="2"/>
  <c r="O32" i="2"/>
  <c r="K32" i="2"/>
  <c r="AA31" i="2"/>
  <c r="Z31" i="2"/>
  <c r="Y31" i="2"/>
  <c r="X31" i="2"/>
  <c r="W31" i="2"/>
  <c r="O31" i="2"/>
  <c r="K31" i="2"/>
  <c r="Y30" i="2"/>
  <c r="X30" i="2"/>
  <c r="O30" i="2"/>
  <c r="Z30" i="2" s="1"/>
  <c r="K30" i="2"/>
  <c r="AA29" i="2"/>
  <c r="Z29" i="2"/>
  <c r="Y29" i="2"/>
  <c r="X29" i="2"/>
  <c r="W29" i="2"/>
  <c r="O29" i="2"/>
  <c r="K29" i="2"/>
  <c r="Y28" i="2"/>
  <c r="O28" i="2"/>
  <c r="Z28" i="2" s="1"/>
  <c r="K28" i="2"/>
  <c r="AA27" i="2"/>
  <c r="Z27" i="2"/>
  <c r="Y27" i="2"/>
  <c r="X27" i="2"/>
  <c r="W27" i="2"/>
  <c r="O27" i="2"/>
  <c r="K27" i="2"/>
  <c r="Y26" i="2"/>
  <c r="O26" i="2"/>
  <c r="Z26" i="2" s="1"/>
  <c r="K26" i="2"/>
  <c r="AA25" i="2"/>
  <c r="Z25" i="2"/>
  <c r="Y25" i="2"/>
  <c r="X25" i="2"/>
  <c r="W25" i="2"/>
  <c r="O25" i="2"/>
  <c r="K25" i="2"/>
  <c r="Y24" i="2"/>
  <c r="X24" i="2"/>
  <c r="O24" i="2"/>
  <c r="Z24" i="2" s="1"/>
  <c r="K24" i="2"/>
  <c r="AA23" i="2"/>
  <c r="Z23" i="2"/>
  <c r="Y23" i="2"/>
  <c r="X23" i="2"/>
  <c r="W23" i="2"/>
  <c r="O23" i="2"/>
  <c r="P23" i="2" s="1"/>
  <c r="K23" i="2"/>
  <c r="AA22" i="2"/>
  <c r="Z22" i="2"/>
  <c r="Y22" i="2"/>
  <c r="X22" i="2"/>
  <c r="W22" i="2"/>
  <c r="O22" i="2"/>
  <c r="K22" i="2"/>
  <c r="AA21" i="2"/>
  <c r="Z21" i="2"/>
  <c r="Y21" i="2"/>
  <c r="X21" i="2"/>
  <c r="W21" i="2"/>
  <c r="O21" i="2"/>
  <c r="K21" i="2"/>
  <c r="AA20" i="2"/>
  <c r="Z20" i="2"/>
  <c r="Y20" i="2"/>
  <c r="X20" i="2"/>
  <c r="W20" i="2"/>
  <c r="O20" i="2"/>
  <c r="K20" i="2"/>
  <c r="AA19" i="2"/>
  <c r="Z19" i="2"/>
  <c r="Y19" i="2"/>
  <c r="X19" i="2"/>
  <c r="W19" i="2"/>
  <c r="O19" i="2"/>
  <c r="P19" i="2" s="1"/>
  <c r="K19" i="2"/>
  <c r="Y18" i="2"/>
  <c r="X18" i="2"/>
  <c r="O18" i="2"/>
  <c r="Z18" i="2" s="1"/>
  <c r="K18" i="2"/>
  <c r="Y17" i="2"/>
  <c r="X17" i="2"/>
  <c r="O17" i="2"/>
  <c r="Z17" i="2" s="1"/>
  <c r="K17" i="2"/>
  <c r="AA16" i="2"/>
  <c r="Z16" i="2"/>
  <c r="Y16" i="2"/>
  <c r="X16" i="2"/>
  <c r="W16" i="2"/>
  <c r="O16" i="2"/>
  <c r="K16" i="2"/>
  <c r="Y15" i="2"/>
  <c r="X15" i="2"/>
  <c r="O15" i="2"/>
  <c r="Z15" i="2" s="1"/>
  <c r="K15" i="2"/>
  <c r="Y14" i="2"/>
  <c r="X14" i="2"/>
  <c r="O14" i="2"/>
  <c r="Z14" i="2" s="1"/>
  <c r="K14" i="2"/>
  <c r="Y13" i="2"/>
  <c r="X13" i="2"/>
  <c r="O13" i="2"/>
  <c r="Z13" i="2" s="1"/>
  <c r="K13" i="2"/>
  <c r="AA12" i="2"/>
  <c r="Z12" i="2"/>
  <c r="Y12" i="2"/>
  <c r="X12" i="2"/>
  <c r="W12" i="2"/>
  <c r="O12" i="2"/>
  <c r="K12" i="2"/>
  <c r="AA11" i="2"/>
  <c r="Z11" i="2"/>
  <c r="Y11" i="2"/>
  <c r="X11" i="2"/>
  <c r="W11" i="2"/>
  <c r="O11" i="2"/>
  <c r="K11" i="2"/>
  <c r="AA10" i="2"/>
  <c r="Z10" i="2"/>
  <c r="Y10" i="2"/>
  <c r="X10" i="2"/>
  <c r="W10" i="2"/>
  <c r="O10" i="2"/>
  <c r="P10" i="2" s="1"/>
  <c r="K10" i="2"/>
  <c r="Y9" i="2"/>
  <c r="O9" i="2"/>
  <c r="Z9" i="2" s="1"/>
  <c r="K9" i="2"/>
  <c r="Y8" i="2"/>
  <c r="O8" i="2"/>
  <c r="Z8" i="2" s="1"/>
  <c r="K8" i="2"/>
  <c r="V7" i="2"/>
  <c r="U7" i="2"/>
  <c r="C51" i="2" s="1"/>
  <c r="T7" i="2"/>
  <c r="S7" i="2"/>
  <c r="R7" i="2"/>
  <c r="Q7" i="2"/>
  <c r="N7" i="2"/>
  <c r="M7" i="2"/>
  <c r="L7" i="2"/>
  <c r="J7" i="2"/>
  <c r="I7" i="2"/>
  <c r="H7" i="2"/>
  <c r="G7" i="2"/>
  <c r="F7" i="2"/>
  <c r="E7" i="2"/>
  <c r="D7" i="2"/>
  <c r="C7" i="2"/>
  <c r="U3" i="2"/>
  <c r="T3" i="2"/>
  <c r="S3" i="2"/>
  <c r="R3" i="2"/>
  <c r="Q3" i="2"/>
  <c r="N3" i="2"/>
  <c r="M3" i="2"/>
  <c r="L3" i="2"/>
  <c r="J3" i="2"/>
  <c r="I3" i="2"/>
  <c r="H3" i="2"/>
  <c r="G3" i="2"/>
  <c r="F3" i="2"/>
  <c r="E3" i="2"/>
  <c r="AA7" i="3" l="1"/>
  <c r="W7" i="3"/>
  <c r="Z7" i="3"/>
  <c r="P3" i="3"/>
  <c r="P7" i="3"/>
  <c r="C39" i="2"/>
  <c r="Y7" i="2"/>
  <c r="X34" i="2"/>
  <c r="X35" i="2"/>
  <c r="K7" i="2"/>
  <c r="K3" i="2"/>
  <c r="P16" i="2"/>
  <c r="P22" i="2"/>
  <c r="P27" i="2"/>
  <c r="P32" i="2"/>
  <c r="P12" i="2"/>
  <c r="P21" i="2"/>
  <c r="P31" i="2"/>
  <c r="P11" i="2"/>
  <c r="P20" i="2"/>
  <c r="P25" i="2"/>
  <c r="P29" i="2"/>
  <c r="O7" i="2"/>
  <c r="Z7" i="2" s="1"/>
  <c r="W8" i="2"/>
  <c r="AA8" i="2"/>
  <c r="W9" i="2"/>
  <c r="AA9" i="2"/>
  <c r="W13" i="2"/>
  <c r="AA13" i="2"/>
  <c r="W14" i="2"/>
  <c r="AA14" i="2"/>
  <c r="W15" i="2"/>
  <c r="AA15" i="2"/>
  <c r="W17" i="2"/>
  <c r="AA17" i="2"/>
  <c r="W18" i="2"/>
  <c r="AA18" i="2"/>
  <c r="W24" i="2"/>
  <c r="AA24" i="2"/>
  <c r="W26" i="2"/>
  <c r="AA26" i="2"/>
  <c r="W28" i="2"/>
  <c r="AA28" i="2"/>
  <c r="W30" i="2"/>
  <c r="AA30" i="2"/>
  <c r="W34" i="2"/>
  <c r="AA34" i="2"/>
  <c r="W35" i="2"/>
  <c r="AA35" i="2"/>
  <c r="O3" i="2"/>
  <c r="X8" i="2"/>
  <c r="X9" i="2"/>
  <c r="X26" i="2"/>
  <c r="X28" i="2"/>
  <c r="P8" i="2"/>
  <c r="P9" i="2"/>
  <c r="P13" i="2"/>
  <c r="P17" i="2"/>
  <c r="P18" i="2"/>
  <c r="P24" i="2"/>
  <c r="P26" i="2"/>
  <c r="P28" i="2"/>
  <c r="P30" i="2"/>
  <c r="P34" i="2"/>
  <c r="P35" i="2"/>
  <c r="F3" i="1"/>
  <c r="G3" i="1"/>
  <c r="H3" i="1"/>
  <c r="I3" i="1"/>
  <c r="J3" i="1"/>
  <c r="L3" i="1"/>
  <c r="M3" i="1"/>
  <c r="N3" i="1"/>
  <c r="Q3" i="1"/>
  <c r="R3" i="1"/>
  <c r="S3" i="1"/>
  <c r="T3" i="1"/>
  <c r="U3" i="1"/>
  <c r="E3" i="1"/>
  <c r="X7" i="2" l="1"/>
  <c r="AA7" i="2"/>
  <c r="W7" i="2"/>
  <c r="P7" i="2"/>
  <c r="P3" i="2"/>
  <c r="C49" i="1"/>
  <c r="J48" i="1"/>
  <c r="C48" i="1"/>
  <c r="C42" i="1"/>
  <c r="C40" i="1"/>
  <c r="AA36" i="1"/>
  <c r="Z36" i="1"/>
  <c r="Y36" i="1"/>
  <c r="X36" i="1"/>
  <c r="W36" i="1"/>
  <c r="O36" i="1"/>
  <c r="P36" i="1" s="1"/>
  <c r="K36" i="1"/>
  <c r="Y35" i="1"/>
  <c r="X35" i="1"/>
  <c r="O35" i="1"/>
  <c r="K35" i="1"/>
  <c r="Y34" i="1"/>
  <c r="O34" i="1"/>
  <c r="X34" i="1" s="1"/>
  <c r="K34" i="1"/>
  <c r="AA33" i="1"/>
  <c r="Z33" i="1"/>
  <c r="Y33" i="1"/>
  <c r="X33" i="1"/>
  <c r="W33" i="1"/>
  <c r="O33" i="1"/>
  <c r="K33" i="1"/>
  <c r="AA32" i="1"/>
  <c r="Z32" i="1"/>
  <c r="Y32" i="1"/>
  <c r="X32" i="1"/>
  <c r="W32" i="1"/>
  <c r="O32" i="1"/>
  <c r="P32" i="1" s="1"/>
  <c r="K32" i="1"/>
  <c r="AA31" i="1"/>
  <c r="Z31" i="1"/>
  <c r="Y31" i="1"/>
  <c r="X31" i="1"/>
  <c r="W31" i="1"/>
  <c r="O31" i="1"/>
  <c r="K31" i="1"/>
  <c r="Y30" i="1"/>
  <c r="X30" i="1"/>
  <c r="O30" i="1"/>
  <c r="Z30" i="1" s="1"/>
  <c r="K30" i="1"/>
  <c r="AA29" i="1"/>
  <c r="Z29" i="1"/>
  <c r="Y29" i="1"/>
  <c r="X29" i="1"/>
  <c r="W29" i="1"/>
  <c r="O29" i="1"/>
  <c r="K29" i="1"/>
  <c r="Y28" i="1"/>
  <c r="O28" i="1"/>
  <c r="X28" i="1" s="1"/>
  <c r="K28" i="1"/>
  <c r="AA27" i="1"/>
  <c r="Z27" i="1"/>
  <c r="Y27" i="1"/>
  <c r="X27" i="1"/>
  <c r="W27" i="1"/>
  <c r="O27" i="1"/>
  <c r="P27" i="1" s="1"/>
  <c r="K27" i="1"/>
  <c r="Y26" i="1"/>
  <c r="O26" i="1"/>
  <c r="X26" i="1" s="1"/>
  <c r="K26" i="1"/>
  <c r="AA25" i="1"/>
  <c r="Z25" i="1"/>
  <c r="Y25" i="1"/>
  <c r="X25" i="1"/>
  <c r="W25" i="1"/>
  <c r="O25" i="1"/>
  <c r="K25" i="1"/>
  <c r="Y24" i="1"/>
  <c r="X24" i="1"/>
  <c r="O24" i="1"/>
  <c r="Z24" i="1" s="1"/>
  <c r="K24" i="1"/>
  <c r="AA23" i="1"/>
  <c r="Z23" i="1"/>
  <c r="Y23" i="1"/>
  <c r="X23" i="1"/>
  <c r="W23" i="1"/>
  <c r="O23" i="1"/>
  <c r="K23" i="1"/>
  <c r="AA22" i="1"/>
  <c r="Z22" i="1"/>
  <c r="Y22" i="1"/>
  <c r="X22" i="1"/>
  <c r="W22" i="1"/>
  <c r="O22" i="1"/>
  <c r="P22" i="1" s="1"/>
  <c r="K22" i="1"/>
  <c r="AA21" i="1"/>
  <c r="Z21" i="1"/>
  <c r="Y21" i="1"/>
  <c r="X21" i="1"/>
  <c r="W21" i="1"/>
  <c r="O21" i="1"/>
  <c r="K21" i="1"/>
  <c r="AA20" i="1"/>
  <c r="Z20" i="1"/>
  <c r="Y20" i="1"/>
  <c r="X20" i="1"/>
  <c r="W20" i="1"/>
  <c r="O20" i="1"/>
  <c r="K20" i="1"/>
  <c r="AA19" i="1"/>
  <c r="Z19" i="1"/>
  <c r="Y19" i="1"/>
  <c r="X19" i="1"/>
  <c r="W19" i="1"/>
  <c r="O19" i="1"/>
  <c r="K19" i="1"/>
  <c r="Y18" i="1"/>
  <c r="X18" i="1"/>
  <c r="O18" i="1"/>
  <c r="K18" i="1"/>
  <c r="Y17" i="1"/>
  <c r="X17" i="1"/>
  <c r="O17" i="1"/>
  <c r="K17" i="1"/>
  <c r="AA16" i="1"/>
  <c r="Z16" i="1"/>
  <c r="Y16" i="1"/>
  <c r="X16" i="1"/>
  <c r="W16" i="1"/>
  <c r="O16" i="1"/>
  <c r="P16" i="1" s="1"/>
  <c r="K16" i="1"/>
  <c r="Y15" i="1"/>
  <c r="X15" i="1"/>
  <c r="O15" i="1"/>
  <c r="Z15" i="1" s="1"/>
  <c r="K15" i="1"/>
  <c r="Y14" i="1"/>
  <c r="X14" i="1"/>
  <c r="O14" i="1"/>
  <c r="Z14" i="1" s="1"/>
  <c r="K14" i="1"/>
  <c r="Y13" i="1"/>
  <c r="X13" i="1"/>
  <c r="O13" i="1"/>
  <c r="Z13" i="1" s="1"/>
  <c r="K13" i="1"/>
  <c r="AA12" i="1"/>
  <c r="Z12" i="1"/>
  <c r="Y12" i="1"/>
  <c r="X12" i="1"/>
  <c r="W12" i="1"/>
  <c r="O12" i="1"/>
  <c r="K12" i="1"/>
  <c r="AA11" i="1"/>
  <c r="Z11" i="1"/>
  <c r="Y11" i="1"/>
  <c r="X11" i="1"/>
  <c r="W11" i="1"/>
  <c r="O11" i="1"/>
  <c r="K11" i="1"/>
  <c r="AA10" i="1"/>
  <c r="Z10" i="1"/>
  <c r="Y10" i="1"/>
  <c r="X10" i="1"/>
  <c r="W10" i="1"/>
  <c r="O10" i="1"/>
  <c r="K10" i="1"/>
  <c r="AA9" i="1"/>
  <c r="Z9" i="1"/>
  <c r="Y9" i="1"/>
  <c r="X9" i="1"/>
  <c r="W9" i="1"/>
  <c r="O9" i="1"/>
  <c r="K9" i="1"/>
  <c r="Y8" i="1"/>
  <c r="O8" i="1"/>
  <c r="K8" i="1"/>
  <c r="K3" i="1" s="1"/>
  <c r="V7" i="1"/>
  <c r="U7" i="1"/>
  <c r="C51" i="1" s="1"/>
  <c r="T7" i="1"/>
  <c r="S7" i="1"/>
  <c r="R7" i="1"/>
  <c r="Q7" i="1"/>
  <c r="N7" i="1"/>
  <c r="M7" i="1"/>
  <c r="L7" i="1"/>
  <c r="J7" i="1"/>
  <c r="I7" i="1"/>
  <c r="H7" i="1"/>
  <c r="G7" i="1"/>
  <c r="F7" i="1"/>
  <c r="E7" i="1"/>
  <c r="D7" i="1"/>
  <c r="C7" i="1"/>
  <c r="X8" i="1" l="1"/>
  <c r="O3" i="1"/>
  <c r="C39" i="1"/>
  <c r="P9" i="1"/>
  <c r="Y7" i="1"/>
  <c r="K7" i="1"/>
  <c r="P12" i="1"/>
  <c r="P21" i="1"/>
  <c r="P31" i="1"/>
  <c r="P35" i="1"/>
  <c r="P11" i="1"/>
  <c r="P20" i="1"/>
  <c r="P25" i="1"/>
  <c r="P29" i="1"/>
  <c r="P10" i="1"/>
  <c r="P17" i="1"/>
  <c r="P18" i="1"/>
  <c r="P19" i="1"/>
  <c r="P23" i="1"/>
  <c r="P33" i="1"/>
  <c r="P8" i="1"/>
  <c r="P3" i="1" s="1"/>
  <c r="P13" i="1"/>
  <c r="P14" i="1"/>
  <c r="P15" i="1"/>
  <c r="Z17" i="1"/>
  <c r="Z18" i="1"/>
  <c r="P24" i="1"/>
  <c r="Z26" i="1"/>
  <c r="Z28" i="1"/>
  <c r="P30" i="1"/>
  <c r="Z34" i="1"/>
  <c r="Z35" i="1"/>
  <c r="O7" i="1"/>
  <c r="AA7" i="1" s="1"/>
  <c r="W8" i="1"/>
  <c r="AA8" i="1"/>
  <c r="W13" i="1"/>
  <c r="AA13" i="1"/>
  <c r="W14" i="1"/>
  <c r="AA14" i="1"/>
  <c r="W15" i="1"/>
  <c r="AA15" i="1"/>
  <c r="W17" i="1"/>
  <c r="AA17" i="1"/>
  <c r="W18" i="1"/>
  <c r="AA18" i="1"/>
  <c r="W24" i="1"/>
  <c r="AA24" i="1"/>
  <c r="W26" i="1"/>
  <c r="AA26" i="1"/>
  <c r="W28" i="1"/>
  <c r="AA28" i="1"/>
  <c r="W30" i="1"/>
  <c r="AA30" i="1"/>
  <c r="W34" i="1"/>
  <c r="AA34" i="1"/>
  <c r="W35" i="1"/>
  <c r="AA35" i="1"/>
  <c r="Z8" i="1"/>
  <c r="P26" i="1"/>
  <c r="P28" i="1"/>
  <c r="P34" i="1"/>
  <c r="P7" i="1" l="1"/>
  <c r="Z7" i="1"/>
  <c r="X7" i="1"/>
  <c r="W7" i="1"/>
</calcChain>
</file>

<file path=xl/sharedStrings.xml><?xml version="1.0" encoding="utf-8"?>
<sst xmlns="http://schemas.openxmlformats.org/spreadsheetml/2006/main" count="1059" uniqueCount="158">
  <si>
    <t>SERVICIO DE SALUD DEL MAULE</t>
  </si>
  <si>
    <t>HOSPITAL  :</t>
  </si>
  <si>
    <t xml:space="preserve">LINARES </t>
  </si>
  <si>
    <t>REM 20 ATENCION DE HOSPITALIZACION Y USO DE CAMAS POR SERVICIO CLINICO</t>
  </si>
  <si>
    <t>MES :</t>
  </si>
  <si>
    <t>CÓDIGOS</t>
  </si>
  <si>
    <t>SERVICIOS CLÍNICOS</t>
  </si>
  <si>
    <t>DOTACION DE CAMAS</t>
  </si>
  <si>
    <t>EXISTENCIA MES ANTERIOR</t>
  </si>
  <si>
    <t>INGRESOS</t>
  </si>
  <si>
    <t>EGRESOS</t>
  </si>
  <si>
    <t>EXISTENCIA MES SIGUIENTE</t>
  </si>
  <si>
    <t>INGRESO-EGRESO MISMO DIA</t>
  </si>
  <si>
    <t>DIAS CAMA</t>
  </si>
  <si>
    <t>DÍAS ESTADA DE LOS EGRESADOS</t>
  </si>
  <si>
    <t>DÍAS SERV. CLÍNICO INHABILITADO</t>
  </si>
  <si>
    <t>INDICADORES</t>
  </si>
  <si>
    <t>URGENCIA</t>
  </si>
  <si>
    <t>APS</t>
  </si>
  <si>
    <t>CAE</t>
  </si>
  <si>
    <t>OTRO HOSPITAL</t>
  </si>
  <si>
    <t>OTRA PROCED</t>
  </si>
  <si>
    <t>TRASLADOS</t>
  </si>
  <si>
    <t>TOTAL</t>
  </si>
  <si>
    <t>ALTA AL HOGAR O A OTRO ESTABLECIMIENTO</t>
  </si>
  <si>
    <t>TRASLADO A OTRO SERVICIO DEL HOSPITAL</t>
  </si>
  <si>
    <t>FALLECIDOS</t>
  </si>
  <si>
    <t>DISPONIBLES</t>
  </si>
  <si>
    <t>OCUPADOS</t>
  </si>
  <si>
    <t>BENEFIC</t>
  </si>
  <si>
    <t>PROM. DÍAS ESTADA</t>
  </si>
  <si>
    <t>LETALIDAD</t>
  </si>
  <si>
    <t>ÍNDICE OCUPACIONAL</t>
  </si>
  <si>
    <t>INTERV. SUSTITUCIÓN</t>
  </si>
  <si>
    <t>ÍNDICE ROTACIÓN</t>
  </si>
  <si>
    <t>TOTAL ESTABLECIMIENTO</t>
  </si>
  <si>
    <t>20-110</t>
  </si>
  <si>
    <t>MEDICINA BASICA</t>
  </si>
  <si>
    <t>20-120</t>
  </si>
  <si>
    <t>20-130</t>
  </si>
  <si>
    <t>TRAUMATOLOGÍA Y ORTOPEDIA</t>
  </si>
  <si>
    <t>20-140</t>
  </si>
  <si>
    <t>CIRUGÍA INFANTIL</t>
  </si>
  <si>
    <t>20-145</t>
  </si>
  <si>
    <t>AREA QUIRURG.INFANTIL INDIF.</t>
  </si>
  <si>
    <t>20-150</t>
  </si>
  <si>
    <t>PEDIATRÍA</t>
  </si>
  <si>
    <t>20-151</t>
  </si>
  <si>
    <t>NEONATOLOGÍA INCUBADORAS</t>
  </si>
  <si>
    <t>20-152</t>
  </si>
  <si>
    <t>NEONATOLOGÍA CUNAS</t>
  </si>
  <si>
    <t>20-160</t>
  </si>
  <si>
    <t>OBSTETRICIA Y GINECOLOGÍA</t>
  </si>
  <si>
    <t>20-161</t>
  </si>
  <si>
    <t xml:space="preserve">OBSTETRICIA </t>
  </si>
  <si>
    <t>20-162</t>
  </si>
  <si>
    <t>GINECOLOGÍA</t>
  </si>
  <si>
    <t>20-211</t>
  </si>
  <si>
    <t>PSIQUIATRÍA CORTA ESTADIA</t>
  </si>
  <si>
    <t>20-220</t>
  </si>
  <si>
    <t>OFTALMOLOGÍA</t>
  </si>
  <si>
    <t>20-240</t>
  </si>
  <si>
    <t>OTORRINOLARINGOLOGÍA</t>
  </si>
  <si>
    <t>20-250</t>
  </si>
  <si>
    <t>UROLOGÍA</t>
  </si>
  <si>
    <t>20-300</t>
  </si>
  <si>
    <t>UNIDAD EMERGENCIA INDIF</t>
  </si>
  <si>
    <t>20-330</t>
  </si>
  <si>
    <t>PENSIONADO</t>
  </si>
  <si>
    <t>20-311</t>
  </si>
  <si>
    <t>UCI NEONATOLOGÍA</t>
  </si>
  <si>
    <t>20-312</t>
  </si>
  <si>
    <t>UCI ADULTO</t>
  </si>
  <si>
    <t>20-313</t>
  </si>
  <si>
    <t>UCI PEDIATRÍA</t>
  </si>
  <si>
    <t>20-321</t>
  </si>
  <si>
    <t>U.T.I. MEDICINA  INTERMEDIA</t>
  </si>
  <si>
    <t>20-322</t>
  </si>
  <si>
    <t>U.T.I. CIRUGIA  INTERMEDIA</t>
  </si>
  <si>
    <t>20-323</t>
  </si>
  <si>
    <t>U.T.I. PEDIATRÍA INTERMEDIA</t>
  </si>
  <si>
    <t>20-324</t>
  </si>
  <si>
    <t>U.T.I. NEONAT. INTERMEDIA</t>
  </si>
  <si>
    <t>20-115</t>
  </si>
  <si>
    <t>MEDICINA AGUDOS</t>
  </si>
  <si>
    <t>20-010</t>
  </si>
  <si>
    <t>AREA MEDICA</t>
  </si>
  <si>
    <t>20-125</t>
  </si>
  <si>
    <t>20-020</t>
  </si>
  <si>
    <t>AREA QUIRURGICA INDIFERENC.</t>
  </si>
  <si>
    <t>20-999</t>
  </si>
  <si>
    <t>INDIFERENCIADO</t>
  </si>
  <si>
    <t>CÓDIGO</t>
  </si>
  <si>
    <t>ESPECIALIDAD</t>
  </si>
  <si>
    <t>DS BENEF</t>
  </si>
  <si>
    <t>SECCIÓN B.-   HOSPITALIZACION AMBULATORIA</t>
  </si>
  <si>
    <t>02-03-001</t>
  </si>
  <si>
    <t>MEDICINA, CIRUGÍA, PEDIATRÍA, OBSTETRICIA-GINECOLOGÍA Y ESPECIALIDADES</t>
  </si>
  <si>
    <t>TIPO DE CAMA NO HOSPITALARIA</t>
  </si>
  <si>
    <t>N° 
CAMAS 
(a)</t>
  </si>
  <si>
    <t>DIAS TOTAL
(b)</t>
  </si>
  <si>
    <t>BENEF.
 ( c )</t>
  </si>
  <si>
    <t>02-03-002</t>
  </si>
  <si>
    <t>UNID CUIDADOS INTENSIV (UCI)</t>
  </si>
  <si>
    <t>02-03-010</t>
  </si>
  <si>
    <t>H.DIURNA PSIQUIAT</t>
  </si>
  <si>
    <t>02-03-012</t>
  </si>
  <si>
    <t>GERIATRÍA Y CRÓNICOS (*)</t>
  </si>
  <si>
    <t>02-03-011</t>
  </si>
  <si>
    <t>OBS. AMBUL. DIURNA</t>
  </si>
  <si>
    <t>02-03-109</t>
  </si>
  <si>
    <t>02-03-110</t>
  </si>
  <si>
    <t>PSIQUIATRÍA MEDIANA ESTADIA</t>
  </si>
  <si>
    <t>MISCELÁNEOS</t>
  </si>
  <si>
    <t>NUMERO</t>
  </si>
  <si>
    <t>02-03-009</t>
  </si>
  <si>
    <t>PSIQUIATRÍA CRÓNICOS (*)</t>
  </si>
  <si>
    <t>DIA CAMA INTEGRAL PSIQ DIURNO</t>
  </si>
  <si>
    <t>02-03-209</t>
  </si>
  <si>
    <t>DESINTOX ALCOHOL Y DROGAS</t>
  </si>
  <si>
    <t>02-03-013</t>
  </si>
  <si>
    <t>DIA EST. CAMARA HIPERBARICA</t>
  </si>
  <si>
    <t>20-03-07</t>
  </si>
  <si>
    <t>MED FORENSE MED COMPLEJ</t>
  </si>
  <si>
    <t>01-01-106</t>
  </si>
  <si>
    <t>ASIST CARDIÓLOGO A CIR. NO CARDIACA</t>
  </si>
  <si>
    <t>20-03-08</t>
  </si>
  <si>
    <t>MED FORENSE ALTA COMPLEJ</t>
  </si>
  <si>
    <t>01-01-107</t>
  </si>
  <si>
    <t>AT. MED a RN EN SALA DE PARTO/PABELLON CON/SIN REANIMACIÓN CARDIORRESPIRATORIA</t>
  </si>
  <si>
    <t>02-03-005</t>
  </si>
  <si>
    <t>UNID TRAT INTERMEDIO</t>
  </si>
  <si>
    <t>02-99-999</t>
  </si>
  <si>
    <t>02-03-008</t>
  </si>
  <si>
    <t>INCUBADORA</t>
  </si>
  <si>
    <t>SRA. MARIA INES NUNEZ GONZALEZ</t>
  </si>
  <si>
    <t>02-03-015</t>
  </si>
  <si>
    <t>CUNA RN EN OBSERVACIÓN (**)</t>
  </si>
  <si>
    <t>JEFE DE ESTADISTICA</t>
  </si>
  <si>
    <t>(*) EN ESTOS CASOS, POR LAS CARACTERÍSTICAS DE LAS HOSPITALIZACIONES SE CONSIDERAN LOS DÍAS CAMAS OCUPADOS EN EL MES.</t>
  </si>
  <si>
    <t>(**) SOLO APLICABLE AL RECIÉN NACIDO EN OBSERVACIÓN QUE NO GENERA INGRESO Y EGRESO HOSPITALARIO.</t>
  </si>
  <si>
    <t xml:space="preserve">       SE INCLUYE EN ESTA SECCIÓN PARA FACILITAR SU FACTURACIÓN ( NO SE REGISTRA EN SECCIÓN  A ).</t>
  </si>
  <si>
    <t xml:space="preserve">SEPTIEMBRE </t>
  </si>
  <si>
    <t xml:space="preserve">MEDICINA MEDIO </t>
  </si>
  <si>
    <t xml:space="preserve">CIRUGIA MEDIO </t>
  </si>
  <si>
    <t xml:space="preserve">OCTUBRE </t>
  </si>
  <si>
    <t xml:space="preserve">NOVIEMBRE </t>
  </si>
  <si>
    <t xml:space="preserve">DICIEMBRE </t>
  </si>
  <si>
    <t xml:space="preserve">EENERO </t>
  </si>
  <si>
    <t xml:space="preserve">SEGÚN AREA  CATEGORIZADA MEDIA O BASICA </t>
  </si>
  <si>
    <t xml:space="preserve">AREA MEDICO QUIRURGICO BASICA </t>
  </si>
  <si>
    <t>AREA MEDICO QUIRURGICO MEDIO</t>
  </si>
  <si>
    <t>AREA MEDICO QUIRURG.INFANTIL BASICA</t>
  </si>
  <si>
    <t xml:space="preserve">NEONATOLOGIA </t>
  </si>
  <si>
    <t>CIRUGÍA AGUDOS</t>
  </si>
  <si>
    <t>FEBRERO</t>
  </si>
  <si>
    <t>CIRUGÍA BASICA</t>
  </si>
  <si>
    <t>MARZO   --- 2014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</si>
</sst>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"/>
    <numFmt numFmtId="165" formatCode="0.0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2"/>
      <color rgb="FF0000FF"/>
      <name val="Arial"/>
      <family val="2"/>
    </font>
    <font>
      <sz val="11"/>
      <color rgb="FF0000FF"/>
      <name val="Arial"/>
      <family val="2"/>
    </font>
    <font>
      <sz val="7"/>
      <color rgb="FF0000FF"/>
      <name val="Arial"/>
      <family val="2"/>
    </font>
    <font>
      <sz val="2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Font="0" applyBorder="0" applyAlignment="0" applyProtection="0"/>
    <xf numFmtId="0" fontId="2" fillId="0" borderId="0"/>
    <xf numFmtId="0" fontId="2" fillId="4" borderId="1" applyBorder="0">
      <protection locked="0"/>
    </xf>
    <xf numFmtId="9" fontId="2" fillId="0" borderId="0" applyFont="0" applyFill="0" applyBorder="0" applyAlignment="0" applyProtection="0"/>
  </cellStyleXfs>
  <cellXfs count="107">
    <xf numFmtId="0" fontId="0" fillId="0" borderId="0" xfId="0"/>
    <xf numFmtId="164" fontId="4" fillId="0" borderId="1" xfId="3" applyNumberFormat="1" applyFont="1" applyFill="1" applyBorder="1" applyAlignment="1" applyProtection="1">
      <alignment horizontal="right"/>
    </xf>
    <xf numFmtId="0" fontId="5" fillId="0" borderId="0" xfId="2" applyNumberFormat="1" applyFont="1" applyFill="1" applyAlignment="1" applyProtection="1">
      <alignment horizontal="left"/>
    </xf>
    <xf numFmtId="0" fontId="6" fillId="0" borderId="0" xfId="3" applyNumberFormat="1" applyFont="1" applyFill="1" applyAlignment="1" applyProtection="1"/>
    <xf numFmtId="164" fontId="7" fillId="2" borderId="1" xfId="3" applyNumberFormat="1" applyFont="1" applyFill="1" applyBorder="1" applyAlignment="1" applyProtection="1">
      <protection locked="0"/>
    </xf>
    <xf numFmtId="0" fontId="8" fillId="0" borderId="0" xfId="0" applyFont="1" applyAlignment="1"/>
    <xf numFmtId="0" fontId="5" fillId="0" borderId="0" xfId="3" applyNumberFormat="1" applyFont="1" applyFill="1" applyAlignment="1" applyProtection="1"/>
    <xf numFmtId="164" fontId="6" fillId="0" borderId="0" xfId="3" applyNumberFormat="1" applyFont="1" applyFill="1" applyAlignment="1" applyProtection="1"/>
    <xf numFmtId="0" fontId="5" fillId="0" borderId="0" xfId="3" applyNumberFormat="1" applyFont="1" applyFill="1" applyAlignment="1" applyProtection="1">
      <alignment horizontal="center"/>
    </xf>
    <xf numFmtId="0" fontId="6" fillId="0" borderId="9" xfId="3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0" xfId="3" applyNumberFormat="1" applyFont="1" applyFill="1" applyBorder="1" applyAlignment="1" applyProtection="1">
      <alignment horizontal="center" vertical="center" wrapText="1"/>
    </xf>
    <xf numFmtId="0" fontId="6" fillId="0" borderId="3" xfId="3" applyNumberFormat="1" applyFont="1" applyFill="1" applyBorder="1" applyAlignment="1" applyProtection="1">
      <alignment horizontal="center" vertical="center" wrapText="1"/>
    </xf>
    <xf numFmtId="0" fontId="6" fillId="0" borderId="5" xfId="3" applyNumberFormat="1" applyFont="1" applyFill="1" applyBorder="1" applyAlignment="1" applyProtection="1">
      <alignment horizontal="center" vertical="center" wrapText="1"/>
    </xf>
    <xf numFmtId="0" fontId="6" fillId="0" borderId="4" xfId="3" applyNumberFormat="1" applyFont="1" applyFill="1" applyBorder="1" applyAlignment="1" applyProtection="1">
      <alignment horizontal="center" vertical="center" wrapText="1"/>
    </xf>
    <xf numFmtId="0" fontId="6" fillId="0" borderId="11" xfId="3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164" fontId="9" fillId="0" borderId="1" xfId="3" applyNumberFormat="1" applyFont="1" applyFill="1" applyBorder="1" applyAlignment="1" applyProtection="1"/>
    <xf numFmtId="165" fontId="6" fillId="0" borderId="1" xfId="3" applyNumberFormat="1" applyFont="1" applyFill="1" applyBorder="1" applyAlignment="1" applyProtection="1"/>
    <xf numFmtId="166" fontId="6" fillId="0" borderId="1" xfId="1" applyNumberFormat="1" applyFont="1" applyFill="1" applyBorder="1" applyAlignment="1" applyProtection="1"/>
    <xf numFmtId="0" fontId="5" fillId="0" borderId="1" xfId="3" applyNumberFormat="1" applyFont="1" applyFill="1" applyBorder="1" applyAlignment="1" applyProtection="1">
      <alignment horizontal="center"/>
    </xf>
    <xf numFmtId="0" fontId="6" fillId="0" borderId="1" xfId="3" applyNumberFormat="1" applyFont="1" applyFill="1" applyBorder="1" applyAlignment="1" applyProtection="1"/>
    <xf numFmtId="164" fontId="7" fillId="0" borderId="1" xfId="3" applyNumberFormat="1" applyFont="1" applyFill="1" applyBorder="1" applyAlignment="1" applyProtection="1">
      <alignment horizontal="right"/>
    </xf>
    <xf numFmtId="0" fontId="6" fillId="0" borderId="1" xfId="3" applyNumberFormat="1" applyFont="1" applyFill="1" applyBorder="1" applyAlignment="1" applyProtection="1">
      <alignment horizontal="left" vertical="center"/>
    </xf>
    <xf numFmtId="0" fontId="6" fillId="0" borderId="1" xfId="3" applyNumberFormat="1" applyFont="1" applyFill="1" applyBorder="1" applyAlignment="1" applyProtection="1">
      <alignment horizontal="left"/>
    </xf>
    <xf numFmtId="0" fontId="6" fillId="0" borderId="1" xfId="3" quotePrefix="1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5" xfId="3" applyNumberFormat="1" applyFont="1" applyFill="1" applyBorder="1" applyAlignment="1" applyProtection="1">
      <alignment horizontal="center" vertical="center"/>
    </xf>
    <xf numFmtId="0" fontId="5" fillId="0" borderId="12" xfId="3" applyNumberFormat="1" applyFont="1" applyFill="1" applyBorder="1" applyAlignment="1" applyProtection="1">
      <alignment horizontal="center"/>
    </xf>
    <xf numFmtId="0" fontId="6" fillId="0" borderId="13" xfId="3" applyNumberFormat="1" applyFont="1" applyFill="1" applyBorder="1" applyAlignment="1" applyProtection="1">
      <alignment horizontal="left" vertical="center" wrapText="1"/>
    </xf>
    <xf numFmtId="164" fontId="10" fillId="0" borderId="12" xfId="3" applyNumberFormat="1" applyFont="1" applyFill="1" applyBorder="1" applyAlignment="1" applyProtection="1">
      <alignment horizontal="right"/>
    </xf>
    <xf numFmtId="0" fontId="6" fillId="0" borderId="6" xfId="3" applyNumberFormat="1" applyFont="1" applyFill="1" applyBorder="1" applyAlignment="1" applyProtection="1"/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6" fillId="0" borderId="0" xfId="3" applyNumberFormat="1" applyFont="1" applyFill="1" applyBorder="1" applyAlignment="1" applyProtection="1">
      <alignment horizontal="center"/>
    </xf>
    <xf numFmtId="0" fontId="6" fillId="0" borderId="0" xfId="3" quotePrefix="1" applyNumberFormat="1" applyFont="1" applyFill="1" applyAlignment="1" applyProtection="1"/>
    <xf numFmtId="0" fontId="5" fillId="0" borderId="14" xfId="3" applyNumberFormat="1" applyFont="1" applyFill="1" applyBorder="1" applyAlignment="1" applyProtection="1">
      <alignment horizontal="center"/>
    </xf>
    <xf numFmtId="0" fontId="6" fillId="0" borderId="15" xfId="3" applyNumberFormat="1" applyFont="1" applyFill="1" applyBorder="1" applyAlignment="1" applyProtection="1">
      <alignment horizontal="left"/>
    </xf>
    <xf numFmtId="164" fontId="10" fillId="0" borderId="14" xfId="3" applyNumberFormat="1" applyFont="1" applyFill="1" applyBorder="1" applyAlignment="1" applyProtection="1">
      <alignment horizontal="right"/>
    </xf>
    <xf numFmtId="0" fontId="5" fillId="0" borderId="16" xfId="3" applyNumberFormat="1" applyFont="1" applyFill="1" applyBorder="1" applyAlignment="1" applyProtection="1">
      <alignment horizontal="center" vertical="center"/>
    </xf>
    <xf numFmtId="0" fontId="6" fillId="0" borderId="4" xfId="3" applyNumberFormat="1" applyFont="1" applyFill="1" applyBorder="1" applyAlignment="1" applyProtection="1">
      <alignment horizontal="left" vertical="center"/>
    </xf>
    <xf numFmtId="164" fontId="6" fillId="2" borderId="1" xfId="3" applyNumberFormat="1" applyFont="1" applyFill="1" applyBorder="1" applyAlignment="1" applyProtection="1">
      <alignment horizontal="center" vertical="center"/>
      <protection locked="0"/>
    </xf>
    <xf numFmtId="164" fontId="6" fillId="2" borderId="1" xfId="3" applyNumberFormat="1" applyFont="1" applyFill="1" applyBorder="1" applyAlignment="1" applyProtection="1">
      <protection locked="0"/>
    </xf>
    <xf numFmtId="0" fontId="5" fillId="0" borderId="17" xfId="3" applyNumberFormat="1" applyFont="1" applyFill="1" applyBorder="1" applyAlignment="1" applyProtection="1">
      <alignment horizontal="center" vertical="center"/>
    </xf>
    <xf numFmtId="0" fontId="6" fillId="0" borderId="18" xfId="3" applyNumberFormat="1" applyFont="1" applyFill="1" applyBorder="1" applyAlignment="1" applyProtection="1">
      <alignment horizontal="left" vertical="center"/>
    </xf>
    <xf numFmtId="0" fontId="6" fillId="0" borderId="19" xfId="3" applyNumberFormat="1" applyFont="1" applyFill="1" applyBorder="1" applyAlignment="1" applyProtection="1"/>
    <xf numFmtId="0" fontId="6" fillId="0" borderId="20" xfId="3" applyNumberFormat="1" applyFont="1" applyFill="1" applyBorder="1" applyAlignment="1" applyProtection="1"/>
    <xf numFmtId="14" fontId="5" fillId="0" borderId="14" xfId="3" applyNumberFormat="1" applyFont="1" applyFill="1" applyBorder="1" applyAlignment="1" applyProtection="1">
      <alignment horizontal="center"/>
    </xf>
    <xf numFmtId="0" fontId="6" fillId="0" borderId="5" xfId="3" applyNumberFormat="1" applyFont="1" applyFill="1" applyBorder="1" applyAlignment="1" applyProtection="1"/>
    <xf numFmtId="0" fontId="5" fillId="0" borderId="16" xfId="3" applyNumberFormat="1" applyFont="1" applyFill="1" applyBorder="1" applyAlignment="1" applyProtection="1">
      <alignment horizontal="center"/>
    </xf>
    <xf numFmtId="0" fontId="6" fillId="0" borderId="4" xfId="3" applyNumberFormat="1" applyFont="1" applyFill="1" applyBorder="1" applyAlignment="1" applyProtection="1">
      <alignment horizontal="left"/>
    </xf>
    <xf numFmtId="164" fontId="7" fillId="2" borderId="12" xfId="3" applyNumberFormat="1" applyFont="1" applyFill="1" applyBorder="1" applyAlignment="1" applyProtection="1">
      <alignment horizontal="right"/>
      <protection locked="0"/>
    </xf>
    <xf numFmtId="0" fontId="6" fillId="0" borderId="0" xfId="3" applyNumberFormat="1" applyFont="1" applyFill="1" applyBorder="1" applyAlignment="1" applyProtection="1">
      <alignment horizontal="left"/>
    </xf>
    <xf numFmtId="164" fontId="7" fillId="2" borderId="14" xfId="3" applyNumberFormat="1" applyFont="1" applyFill="1" applyBorder="1" applyAlignment="1" applyProtection="1">
      <alignment horizontal="right"/>
      <protection locked="0"/>
    </xf>
    <xf numFmtId="14" fontId="5" fillId="0" borderId="14" xfId="3" quotePrefix="1" applyNumberFormat="1" applyFont="1" applyFill="1" applyBorder="1" applyAlignment="1" applyProtection="1">
      <alignment horizontal="center"/>
    </xf>
    <xf numFmtId="0" fontId="5" fillId="0" borderId="14" xfId="0" quotePrefix="1" applyFont="1" applyBorder="1" applyAlignment="1" applyProtection="1">
      <alignment horizontal="center"/>
    </xf>
    <xf numFmtId="0" fontId="5" fillId="0" borderId="17" xfId="3" applyNumberFormat="1" applyFont="1" applyFill="1" applyBorder="1" applyAlignment="1" applyProtection="1">
      <alignment horizontal="center"/>
    </xf>
    <xf numFmtId="0" fontId="6" fillId="0" borderId="4" xfId="3" applyNumberFormat="1" applyFont="1" applyFill="1" applyBorder="1" applyAlignment="1" applyProtection="1">
      <alignment horizontal="center"/>
    </xf>
    <xf numFmtId="164" fontId="7" fillId="0" borderId="17" xfId="3" applyNumberFormat="1" applyFont="1" applyFill="1" applyBorder="1" applyAlignment="1" applyProtection="1">
      <alignment horizontal="right"/>
    </xf>
    <xf numFmtId="0" fontId="6" fillId="0" borderId="0" xfId="3" applyNumberFormat="1" applyFont="1" applyFill="1" applyAlignment="1" applyProtection="1">
      <protection locked="0"/>
    </xf>
    <xf numFmtId="0" fontId="6" fillId="3" borderId="0" xfId="3" applyNumberFormat="1" applyFont="1" applyFill="1" applyAlignment="1" applyProtection="1">
      <protection locked="0"/>
    </xf>
    <xf numFmtId="164" fontId="10" fillId="2" borderId="14" xfId="3" applyNumberFormat="1" applyFont="1" applyFill="1" applyBorder="1" applyAlignment="1" applyProtection="1">
      <alignment horizontal="right"/>
      <protection locked="0"/>
    </xf>
    <xf numFmtId="0" fontId="6" fillId="0" borderId="0" xfId="3" applyNumberFormat="1" applyFont="1" applyFill="1" applyBorder="1" applyAlignment="1" applyProtection="1"/>
    <xf numFmtId="0" fontId="6" fillId="0" borderId="21" xfId="3" applyNumberFormat="1" applyFont="1" applyFill="1" applyBorder="1" applyAlignment="1" applyProtection="1">
      <alignment horizontal="center"/>
    </xf>
    <xf numFmtId="164" fontId="10" fillId="0" borderId="17" xfId="3" applyNumberFormat="1" applyFont="1" applyFill="1" applyBorder="1" applyAlignment="1" applyProtection="1">
      <alignment horizontal="right"/>
    </xf>
    <xf numFmtId="0" fontId="6" fillId="0" borderId="10" xfId="3" applyNumberFormat="1" applyFont="1" applyFill="1" applyBorder="1" applyAlignment="1" applyProtection="1"/>
    <xf numFmtId="164" fontId="10" fillId="0" borderId="0" xfId="3" applyNumberFormat="1" applyFont="1" applyFill="1" applyBorder="1" applyAlignment="1" applyProtection="1">
      <alignment horizontal="right"/>
    </xf>
    <xf numFmtId="0" fontId="6" fillId="0" borderId="3" xfId="3" applyNumberFormat="1" applyFont="1" applyFill="1" applyBorder="1" applyAlignment="1" applyProtection="1">
      <alignment horizontal="center" vertical="center" wrapText="1"/>
    </xf>
    <xf numFmtId="0" fontId="6" fillId="0" borderId="4" xfId="3" applyNumberFormat="1" applyFont="1" applyFill="1" applyBorder="1" applyAlignment="1" applyProtection="1">
      <alignment horizontal="center" vertical="center" wrapText="1"/>
    </xf>
    <xf numFmtId="0" fontId="6" fillId="0" borderId="5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164" fontId="12" fillId="2" borderId="1" xfId="3" applyNumberFormat="1" applyFont="1" applyFill="1" applyBorder="1" applyAlignment="1" applyProtection="1">
      <protection locked="0"/>
    </xf>
    <xf numFmtId="0" fontId="6" fillId="0" borderId="3" xfId="3" applyNumberFormat="1" applyFont="1" applyFill="1" applyBorder="1" applyAlignment="1" applyProtection="1">
      <alignment horizontal="center" vertical="center" wrapText="1"/>
    </xf>
    <xf numFmtId="0" fontId="6" fillId="0" borderId="4" xfId="3" applyNumberFormat="1" applyFont="1" applyFill="1" applyBorder="1" applyAlignment="1" applyProtection="1">
      <alignment horizontal="center" vertical="center" wrapText="1"/>
    </xf>
    <xf numFmtId="0" fontId="6" fillId="0" borderId="5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6" fillId="0" borderId="4" xfId="3" applyNumberFormat="1" applyFont="1" applyFill="1" applyBorder="1" applyAlignment="1" applyProtection="1">
      <alignment horizontal="center" vertical="center" wrapText="1"/>
    </xf>
    <xf numFmtId="0" fontId="6" fillId="0" borderId="5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6" fillId="0" borderId="3" xfId="3" applyNumberFormat="1" applyFont="1" applyFill="1" applyBorder="1" applyAlignment="1" applyProtection="1">
      <alignment horizontal="center" vertical="center" wrapText="1"/>
    </xf>
    <xf numFmtId="0" fontId="6" fillId="0" borderId="4" xfId="3" applyNumberFormat="1" applyFont="1" applyFill="1" applyBorder="1" applyAlignment="1" applyProtection="1">
      <alignment horizontal="center" vertical="center" wrapText="1"/>
    </xf>
    <xf numFmtId="0" fontId="6" fillId="0" borderId="5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6" fillId="0" borderId="3" xfId="3" applyNumberFormat="1" applyFont="1" applyFill="1" applyBorder="1" applyAlignment="1" applyProtection="1">
      <alignment horizontal="center" vertical="center" wrapText="1"/>
    </xf>
    <xf numFmtId="0" fontId="6" fillId="0" borderId="3" xfId="3" applyNumberFormat="1" applyFont="1" applyFill="1" applyBorder="1" applyAlignment="1" applyProtection="1">
      <alignment horizontal="center" vertical="center" wrapText="1"/>
    </xf>
    <xf numFmtId="0" fontId="6" fillId="0" borderId="4" xfId="3" applyNumberFormat="1" applyFont="1" applyFill="1" applyBorder="1" applyAlignment="1" applyProtection="1">
      <alignment horizontal="center" vertical="center" wrapText="1"/>
    </xf>
    <xf numFmtId="0" fontId="6" fillId="0" borderId="5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0" xfId="3" applyNumberFormat="1" applyFont="1" applyFill="1" applyAlignment="1" applyProtection="1">
      <alignment horizontal="center" wrapText="1"/>
    </xf>
    <xf numFmtId="0" fontId="8" fillId="0" borderId="0" xfId="0" applyFont="1" applyAlignment="1">
      <alignment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7" xfId="3" applyNumberFormat="1" applyFont="1" applyFill="1" applyBorder="1" applyAlignment="1" applyProtection="1">
      <alignment horizontal="center" vertical="center" wrapText="1"/>
    </xf>
    <xf numFmtId="0" fontId="6" fillId="0" borderId="3" xfId="3" applyNumberFormat="1" applyFont="1" applyFill="1" applyBorder="1" applyAlignment="1" applyProtection="1">
      <alignment horizontal="center" vertical="center" wrapText="1"/>
    </xf>
    <xf numFmtId="0" fontId="6" fillId="0" borderId="8" xfId="3" applyNumberFormat="1" applyFont="1" applyFill="1" applyBorder="1" applyAlignment="1" applyProtection="1">
      <alignment horizontal="center" vertical="center" wrapText="1"/>
    </xf>
    <xf numFmtId="0" fontId="6" fillId="0" borderId="2" xfId="3" applyNumberFormat="1" applyFont="1" applyFill="1" applyBorder="1" applyAlignment="1" applyProtection="1">
      <alignment horizontal="center" vertical="center" wrapText="1"/>
    </xf>
    <xf numFmtId="0" fontId="6" fillId="0" borderId="7" xfId="3" applyNumberFormat="1" applyFont="1" applyFill="1" applyBorder="1" applyAlignment="1" applyProtection="1">
      <alignment horizontal="center" vertical="center" wrapText="1"/>
    </xf>
    <xf numFmtId="0" fontId="6" fillId="0" borderId="4" xfId="3" applyNumberFormat="1" applyFont="1" applyFill="1" applyBorder="1" applyAlignment="1" applyProtection="1">
      <alignment horizontal="center" vertical="center" wrapText="1"/>
    </xf>
    <xf numFmtId="0" fontId="6" fillId="0" borderId="5" xfId="3" applyNumberFormat="1" applyFont="1" applyFill="1" applyBorder="1" applyAlignment="1" applyProtection="1">
      <alignment horizontal="center" vertical="center" wrapText="1"/>
    </xf>
    <xf numFmtId="0" fontId="6" fillId="0" borderId="6" xfId="3" applyNumberFormat="1" applyFont="1" applyFill="1" applyBorder="1" applyAlignment="1" applyProtection="1">
      <alignment horizontal="center" vertical="center" wrapText="1"/>
    </xf>
    <xf numFmtId="0" fontId="11" fillId="0" borderId="4" xfId="3" applyNumberFormat="1" applyFont="1" applyFill="1" applyBorder="1" applyAlignment="1" applyProtection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6" fillId="0" borderId="4" xfId="3" applyNumberFormat="1" applyFont="1" applyFill="1" applyBorder="1" applyAlignment="1" applyProtection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</cellXfs>
  <cellStyles count="7">
    <cellStyle name="Escribir" xfId="5"/>
    <cellStyle name="Normal" xfId="0" builtinId="0"/>
    <cellStyle name="Normal 2" xfId="4"/>
    <cellStyle name="Normal_REM 20-2002" xfId="3"/>
    <cellStyle name="Normal_RMC_0" xfId="2"/>
    <cellStyle name="Porcentaje" xfId="1" builtinId="5"/>
    <cellStyle name="Porcentaje 2" xfId="6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ENERO%202014/16108%20R20_2014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 20 TRADICIONAL 2014"/>
      <sheetName val="Hoja1"/>
      <sheetName val="REM 20 CATEGORIZADO "/>
    </sheetNames>
    <sheetDataSet>
      <sheetData sheetId="0">
        <row r="8">
          <cell r="C8">
            <v>71</v>
          </cell>
          <cell r="D8">
            <v>44</v>
          </cell>
          <cell r="E8">
            <v>304</v>
          </cell>
          <cell r="G8">
            <v>3</v>
          </cell>
          <cell r="J8">
            <v>48</v>
          </cell>
          <cell r="L8">
            <v>271</v>
          </cell>
          <cell r="M8">
            <v>30</v>
          </cell>
          <cell r="N8">
            <v>32</v>
          </cell>
          <cell r="R8">
            <v>2198</v>
          </cell>
          <cell r="S8">
            <v>1966</v>
          </cell>
          <cell r="T8">
            <v>1896</v>
          </cell>
          <cell r="U8">
            <v>1857</v>
          </cell>
        </row>
        <row r="14">
          <cell r="C14">
            <v>10</v>
          </cell>
          <cell r="D14">
            <v>6</v>
          </cell>
          <cell r="E14">
            <v>21</v>
          </cell>
          <cell r="J14">
            <v>2</v>
          </cell>
          <cell r="L14">
            <v>6</v>
          </cell>
          <cell r="M14">
            <v>18</v>
          </cell>
          <cell r="R14">
            <v>303</v>
          </cell>
          <cell r="S14">
            <v>178</v>
          </cell>
          <cell r="T14">
            <v>185</v>
          </cell>
          <cell r="U14">
            <v>165</v>
          </cell>
        </row>
        <row r="15">
          <cell r="C15">
            <v>10</v>
          </cell>
          <cell r="D15">
            <v>7</v>
          </cell>
          <cell r="E15">
            <v>15</v>
          </cell>
          <cell r="J15">
            <v>18</v>
          </cell>
          <cell r="L15">
            <v>31</v>
          </cell>
          <cell r="M15">
            <v>2</v>
          </cell>
          <cell r="R15">
            <v>323</v>
          </cell>
          <cell r="S15">
            <v>290</v>
          </cell>
          <cell r="T15">
            <v>299</v>
          </cell>
          <cell r="U15">
            <v>290</v>
          </cell>
        </row>
        <row r="18">
          <cell r="C18">
            <v>20</v>
          </cell>
          <cell r="D18">
            <v>0</v>
          </cell>
          <cell r="E18">
            <v>55</v>
          </cell>
          <cell r="J18">
            <v>2</v>
          </cell>
          <cell r="L18">
            <v>52</v>
          </cell>
          <cell r="M18">
            <v>1</v>
          </cell>
          <cell r="R18">
            <v>434</v>
          </cell>
          <cell r="S18">
            <v>145</v>
          </cell>
          <cell r="T18">
            <v>134</v>
          </cell>
          <cell r="U18">
            <v>128</v>
          </cell>
        </row>
        <row r="34">
          <cell r="C34">
            <v>20</v>
          </cell>
          <cell r="D34">
            <v>13</v>
          </cell>
          <cell r="E34">
            <v>172</v>
          </cell>
          <cell r="J34">
            <v>5</v>
          </cell>
          <cell r="L34">
            <v>119</v>
          </cell>
          <cell r="M34">
            <v>57</v>
          </cell>
          <cell r="N34">
            <v>3</v>
          </cell>
          <cell r="R34">
            <v>628</v>
          </cell>
          <cell r="S34">
            <v>513</v>
          </cell>
          <cell r="T34">
            <v>546</v>
          </cell>
          <cell r="U34">
            <v>537</v>
          </cell>
        </row>
        <row r="35">
          <cell r="C35">
            <v>45</v>
          </cell>
          <cell r="D35">
            <v>30</v>
          </cell>
          <cell r="E35">
            <v>36</v>
          </cell>
          <cell r="G35">
            <v>73</v>
          </cell>
          <cell r="J35">
            <v>50</v>
          </cell>
          <cell r="L35">
            <v>148</v>
          </cell>
          <cell r="M35">
            <v>12</v>
          </cell>
          <cell r="N35">
            <v>1</v>
          </cell>
          <cell r="R35">
            <v>1369</v>
          </cell>
          <cell r="S35">
            <v>1023</v>
          </cell>
          <cell r="T35">
            <v>1160</v>
          </cell>
          <cell r="U35">
            <v>1113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="75" zoomScaleNormal="75" workbookViewId="0">
      <selection activeCell="K28" sqref="K28"/>
    </sheetView>
  </sheetViews>
  <sheetFormatPr baseColWidth="10" defaultRowHeight="11.25" x14ac:dyDescent="0.2"/>
  <cols>
    <col min="1" max="1" width="11.140625" style="3" customWidth="1"/>
    <col min="2" max="2" width="31.140625" style="3" customWidth="1"/>
    <col min="3" max="3" width="11.42578125" style="3"/>
    <col min="4" max="4" width="10.28515625" style="3" customWidth="1"/>
    <col min="5" max="5" width="9.28515625" style="3" customWidth="1"/>
    <col min="6" max="6" width="9" style="3" customWidth="1"/>
    <col min="7" max="9" width="8.28515625" style="3" customWidth="1"/>
    <col min="10" max="10" width="9.42578125" style="3" customWidth="1"/>
    <col min="11" max="11" width="7.7109375" style="3" customWidth="1"/>
    <col min="12" max="12" width="10.42578125" style="3" customWidth="1"/>
    <col min="13" max="13" width="9.28515625" style="3" customWidth="1"/>
    <col min="14" max="14" width="11.140625" style="3" customWidth="1"/>
    <col min="15" max="15" width="7.85546875" style="3" customWidth="1"/>
    <col min="16" max="16" width="11" style="3" customWidth="1"/>
    <col min="17" max="17" width="7" style="3" customWidth="1"/>
    <col min="18" max="18" width="10.85546875" style="3" customWidth="1"/>
    <col min="19" max="20" width="10.7109375" style="3" customWidth="1"/>
    <col min="21" max="21" width="13.5703125" style="3" customWidth="1"/>
    <col min="22" max="22" width="7.42578125" style="3" customWidth="1"/>
    <col min="23" max="23" width="9.42578125" style="3" customWidth="1"/>
    <col min="24" max="24" width="10" style="3" customWidth="1"/>
    <col min="25" max="25" width="11.28515625" style="3" customWidth="1"/>
    <col min="26" max="26" width="10.140625" style="3" customWidth="1"/>
    <col min="27" max="27" width="9.5703125" style="3" customWidth="1"/>
    <col min="28" max="28" width="1.140625" style="3" customWidth="1"/>
    <col min="29" max="29" width="2.85546875" style="3" customWidth="1"/>
    <col min="30" max="256" width="11.42578125" style="3"/>
    <col min="257" max="257" width="11.140625" style="3" customWidth="1"/>
    <col min="258" max="258" width="31.140625" style="3" customWidth="1"/>
    <col min="259" max="259" width="11.42578125" style="3"/>
    <col min="260" max="260" width="10.28515625" style="3" customWidth="1"/>
    <col min="261" max="261" width="9.28515625" style="3" customWidth="1"/>
    <col min="262" max="262" width="9" style="3" customWidth="1"/>
    <col min="263" max="265" width="8.28515625" style="3" customWidth="1"/>
    <col min="266" max="266" width="9.42578125" style="3" customWidth="1"/>
    <col min="267" max="267" width="7.7109375" style="3" customWidth="1"/>
    <col min="268" max="268" width="10.42578125" style="3" customWidth="1"/>
    <col min="269" max="269" width="9.28515625" style="3" customWidth="1"/>
    <col min="270" max="270" width="11.140625" style="3" customWidth="1"/>
    <col min="271" max="271" width="7.85546875" style="3" customWidth="1"/>
    <col min="272" max="272" width="11" style="3" customWidth="1"/>
    <col min="273" max="273" width="7" style="3" customWidth="1"/>
    <col min="274" max="274" width="10.85546875" style="3" customWidth="1"/>
    <col min="275" max="276" width="10.7109375" style="3" customWidth="1"/>
    <col min="277" max="277" width="13.5703125" style="3" customWidth="1"/>
    <col min="278" max="278" width="7.42578125" style="3" customWidth="1"/>
    <col min="279" max="279" width="9.42578125" style="3" customWidth="1"/>
    <col min="280" max="280" width="10" style="3" customWidth="1"/>
    <col min="281" max="281" width="11.28515625" style="3" customWidth="1"/>
    <col min="282" max="282" width="10.140625" style="3" customWidth="1"/>
    <col min="283" max="283" width="9.5703125" style="3" customWidth="1"/>
    <col min="284" max="284" width="1.140625" style="3" customWidth="1"/>
    <col min="285" max="285" width="2.85546875" style="3" customWidth="1"/>
    <col min="286" max="512" width="11.42578125" style="3"/>
    <col min="513" max="513" width="11.140625" style="3" customWidth="1"/>
    <col min="514" max="514" width="31.140625" style="3" customWidth="1"/>
    <col min="515" max="515" width="11.42578125" style="3"/>
    <col min="516" max="516" width="10.28515625" style="3" customWidth="1"/>
    <col min="517" max="517" width="9.28515625" style="3" customWidth="1"/>
    <col min="518" max="518" width="9" style="3" customWidth="1"/>
    <col min="519" max="521" width="8.28515625" style="3" customWidth="1"/>
    <col min="522" max="522" width="9.42578125" style="3" customWidth="1"/>
    <col min="523" max="523" width="7.7109375" style="3" customWidth="1"/>
    <col min="524" max="524" width="10.42578125" style="3" customWidth="1"/>
    <col min="525" max="525" width="9.28515625" style="3" customWidth="1"/>
    <col min="526" max="526" width="11.140625" style="3" customWidth="1"/>
    <col min="527" max="527" width="7.85546875" style="3" customWidth="1"/>
    <col min="528" max="528" width="11" style="3" customWidth="1"/>
    <col min="529" max="529" width="7" style="3" customWidth="1"/>
    <col min="530" max="530" width="10.85546875" style="3" customWidth="1"/>
    <col min="531" max="532" width="10.7109375" style="3" customWidth="1"/>
    <col min="533" max="533" width="13.5703125" style="3" customWidth="1"/>
    <col min="534" max="534" width="7.42578125" style="3" customWidth="1"/>
    <col min="535" max="535" width="9.42578125" style="3" customWidth="1"/>
    <col min="536" max="536" width="10" style="3" customWidth="1"/>
    <col min="537" max="537" width="11.28515625" style="3" customWidth="1"/>
    <col min="538" max="538" width="10.140625" style="3" customWidth="1"/>
    <col min="539" max="539" width="9.5703125" style="3" customWidth="1"/>
    <col min="540" max="540" width="1.140625" style="3" customWidth="1"/>
    <col min="541" max="541" width="2.85546875" style="3" customWidth="1"/>
    <col min="542" max="768" width="11.42578125" style="3"/>
    <col min="769" max="769" width="11.140625" style="3" customWidth="1"/>
    <col min="770" max="770" width="31.140625" style="3" customWidth="1"/>
    <col min="771" max="771" width="11.42578125" style="3"/>
    <col min="772" max="772" width="10.28515625" style="3" customWidth="1"/>
    <col min="773" max="773" width="9.28515625" style="3" customWidth="1"/>
    <col min="774" max="774" width="9" style="3" customWidth="1"/>
    <col min="775" max="777" width="8.28515625" style="3" customWidth="1"/>
    <col min="778" max="778" width="9.42578125" style="3" customWidth="1"/>
    <col min="779" max="779" width="7.7109375" style="3" customWidth="1"/>
    <col min="780" max="780" width="10.42578125" style="3" customWidth="1"/>
    <col min="781" max="781" width="9.28515625" style="3" customWidth="1"/>
    <col min="782" max="782" width="11.140625" style="3" customWidth="1"/>
    <col min="783" max="783" width="7.85546875" style="3" customWidth="1"/>
    <col min="784" max="784" width="11" style="3" customWidth="1"/>
    <col min="785" max="785" width="7" style="3" customWidth="1"/>
    <col min="786" max="786" width="10.85546875" style="3" customWidth="1"/>
    <col min="787" max="788" width="10.7109375" style="3" customWidth="1"/>
    <col min="789" max="789" width="13.5703125" style="3" customWidth="1"/>
    <col min="790" max="790" width="7.42578125" style="3" customWidth="1"/>
    <col min="791" max="791" width="9.42578125" style="3" customWidth="1"/>
    <col min="792" max="792" width="10" style="3" customWidth="1"/>
    <col min="793" max="793" width="11.28515625" style="3" customWidth="1"/>
    <col min="794" max="794" width="10.140625" style="3" customWidth="1"/>
    <col min="795" max="795" width="9.5703125" style="3" customWidth="1"/>
    <col min="796" max="796" width="1.140625" style="3" customWidth="1"/>
    <col min="797" max="797" width="2.85546875" style="3" customWidth="1"/>
    <col min="798" max="1024" width="11.42578125" style="3"/>
    <col min="1025" max="1025" width="11.140625" style="3" customWidth="1"/>
    <col min="1026" max="1026" width="31.140625" style="3" customWidth="1"/>
    <col min="1027" max="1027" width="11.42578125" style="3"/>
    <col min="1028" max="1028" width="10.28515625" style="3" customWidth="1"/>
    <col min="1029" max="1029" width="9.28515625" style="3" customWidth="1"/>
    <col min="1030" max="1030" width="9" style="3" customWidth="1"/>
    <col min="1031" max="1033" width="8.28515625" style="3" customWidth="1"/>
    <col min="1034" max="1034" width="9.42578125" style="3" customWidth="1"/>
    <col min="1035" max="1035" width="7.7109375" style="3" customWidth="1"/>
    <col min="1036" max="1036" width="10.42578125" style="3" customWidth="1"/>
    <col min="1037" max="1037" width="9.28515625" style="3" customWidth="1"/>
    <col min="1038" max="1038" width="11.140625" style="3" customWidth="1"/>
    <col min="1039" max="1039" width="7.85546875" style="3" customWidth="1"/>
    <col min="1040" max="1040" width="11" style="3" customWidth="1"/>
    <col min="1041" max="1041" width="7" style="3" customWidth="1"/>
    <col min="1042" max="1042" width="10.85546875" style="3" customWidth="1"/>
    <col min="1043" max="1044" width="10.7109375" style="3" customWidth="1"/>
    <col min="1045" max="1045" width="13.5703125" style="3" customWidth="1"/>
    <col min="1046" max="1046" width="7.42578125" style="3" customWidth="1"/>
    <col min="1047" max="1047" width="9.42578125" style="3" customWidth="1"/>
    <col min="1048" max="1048" width="10" style="3" customWidth="1"/>
    <col min="1049" max="1049" width="11.28515625" style="3" customWidth="1"/>
    <col min="1050" max="1050" width="10.140625" style="3" customWidth="1"/>
    <col min="1051" max="1051" width="9.5703125" style="3" customWidth="1"/>
    <col min="1052" max="1052" width="1.140625" style="3" customWidth="1"/>
    <col min="1053" max="1053" width="2.85546875" style="3" customWidth="1"/>
    <col min="1054" max="1280" width="11.42578125" style="3"/>
    <col min="1281" max="1281" width="11.140625" style="3" customWidth="1"/>
    <col min="1282" max="1282" width="31.140625" style="3" customWidth="1"/>
    <col min="1283" max="1283" width="11.42578125" style="3"/>
    <col min="1284" max="1284" width="10.28515625" style="3" customWidth="1"/>
    <col min="1285" max="1285" width="9.28515625" style="3" customWidth="1"/>
    <col min="1286" max="1286" width="9" style="3" customWidth="1"/>
    <col min="1287" max="1289" width="8.28515625" style="3" customWidth="1"/>
    <col min="1290" max="1290" width="9.42578125" style="3" customWidth="1"/>
    <col min="1291" max="1291" width="7.7109375" style="3" customWidth="1"/>
    <col min="1292" max="1292" width="10.42578125" style="3" customWidth="1"/>
    <col min="1293" max="1293" width="9.28515625" style="3" customWidth="1"/>
    <col min="1294" max="1294" width="11.140625" style="3" customWidth="1"/>
    <col min="1295" max="1295" width="7.85546875" style="3" customWidth="1"/>
    <col min="1296" max="1296" width="11" style="3" customWidth="1"/>
    <col min="1297" max="1297" width="7" style="3" customWidth="1"/>
    <col min="1298" max="1298" width="10.85546875" style="3" customWidth="1"/>
    <col min="1299" max="1300" width="10.7109375" style="3" customWidth="1"/>
    <col min="1301" max="1301" width="13.5703125" style="3" customWidth="1"/>
    <col min="1302" max="1302" width="7.42578125" style="3" customWidth="1"/>
    <col min="1303" max="1303" width="9.42578125" style="3" customWidth="1"/>
    <col min="1304" max="1304" width="10" style="3" customWidth="1"/>
    <col min="1305" max="1305" width="11.28515625" style="3" customWidth="1"/>
    <col min="1306" max="1306" width="10.140625" style="3" customWidth="1"/>
    <col min="1307" max="1307" width="9.5703125" style="3" customWidth="1"/>
    <col min="1308" max="1308" width="1.140625" style="3" customWidth="1"/>
    <col min="1309" max="1309" width="2.85546875" style="3" customWidth="1"/>
    <col min="1310" max="1536" width="11.42578125" style="3"/>
    <col min="1537" max="1537" width="11.140625" style="3" customWidth="1"/>
    <col min="1538" max="1538" width="31.140625" style="3" customWidth="1"/>
    <col min="1539" max="1539" width="11.42578125" style="3"/>
    <col min="1540" max="1540" width="10.28515625" style="3" customWidth="1"/>
    <col min="1541" max="1541" width="9.28515625" style="3" customWidth="1"/>
    <col min="1542" max="1542" width="9" style="3" customWidth="1"/>
    <col min="1543" max="1545" width="8.28515625" style="3" customWidth="1"/>
    <col min="1546" max="1546" width="9.42578125" style="3" customWidth="1"/>
    <col min="1547" max="1547" width="7.7109375" style="3" customWidth="1"/>
    <col min="1548" max="1548" width="10.42578125" style="3" customWidth="1"/>
    <col min="1549" max="1549" width="9.28515625" style="3" customWidth="1"/>
    <col min="1550" max="1550" width="11.140625" style="3" customWidth="1"/>
    <col min="1551" max="1551" width="7.85546875" style="3" customWidth="1"/>
    <col min="1552" max="1552" width="11" style="3" customWidth="1"/>
    <col min="1553" max="1553" width="7" style="3" customWidth="1"/>
    <col min="1554" max="1554" width="10.85546875" style="3" customWidth="1"/>
    <col min="1555" max="1556" width="10.7109375" style="3" customWidth="1"/>
    <col min="1557" max="1557" width="13.5703125" style="3" customWidth="1"/>
    <col min="1558" max="1558" width="7.42578125" style="3" customWidth="1"/>
    <col min="1559" max="1559" width="9.42578125" style="3" customWidth="1"/>
    <col min="1560" max="1560" width="10" style="3" customWidth="1"/>
    <col min="1561" max="1561" width="11.28515625" style="3" customWidth="1"/>
    <col min="1562" max="1562" width="10.140625" style="3" customWidth="1"/>
    <col min="1563" max="1563" width="9.5703125" style="3" customWidth="1"/>
    <col min="1564" max="1564" width="1.140625" style="3" customWidth="1"/>
    <col min="1565" max="1565" width="2.85546875" style="3" customWidth="1"/>
    <col min="1566" max="1792" width="11.42578125" style="3"/>
    <col min="1793" max="1793" width="11.140625" style="3" customWidth="1"/>
    <col min="1794" max="1794" width="31.140625" style="3" customWidth="1"/>
    <col min="1795" max="1795" width="11.42578125" style="3"/>
    <col min="1796" max="1796" width="10.28515625" style="3" customWidth="1"/>
    <col min="1797" max="1797" width="9.28515625" style="3" customWidth="1"/>
    <col min="1798" max="1798" width="9" style="3" customWidth="1"/>
    <col min="1799" max="1801" width="8.28515625" style="3" customWidth="1"/>
    <col min="1802" max="1802" width="9.42578125" style="3" customWidth="1"/>
    <col min="1803" max="1803" width="7.7109375" style="3" customWidth="1"/>
    <col min="1804" max="1804" width="10.42578125" style="3" customWidth="1"/>
    <col min="1805" max="1805" width="9.28515625" style="3" customWidth="1"/>
    <col min="1806" max="1806" width="11.140625" style="3" customWidth="1"/>
    <col min="1807" max="1807" width="7.85546875" style="3" customWidth="1"/>
    <col min="1808" max="1808" width="11" style="3" customWidth="1"/>
    <col min="1809" max="1809" width="7" style="3" customWidth="1"/>
    <col min="1810" max="1810" width="10.85546875" style="3" customWidth="1"/>
    <col min="1811" max="1812" width="10.7109375" style="3" customWidth="1"/>
    <col min="1813" max="1813" width="13.5703125" style="3" customWidth="1"/>
    <col min="1814" max="1814" width="7.42578125" style="3" customWidth="1"/>
    <col min="1815" max="1815" width="9.42578125" style="3" customWidth="1"/>
    <col min="1816" max="1816" width="10" style="3" customWidth="1"/>
    <col min="1817" max="1817" width="11.28515625" style="3" customWidth="1"/>
    <col min="1818" max="1818" width="10.140625" style="3" customWidth="1"/>
    <col min="1819" max="1819" width="9.5703125" style="3" customWidth="1"/>
    <col min="1820" max="1820" width="1.140625" style="3" customWidth="1"/>
    <col min="1821" max="1821" width="2.85546875" style="3" customWidth="1"/>
    <col min="1822" max="2048" width="11.42578125" style="3"/>
    <col min="2049" max="2049" width="11.140625" style="3" customWidth="1"/>
    <col min="2050" max="2050" width="31.140625" style="3" customWidth="1"/>
    <col min="2051" max="2051" width="11.42578125" style="3"/>
    <col min="2052" max="2052" width="10.28515625" style="3" customWidth="1"/>
    <col min="2053" max="2053" width="9.28515625" style="3" customWidth="1"/>
    <col min="2054" max="2054" width="9" style="3" customWidth="1"/>
    <col min="2055" max="2057" width="8.28515625" style="3" customWidth="1"/>
    <col min="2058" max="2058" width="9.42578125" style="3" customWidth="1"/>
    <col min="2059" max="2059" width="7.7109375" style="3" customWidth="1"/>
    <col min="2060" max="2060" width="10.42578125" style="3" customWidth="1"/>
    <col min="2061" max="2061" width="9.28515625" style="3" customWidth="1"/>
    <col min="2062" max="2062" width="11.140625" style="3" customWidth="1"/>
    <col min="2063" max="2063" width="7.85546875" style="3" customWidth="1"/>
    <col min="2064" max="2064" width="11" style="3" customWidth="1"/>
    <col min="2065" max="2065" width="7" style="3" customWidth="1"/>
    <col min="2066" max="2066" width="10.85546875" style="3" customWidth="1"/>
    <col min="2067" max="2068" width="10.7109375" style="3" customWidth="1"/>
    <col min="2069" max="2069" width="13.5703125" style="3" customWidth="1"/>
    <col min="2070" max="2070" width="7.42578125" style="3" customWidth="1"/>
    <col min="2071" max="2071" width="9.42578125" style="3" customWidth="1"/>
    <col min="2072" max="2072" width="10" style="3" customWidth="1"/>
    <col min="2073" max="2073" width="11.28515625" style="3" customWidth="1"/>
    <col min="2074" max="2074" width="10.140625" style="3" customWidth="1"/>
    <col min="2075" max="2075" width="9.5703125" style="3" customWidth="1"/>
    <col min="2076" max="2076" width="1.140625" style="3" customWidth="1"/>
    <col min="2077" max="2077" width="2.85546875" style="3" customWidth="1"/>
    <col min="2078" max="2304" width="11.42578125" style="3"/>
    <col min="2305" max="2305" width="11.140625" style="3" customWidth="1"/>
    <col min="2306" max="2306" width="31.140625" style="3" customWidth="1"/>
    <col min="2307" max="2307" width="11.42578125" style="3"/>
    <col min="2308" max="2308" width="10.28515625" style="3" customWidth="1"/>
    <col min="2309" max="2309" width="9.28515625" style="3" customWidth="1"/>
    <col min="2310" max="2310" width="9" style="3" customWidth="1"/>
    <col min="2311" max="2313" width="8.28515625" style="3" customWidth="1"/>
    <col min="2314" max="2314" width="9.42578125" style="3" customWidth="1"/>
    <col min="2315" max="2315" width="7.7109375" style="3" customWidth="1"/>
    <col min="2316" max="2316" width="10.42578125" style="3" customWidth="1"/>
    <col min="2317" max="2317" width="9.28515625" style="3" customWidth="1"/>
    <col min="2318" max="2318" width="11.140625" style="3" customWidth="1"/>
    <col min="2319" max="2319" width="7.85546875" style="3" customWidth="1"/>
    <col min="2320" max="2320" width="11" style="3" customWidth="1"/>
    <col min="2321" max="2321" width="7" style="3" customWidth="1"/>
    <col min="2322" max="2322" width="10.85546875" style="3" customWidth="1"/>
    <col min="2323" max="2324" width="10.7109375" style="3" customWidth="1"/>
    <col min="2325" max="2325" width="13.5703125" style="3" customWidth="1"/>
    <col min="2326" max="2326" width="7.42578125" style="3" customWidth="1"/>
    <col min="2327" max="2327" width="9.42578125" style="3" customWidth="1"/>
    <col min="2328" max="2328" width="10" style="3" customWidth="1"/>
    <col min="2329" max="2329" width="11.28515625" style="3" customWidth="1"/>
    <col min="2330" max="2330" width="10.140625" style="3" customWidth="1"/>
    <col min="2331" max="2331" width="9.5703125" style="3" customWidth="1"/>
    <col min="2332" max="2332" width="1.140625" style="3" customWidth="1"/>
    <col min="2333" max="2333" width="2.85546875" style="3" customWidth="1"/>
    <col min="2334" max="2560" width="11.42578125" style="3"/>
    <col min="2561" max="2561" width="11.140625" style="3" customWidth="1"/>
    <col min="2562" max="2562" width="31.140625" style="3" customWidth="1"/>
    <col min="2563" max="2563" width="11.42578125" style="3"/>
    <col min="2564" max="2564" width="10.28515625" style="3" customWidth="1"/>
    <col min="2565" max="2565" width="9.28515625" style="3" customWidth="1"/>
    <col min="2566" max="2566" width="9" style="3" customWidth="1"/>
    <col min="2567" max="2569" width="8.28515625" style="3" customWidth="1"/>
    <col min="2570" max="2570" width="9.42578125" style="3" customWidth="1"/>
    <col min="2571" max="2571" width="7.7109375" style="3" customWidth="1"/>
    <col min="2572" max="2572" width="10.42578125" style="3" customWidth="1"/>
    <col min="2573" max="2573" width="9.28515625" style="3" customWidth="1"/>
    <col min="2574" max="2574" width="11.140625" style="3" customWidth="1"/>
    <col min="2575" max="2575" width="7.85546875" style="3" customWidth="1"/>
    <col min="2576" max="2576" width="11" style="3" customWidth="1"/>
    <col min="2577" max="2577" width="7" style="3" customWidth="1"/>
    <col min="2578" max="2578" width="10.85546875" style="3" customWidth="1"/>
    <col min="2579" max="2580" width="10.7109375" style="3" customWidth="1"/>
    <col min="2581" max="2581" width="13.5703125" style="3" customWidth="1"/>
    <col min="2582" max="2582" width="7.42578125" style="3" customWidth="1"/>
    <col min="2583" max="2583" width="9.42578125" style="3" customWidth="1"/>
    <col min="2584" max="2584" width="10" style="3" customWidth="1"/>
    <col min="2585" max="2585" width="11.28515625" style="3" customWidth="1"/>
    <col min="2586" max="2586" width="10.140625" style="3" customWidth="1"/>
    <col min="2587" max="2587" width="9.5703125" style="3" customWidth="1"/>
    <col min="2588" max="2588" width="1.140625" style="3" customWidth="1"/>
    <col min="2589" max="2589" width="2.85546875" style="3" customWidth="1"/>
    <col min="2590" max="2816" width="11.42578125" style="3"/>
    <col min="2817" max="2817" width="11.140625" style="3" customWidth="1"/>
    <col min="2818" max="2818" width="31.140625" style="3" customWidth="1"/>
    <col min="2819" max="2819" width="11.42578125" style="3"/>
    <col min="2820" max="2820" width="10.28515625" style="3" customWidth="1"/>
    <col min="2821" max="2821" width="9.28515625" style="3" customWidth="1"/>
    <col min="2822" max="2822" width="9" style="3" customWidth="1"/>
    <col min="2823" max="2825" width="8.28515625" style="3" customWidth="1"/>
    <col min="2826" max="2826" width="9.42578125" style="3" customWidth="1"/>
    <col min="2827" max="2827" width="7.7109375" style="3" customWidth="1"/>
    <col min="2828" max="2828" width="10.42578125" style="3" customWidth="1"/>
    <col min="2829" max="2829" width="9.28515625" style="3" customWidth="1"/>
    <col min="2830" max="2830" width="11.140625" style="3" customWidth="1"/>
    <col min="2831" max="2831" width="7.85546875" style="3" customWidth="1"/>
    <col min="2832" max="2832" width="11" style="3" customWidth="1"/>
    <col min="2833" max="2833" width="7" style="3" customWidth="1"/>
    <col min="2834" max="2834" width="10.85546875" style="3" customWidth="1"/>
    <col min="2835" max="2836" width="10.7109375" style="3" customWidth="1"/>
    <col min="2837" max="2837" width="13.5703125" style="3" customWidth="1"/>
    <col min="2838" max="2838" width="7.42578125" style="3" customWidth="1"/>
    <col min="2839" max="2839" width="9.42578125" style="3" customWidth="1"/>
    <col min="2840" max="2840" width="10" style="3" customWidth="1"/>
    <col min="2841" max="2841" width="11.28515625" style="3" customWidth="1"/>
    <col min="2842" max="2842" width="10.140625" style="3" customWidth="1"/>
    <col min="2843" max="2843" width="9.5703125" style="3" customWidth="1"/>
    <col min="2844" max="2844" width="1.140625" style="3" customWidth="1"/>
    <col min="2845" max="2845" width="2.85546875" style="3" customWidth="1"/>
    <col min="2846" max="3072" width="11.42578125" style="3"/>
    <col min="3073" max="3073" width="11.140625" style="3" customWidth="1"/>
    <col min="3074" max="3074" width="31.140625" style="3" customWidth="1"/>
    <col min="3075" max="3075" width="11.42578125" style="3"/>
    <col min="3076" max="3076" width="10.28515625" style="3" customWidth="1"/>
    <col min="3077" max="3077" width="9.28515625" style="3" customWidth="1"/>
    <col min="3078" max="3078" width="9" style="3" customWidth="1"/>
    <col min="3079" max="3081" width="8.28515625" style="3" customWidth="1"/>
    <col min="3082" max="3082" width="9.42578125" style="3" customWidth="1"/>
    <col min="3083" max="3083" width="7.7109375" style="3" customWidth="1"/>
    <col min="3084" max="3084" width="10.42578125" style="3" customWidth="1"/>
    <col min="3085" max="3085" width="9.28515625" style="3" customWidth="1"/>
    <col min="3086" max="3086" width="11.140625" style="3" customWidth="1"/>
    <col min="3087" max="3087" width="7.85546875" style="3" customWidth="1"/>
    <col min="3088" max="3088" width="11" style="3" customWidth="1"/>
    <col min="3089" max="3089" width="7" style="3" customWidth="1"/>
    <col min="3090" max="3090" width="10.85546875" style="3" customWidth="1"/>
    <col min="3091" max="3092" width="10.7109375" style="3" customWidth="1"/>
    <col min="3093" max="3093" width="13.5703125" style="3" customWidth="1"/>
    <col min="3094" max="3094" width="7.42578125" style="3" customWidth="1"/>
    <col min="3095" max="3095" width="9.42578125" style="3" customWidth="1"/>
    <col min="3096" max="3096" width="10" style="3" customWidth="1"/>
    <col min="3097" max="3097" width="11.28515625" style="3" customWidth="1"/>
    <col min="3098" max="3098" width="10.140625" style="3" customWidth="1"/>
    <col min="3099" max="3099" width="9.5703125" style="3" customWidth="1"/>
    <col min="3100" max="3100" width="1.140625" style="3" customWidth="1"/>
    <col min="3101" max="3101" width="2.85546875" style="3" customWidth="1"/>
    <col min="3102" max="3328" width="11.42578125" style="3"/>
    <col min="3329" max="3329" width="11.140625" style="3" customWidth="1"/>
    <col min="3330" max="3330" width="31.140625" style="3" customWidth="1"/>
    <col min="3331" max="3331" width="11.42578125" style="3"/>
    <col min="3332" max="3332" width="10.28515625" style="3" customWidth="1"/>
    <col min="3333" max="3333" width="9.28515625" style="3" customWidth="1"/>
    <col min="3334" max="3334" width="9" style="3" customWidth="1"/>
    <col min="3335" max="3337" width="8.28515625" style="3" customWidth="1"/>
    <col min="3338" max="3338" width="9.42578125" style="3" customWidth="1"/>
    <col min="3339" max="3339" width="7.7109375" style="3" customWidth="1"/>
    <col min="3340" max="3340" width="10.42578125" style="3" customWidth="1"/>
    <col min="3341" max="3341" width="9.28515625" style="3" customWidth="1"/>
    <col min="3342" max="3342" width="11.140625" style="3" customWidth="1"/>
    <col min="3343" max="3343" width="7.85546875" style="3" customWidth="1"/>
    <col min="3344" max="3344" width="11" style="3" customWidth="1"/>
    <col min="3345" max="3345" width="7" style="3" customWidth="1"/>
    <col min="3346" max="3346" width="10.85546875" style="3" customWidth="1"/>
    <col min="3347" max="3348" width="10.7109375" style="3" customWidth="1"/>
    <col min="3349" max="3349" width="13.5703125" style="3" customWidth="1"/>
    <col min="3350" max="3350" width="7.42578125" style="3" customWidth="1"/>
    <col min="3351" max="3351" width="9.42578125" style="3" customWidth="1"/>
    <col min="3352" max="3352" width="10" style="3" customWidth="1"/>
    <col min="3353" max="3353" width="11.28515625" style="3" customWidth="1"/>
    <col min="3354" max="3354" width="10.140625" style="3" customWidth="1"/>
    <col min="3355" max="3355" width="9.5703125" style="3" customWidth="1"/>
    <col min="3356" max="3356" width="1.140625" style="3" customWidth="1"/>
    <col min="3357" max="3357" width="2.85546875" style="3" customWidth="1"/>
    <col min="3358" max="3584" width="11.42578125" style="3"/>
    <col min="3585" max="3585" width="11.140625" style="3" customWidth="1"/>
    <col min="3586" max="3586" width="31.140625" style="3" customWidth="1"/>
    <col min="3587" max="3587" width="11.42578125" style="3"/>
    <col min="3588" max="3588" width="10.28515625" style="3" customWidth="1"/>
    <col min="3589" max="3589" width="9.28515625" style="3" customWidth="1"/>
    <col min="3590" max="3590" width="9" style="3" customWidth="1"/>
    <col min="3591" max="3593" width="8.28515625" style="3" customWidth="1"/>
    <col min="3594" max="3594" width="9.42578125" style="3" customWidth="1"/>
    <col min="3595" max="3595" width="7.7109375" style="3" customWidth="1"/>
    <col min="3596" max="3596" width="10.42578125" style="3" customWidth="1"/>
    <col min="3597" max="3597" width="9.28515625" style="3" customWidth="1"/>
    <col min="3598" max="3598" width="11.140625" style="3" customWidth="1"/>
    <col min="3599" max="3599" width="7.85546875" style="3" customWidth="1"/>
    <col min="3600" max="3600" width="11" style="3" customWidth="1"/>
    <col min="3601" max="3601" width="7" style="3" customWidth="1"/>
    <col min="3602" max="3602" width="10.85546875" style="3" customWidth="1"/>
    <col min="3603" max="3604" width="10.7109375" style="3" customWidth="1"/>
    <col min="3605" max="3605" width="13.5703125" style="3" customWidth="1"/>
    <col min="3606" max="3606" width="7.42578125" style="3" customWidth="1"/>
    <col min="3607" max="3607" width="9.42578125" style="3" customWidth="1"/>
    <col min="3608" max="3608" width="10" style="3" customWidth="1"/>
    <col min="3609" max="3609" width="11.28515625" style="3" customWidth="1"/>
    <col min="3610" max="3610" width="10.140625" style="3" customWidth="1"/>
    <col min="3611" max="3611" width="9.5703125" style="3" customWidth="1"/>
    <col min="3612" max="3612" width="1.140625" style="3" customWidth="1"/>
    <col min="3613" max="3613" width="2.85546875" style="3" customWidth="1"/>
    <col min="3614" max="3840" width="11.42578125" style="3"/>
    <col min="3841" max="3841" width="11.140625" style="3" customWidth="1"/>
    <col min="3842" max="3842" width="31.140625" style="3" customWidth="1"/>
    <col min="3843" max="3843" width="11.42578125" style="3"/>
    <col min="3844" max="3844" width="10.28515625" style="3" customWidth="1"/>
    <col min="3845" max="3845" width="9.28515625" style="3" customWidth="1"/>
    <col min="3846" max="3846" width="9" style="3" customWidth="1"/>
    <col min="3847" max="3849" width="8.28515625" style="3" customWidth="1"/>
    <col min="3850" max="3850" width="9.42578125" style="3" customWidth="1"/>
    <col min="3851" max="3851" width="7.7109375" style="3" customWidth="1"/>
    <col min="3852" max="3852" width="10.42578125" style="3" customWidth="1"/>
    <col min="3853" max="3853" width="9.28515625" style="3" customWidth="1"/>
    <col min="3854" max="3854" width="11.140625" style="3" customWidth="1"/>
    <col min="3855" max="3855" width="7.85546875" style="3" customWidth="1"/>
    <col min="3856" max="3856" width="11" style="3" customWidth="1"/>
    <col min="3857" max="3857" width="7" style="3" customWidth="1"/>
    <col min="3858" max="3858" width="10.85546875" style="3" customWidth="1"/>
    <col min="3859" max="3860" width="10.7109375" style="3" customWidth="1"/>
    <col min="3861" max="3861" width="13.5703125" style="3" customWidth="1"/>
    <col min="3862" max="3862" width="7.42578125" style="3" customWidth="1"/>
    <col min="3863" max="3863" width="9.42578125" style="3" customWidth="1"/>
    <col min="3864" max="3864" width="10" style="3" customWidth="1"/>
    <col min="3865" max="3865" width="11.28515625" style="3" customWidth="1"/>
    <col min="3866" max="3866" width="10.140625" style="3" customWidth="1"/>
    <col min="3867" max="3867" width="9.5703125" style="3" customWidth="1"/>
    <col min="3868" max="3868" width="1.140625" style="3" customWidth="1"/>
    <col min="3869" max="3869" width="2.85546875" style="3" customWidth="1"/>
    <col min="3870" max="4096" width="11.42578125" style="3"/>
    <col min="4097" max="4097" width="11.140625" style="3" customWidth="1"/>
    <col min="4098" max="4098" width="31.140625" style="3" customWidth="1"/>
    <col min="4099" max="4099" width="11.42578125" style="3"/>
    <col min="4100" max="4100" width="10.28515625" style="3" customWidth="1"/>
    <col min="4101" max="4101" width="9.28515625" style="3" customWidth="1"/>
    <col min="4102" max="4102" width="9" style="3" customWidth="1"/>
    <col min="4103" max="4105" width="8.28515625" style="3" customWidth="1"/>
    <col min="4106" max="4106" width="9.42578125" style="3" customWidth="1"/>
    <col min="4107" max="4107" width="7.7109375" style="3" customWidth="1"/>
    <col min="4108" max="4108" width="10.42578125" style="3" customWidth="1"/>
    <col min="4109" max="4109" width="9.28515625" style="3" customWidth="1"/>
    <col min="4110" max="4110" width="11.140625" style="3" customWidth="1"/>
    <col min="4111" max="4111" width="7.85546875" style="3" customWidth="1"/>
    <col min="4112" max="4112" width="11" style="3" customWidth="1"/>
    <col min="4113" max="4113" width="7" style="3" customWidth="1"/>
    <col min="4114" max="4114" width="10.85546875" style="3" customWidth="1"/>
    <col min="4115" max="4116" width="10.7109375" style="3" customWidth="1"/>
    <col min="4117" max="4117" width="13.5703125" style="3" customWidth="1"/>
    <col min="4118" max="4118" width="7.42578125" style="3" customWidth="1"/>
    <col min="4119" max="4119" width="9.42578125" style="3" customWidth="1"/>
    <col min="4120" max="4120" width="10" style="3" customWidth="1"/>
    <col min="4121" max="4121" width="11.28515625" style="3" customWidth="1"/>
    <col min="4122" max="4122" width="10.140625" style="3" customWidth="1"/>
    <col min="4123" max="4123" width="9.5703125" style="3" customWidth="1"/>
    <col min="4124" max="4124" width="1.140625" style="3" customWidth="1"/>
    <col min="4125" max="4125" width="2.85546875" style="3" customWidth="1"/>
    <col min="4126" max="4352" width="11.42578125" style="3"/>
    <col min="4353" max="4353" width="11.140625" style="3" customWidth="1"/>
    <col min="4354" max="4354" width="31.140625" style="3" customWidth="1"/>
    <col min="4355" max="4355" width="11.42578125" style="3"/>
    <col min="4356" max="4356" width="10.28515625" style="3" customWidth="1"/>
    <col min="4357" max="4357" width="9.28515625" style="3" customWidth="1"/>
    <col min="4358" max="4358" width="9" style="3" customWidth="1"/>
    <col min="4359" max="4361" width="8.28515625" style="3" customWidth="1"/>
    <col min="4362" max="4362" width="9.42578125" style="3" customWidth="1"/>
    <col min="4363" max="4363" width="7.7109375" style="3" customWidth="1"/>
    <col min="4364" max="4364" width="10.42578125" style="3" customWidth="1"/>
    <col min="4365" max="4365" width="9.28515625" style="3" customWidth="1"/>
    <col min="4366" max="4366" width="11.140625" style="3" customWidth="1"/>
    <col min="4367" max="4367" width="7.85546875" style="3" customWidth="1"/>
    <col min="4368" max="4368" width="11" style="3" customWidth="1"/>
    <col min="4369" max="4369" width="7" style="3" customWidth="1"/>
    <col min="4370" max="4370" width="10.85546875" style="3" customWidth="1"/>
    <col min="4371" max="4372" width="10.7109375" style="3" customWidth="1"/>
    <col min="4373" max="4373" width="13.5703125" style="3" customWidth="1"/>
    <col min="4374" max="4374" width="7.42578125" style="3" customWidth="1"/>
    <col min="4375" max="4375" width="9.42578125" style="3" customWidth="1"/>
    <col min="4376" max="4376" width="10" style="3" customWidth="1"/>
    <col min="4377" max="4377" width="11.28515625" style="3" customWidth="1"/>
    <col min="4378" max="4378" width="10.140625" style="3" customWidth="1"/>
    <col min="4379" max="4379" width="9.5703125" style="3" customWidth="1"/>
    <col min="4380" max="4380" width="1.140625" style="3" customWidth="1"/>
    <col min="4381" max="4381" width="2.85546875" style="3" customWidth="1"/>
    <col min="4382" max="4608" width="11.42578125" style="3"/>
    <col min="4609" max="4609" width="11.140625" style="3" customWidth="1"/>
    <col min="4610" max="4610" width="31.140625" style="3" customWidth="1"/>
    <col min="4611" max="4611" width="11.42578125" style="3"/>
    <col min="4612" max="4612" width="10.28515625" style="3" customWidth="1"/>
    <col min="4613" max="4613" width="9.28515625" style="3" customWidth="1"/>
    <col min="4614" max="4614" width="9" style="3" customWidth="1"/>
    <col min="4615" max="4617" width="8.28515625" style="3" customWidth="1"/>
    <col min="4618" max="4618" width="9.42578125" style="3" customWidth="1"/>
    <col min="4619" max="4619" width="7.7109375" style="3" customWidth="1"/>
    <col min="4620" max="4620" width="10.42578125" style="3" customWidth="1"/>
    <col min="4621" max="4621" width="9.28515625" style="3" customWidth="1"/>
    <col min="4622" max="4622" width="11.140625" style="3" customWidth="1"/>
    <col min="4623" max="4623" width="7.85546875" style="3" customWidth="1"/>
    <col min="4624" max="4624" width="11" style="3" customWidth="1"/>
    <col min="4625" max="4625" width="7" style="3" customWidth="1"/>
    <col min="4626" max="4626" width="10.85546875" style="3" customWidth="1"/>
    <col min="4627" max="4628" width="10.7109375" style="3" customWidth="1"/>
    <col min="4629" max="4629" width="13.5703125" style="3" customWidth="1"/>
    <col min="4630" max="4630" width="7.42578125" style="3" customWidth="1"/>
    <col min="4631" max="4631" width="9.42578125" style="3" customWidth="1"/>
    <col min="4632" max="4632" width="10" style="3" customWidth="1"/>
    <col min="4633" max="4633" width="11.28515625" style="3" customWidth="1"/>
    <col min="4634" max="4634" width="10.140625" style="3" customWidth="1"/>
    <col min="4635" max="4635" width="9.5703125" style="3" customWidth="1"/>
    <col min="4636" max="4636" width="1.140625" style="3" customWidth="1"/>
    <col min="4637" max="4637" width="2.85546875" style="3" customWidth="1"/>
    <col min="4638" max="4864" width="11.42578125" style="3"/>
    <col min="4865" max="4865" width="11.140625" style="3" customWidth="1"/>
    <col min="4866" max="4866" width="31.140625" style="3" customWidth="1"/>
    <col min="4867" max="4867" width="11.42578125" style="3"/>
    <col min="4868" max="4868" width="10.28515625" style="3" customWidth="1"/>
    <col min="4869" max="4869" width="9.28515625" style="3" customWidth="1"/>
    <col min="4870" max="4870" width="9" style="3" customWidth="1"/>
    <col min="4871" max="4873" width="8.28515625" style="3" customWidth="1"/>
    <col min="4874" max="4874" width="9.42578125" style="3" customWidth="1"/>
    <col min="4875" max="4875" width="7.7109375" style="3" customWidth="1"/>
    <col min="4876" max="4876" width="10.42578125" style="3" customWidth="1"/>
    <col min="4877" max="4877" width="9.28515625" style="3" customWidth="1"/>
    <col min="4878" max="4878" width="11.140625" style="3" customWidth="1"/>
    <col min="4879" max="4879" width="7.85546875" style="3" customWidth="1"/>
    <col min="4880" max="4880" width="11" style="3" customWidth="1"/>
    <col min="4881" max="4881" width="7" style="3" customWidth="1"/>
    <col min="4882" max="4882" width="10.85546875" style="3" customWidth="1"/>
    <col min="4883" max="4884" width="10.7109375" style="3" customWidth="1"/>
    <col min="4885" max="4885" width="13.5703125" style="3" customWidth="1"/>
    <col min="4886" max="4886" width="7.42578125" style="3" customWidth="1"/>
    <col min="4887" max="4887" width="9.42578125" style="3" customWidth="1"/>
    <col min="4888" max="4888" width="10" style="3" customWidth="1"/>
    <col min="4889" max="4889" width="11.28515625" style="3" customWidth="1"/>
    <col min="4890" max="4890" width="10.140625" style="3" customWidth="1"/>
    <col min="4891" max="4891" width="9.5703125" style="3" customWidth="1"/>
    <col min="4892" max="4892" width="1.140625" style="3" customWidth="1"/>
    <col min="4893" max="4893" width="2.85546875" style="3" customWidth="1"/>
    <col min="4894" max="5120" width="11.42578125" style="3"/>
    <col min="5121" max="5121" width="11.140625" style="3" customWidth="1"/>
    <col min="5122" max="5122" width="31.140625" style="3" customWidth="1"/>
    <col min="5123" max="5123" width="11.42578125" style="3"/>
    <col min="5124" max="5124" width="10.28515625" style="3" customWidth="1"/>
    <col min="5125" max="5125" width="9.28515625" style="3" customWidth="1"/>
    <col min="5126" max="5126" width="9" style="3" customWidth="1"/>
    <col min="5127" max="5129" width="8.28515625" style="3" customWidth="1"/>
    <col min="5130" max="5130" width="9.42578125" style="3" customWidth="1"/>
    <col min="5131" max="5131" width="7.7109375" style="3" customWidth="1"/>
    <col min="5132" max="5132" width="10.42578125" style="3" customWidth="1"/>
    <col min="5133" max="5133" width="9.28515625" style="3" customWidth="1"/>
    <col min="5134" max="5134" width="11.140625" style="3" customWidth="1"/>
    <col min="5135" max="5135" width="7.85546875" style="3" customWidth="1"/>
    <col min="5136" max="5136" width="11" style="3" customWidth="1"/>
    <col min="5137" max="5137" width="7" style="3" customWidth="1"/>
    <col min="5138" max="5138" width="10.85546875" style="3" customWidth="1"/>
    <col min="5139" max="5140" width="10.7109375" style="3" customWidth="1"/>
    <col min="5141" max="5141" width="13.5703125" style="3" customWidth="1"/>
    <col min="5142" max="5142" width="7.42578125" style="3" customWidth="1"/>
    <col min="5143" max="5143" width="9.42578125" style="3" customWidth="1"/>
    <col min="5144" max="5144" width="10" style="3" customWidth="1"/>
    <col min="5145" max="5145" width="11.28515625" style="3" customWidth="1"/>
    <col min="5146" max="5146" width="10.140625" style="3" customWidth="1"/>
    <col min="5147" max="5147" width="9.5703125" style="3" customWidth="1"/>
    <col min="5148" max="5148" width="1.140625" style="3" customWidth="1"/>
    <col min="5149" max="5149" width="2.85546875" style="3" customWidth="1"/>
    <col min="5150" max="5376" width="11.42578125" style="3"/>
    <col min="5377" max="5377" width="11.140625" style="3" customWidth="1"/>
    <col min="5378" max="5378" width="31.140625" style="3" customWidth="1"/>
    <col min="5379" max="5379" width="11.42578125" style="3"/>
    <col min="5380" max="5380" width="10.28515625" style="3" customWidth="1"/>
    <col min="5381" max="5381" width="9.28515625" style="3" customWidth="1"/>
    <col min="5382" max="5382" width="9" style="3" customWidth="1"/>
    <col min="5383" max="5385" width="8.28515625" style="3" customWidth="1"/>
    <col min="5386" max="5386" width="9.42578125" style="3" customWidth="1"/>
    <col min="5387" max="5387" width="7.7109375" style="3" customWidth="1"/>
    <col min="5388" max="5388" width="10.42578125" style="3" customWidth="1"/>
    <col min="5389" max="5389" width="9.28515625" style="3" customWidth="1"/>
    <col min="5390" max="5390" width="11.140625" style="3" customWidth="1"/>
    <col min="5391" max="5391" width="7.85546875" style="3" customWidth="1"/>
    <col min="5392" max="5392" width="11" style="3" customWidth="1"/>
    <col min="5393" max="5393" width="7" style="3" customWidth="1"/>
    <col min="5394" max="5394" width="10.85546875" style="3" customWidth="1"/>
    <col min="5395" max="5396" width="10.7109375" style="3" customWidth="1"/>
    <col min="5397" max="5397" width="13.5703125" style="3" customWidth="1"/>
    <col min="5398" max="5398" width="7.42578125" style="3" customWidth="1"/>
    <col min="5399" max="5399" width="9.42578125" style="3" customWidth="1"/>
    <col min="5400" max="5400" width="10" style="3" customWidth="1"/>
    <col min="5401" max="5401" width="11.28515625" style="3" customWidth="1"/>
    <col min="5402" max="5402" width="10.140625" style="3" customWidth="1"/>
    <col min="5403" max="5403" width="9.5703125" style="3" customWidth="1"/>
    <col min="5404" max="5404" width="1.140625" style="3" customWidth="1"/>
    <col min="5405" max="5405" width="2.85546875" style="3" customWidth="1"/>
    <col min="5406" max="5632" width="11.42578125" style="3"/>
    <col min="5633" max="5633" width="11.140625" style="3" customWidth="1"/>
    <col min="5634" max="5634" width="31.140625" style="3" customWidth="1"/>
    <col min="5635" max="5635" width="11.42578125" style="3"/>
    <col min="5636" max="5636" width="10.28515625" style="3" customWidth="1"/>
    <col min="5637" max="5637" width="9.28515625" style="3" customWidth="1"/>
    <col min="5638" max="5638" width="9" style="3" customWidth="1"/>
    <col min="5639" max="5641" width="8.28515625" style="3" customWidth="1"/>
    <col min="5642" max="5642" width="9.42578125" style="3" customWidth="1"/>
    <col min="5643" max="5643" width="7.7109375" style="3" customWidth="1"/>
    <col min="5644" max="5644" width="10.42578125" style="3" customWidth="1"/>
    <col min="5645" max="5645" width="9.28515625" style="3" customWidth="1"/>
    <col min="5646" max="5646" width="11.140625" style="3" customWidth="1"/>
    <col min="5647" max="5647" width="7.85546875" style="3" customWidth="1"/>
    <col min="5648" max="5648" width="11" style="3" customWidth="1"/>
    <col min="5649" max="5649" width="7" style="3" customWidth="1"/>
    <col min="5650" max="5650" width="10.85546875" style="3" customWidth="1"/>
    <col min="5651" max="5652" width="10.7109375" style="3" customWidth="1"/>
    <col min="5653" max="5653" width="13.5703125" style="3" customWidth="1"/>
    <col min="5654" max="5654" width="7.42578125" style="3" customWidth="1"/>
    <col min="5655" max="5655" width="9.42578125" style="3" customWidth="1"/>
    <col min="5656" max="5656" width="10" style="3" customWidth="1"/>
    <col min="5657" max="5657" width="11.28515625" style="3" customWidth="1"/>
    <col min="5658" max="5658" width="10.140625" style="3" customWidth="1"/>
    <col min="5659" max="5659" width="9.5703125" style="3" customWidth="1"/>
    <col min="5660" max="5660" width="1.140625" style="3" customWidth="1"/>
    <col min="5661" max="5661" width="2.85546875" style="3" customWidth="1"/>
    <col min="5662" max="5888" width="11.42578125" style="3"/>
    <col min="5889" max="5889" width="11.140625" style="3" customWidth="1"/>
    <col min="5890" max="5890" width="31.140625" style="3" customWidth="1"/>
    <col min="5891" max="5891" width="11.42578125" style="3"/>
    <col min="5892" max="5892" width="10.28515625" style="3" customWidth="1"/>
    <col min="5893" max="5893" width="9.28515625" style="3" customWidth="1"/>
    <col min="5894" max="5894" width="9" style="3" customWidth="1"/>
    <col min="5895" max="5897" width="8.28515625" style="3" customWidth="1"/>
    <col min="5898" max="5898" width="9.42578125" style="3" customWidth="1"/>
    <col min="5899" max="5899" width="7.7109375" style="3" customWidth="1"/>
    <col min="5900" max="5900" width="10.42578125" style="3" customWidth="1"/>
    <col min="5901" max="5901" width="9.28515625" style="3" customWidth="1"/>
    <col min="5902" max="5902" width="11.140625" style="3" customWidth="1"/>
    <col min="5903" max="5903" width="7.85546875" style="3" customWidth="1"/>
    <col min="5904" max="5904" width="11" style="3" customWidth="1"/>
    <col min="5905" max="5905" width="7" style="3" customWidth="1"/>
    <col min="5906" max="5906" width="10.85546875" style="3" customWidth="1"/>
    <col min="5907" max="5908" width="10.7109375" style="3" customWidth="1"/>
    <col min="5909" max="5909" width="13.5703125" style="3" customWidth="1"/>
    <col min="5910" max="5910" width="7.42578125" style="3" customWidth="1"/>
    <col min="5911" max="5911" width="9.42578125" style="3" customWidth="1"/>
    <col min="5912" max="5912" width="10" style="3" customWidth="1"/>
    <col min="5913" max="5913" width="11.28515625" style="3" customWidth="1"/>
    <col min="5914" max="5914" width="10.140625" style="3" customWidth="1"/>
    <col min="5915" max="5915" width="9.5703125" style="3" customWidth="1"/>
    <col min="5916" max="5916" width="1.140625" style="3" customWidth="1"/>
    <col min="5917" max="5917" width="2.85546875" style="3" customWidth="1"/>
    <col min="5918" max="6144" width="11.42578125" style="3"/>
    <col min="6145" max="6145" width="11.140625" style="3" customWidth="1"/>
    <col min="6146" max="6146" width="31.140625" style="3" customWidth="1"/>
    <col min="6147" max="6147" width="11.42578125" style="3"/>
    <col min="6148" max="6148" width="10.28515625" style="3" customWidth="1"/>
    <col min="6149" max="6149" width="9.28515625" style="3" customWidth="1"/>
    <col min="6150" max="6150" width="9" style="3" customWidth="1"/>
    <col min="6151" max="6153" width="8.28515625" style="3" customWidth="1"/>
    <col min="6154" max="6154" width="9.42578125" style="3" customWidth="1"/>
    <col min="6155" max="6155" width="7.7109375" style="3" customWidth="1"/>
    <col min="6156" max="6156" width="10.42578125" style="3" customWidth="1"/>
    <col min="6157" max="6157" width="9.28515625" style="3" customWidth="1"/>
    <col min="6158" max="6158" width="11.140625" style="3" customWidth="1"/>
    <col min="6159" max="6159" width="7.85546875" style="3" customWidth="1"/>
    <col min="6160" max="6160" width="11" style="3" customWidth="1"/>
    <col min="6161" max="6161" width="7" style="3" customWidth="1"/>
    <col min="6162" max="6162" width="10.85546875" style="3" customWidth="1"/>
    <col min="6163" max="6164" width="10.7109375" style="3" customWidth="1"/>
    <col min="6165" max="6165" width="13.5703125" style="3" customWidth="1"/>
    <col min="6166" max="6166" width="7.42578125" style="3" customWidth="1"/>
    <col min="6167" max="6167" width="9.42578125" style="3" customWidth="1"/>
    <col min="6168" max="6168" width="10" style="3" customWidth="1"/>
    <col min="6169" max="6169" width="11.28515625" style="3" customWidth="1"/>
    <col min="6170" max="6170" width="10.140625" style="3" customWidth="1"/>
    <col min="6171" max="6171" width="9.5703125" style="3" customWidth="1"/>
    <col min="6172" max="6172" width="1.140625" style="3" customWidth="1"/>
    <col min="6173" max="6173" width="2.85546875" style="3" customWidth="1"/>
    <col min="6174" max="6400" width="11.42578125" style="3"/>
    <col min="6401" max="6401" width="11.140625" style="3" customWidth="1"/>
    <col min="6402" max="6402" width="31.140625" style="3" customWidth="1"/>
    <col min="6403" max="6403" width="11.42578125" style="3"/>
    <col min="6404" max="6404" width="10.28515625" style="3" customWidth="1"/>
    <col min="6405" max="6405" width="9.28515625" style="3" customWidth="1"/>
    <col min="6406" max="6406" width="9" style="3" customWidth="1"/>
    <col min="6407" max="6409" width="8.28515625" style="3" customWidth="1"/>
    <col min="6410" max="6410" width="9.42578125" style="3" customWidth="1"/>
    <col min="6411" max="6411" width="7.7109375" style="3" customWidth="1"/>
    <col min="6412" max="6412" width="10.42578125" style="3" customWidth="1"/>
    <col min="6413" max="6413" width="9.28515625" style="3" customWidth="1"/>
    <col min="6414" max="6414" width="11.140625" style="3" customWidth="1"/>
    <col min="6415" max="6415" width="7.85546875" style="3" customWidth="1"/>
    <col min="6416" max="6416" width="11" style="3" customWidth="1"/>
    <col min="6417" max="6417" width="7" style="3" customWidth="1"/>
    <col min="6418" max="6418" width="10.85546875" style="3" customWidth="1"/>
    <col min="6419" max="6420" width="10.7109375" style="3" customWidth="1"/>
    <col min="6421" max="6421" width="13.5703125" style="3" customWidth="1"/>
    <col min="6422" max="6422" width="7.42578125" style="3" customWidth="1"/>
    <col min="6423" max="6423" width="9.42578125" style="3" customWidth="1"/>
    <col min="6424" max="6424" width="10" style="3" customWidth="1"/>
    <col min="6425" max="6425" width="11.28515625" style="3" customWidth="1"/>
    <col min="6426" max="6426" width="10.140625" style="3" customWidth="1"/>
    <col min="6427" max="6427" width="9.5703125" style="3" customWidth="1"/>
    <col min="6428" max="6428" width="1.140625" style="3" customWidth="1"/>
    <col min="6429" max="6429" width="2.85546875" style="3" customWidth="1"/>
    <col min="6430" max="6656" width="11.42578125" style="3"/>
    <col min="6657" max="6657" width="11.140625" style="3" customWidth="1"/>
    <col min="6658" max="6658" width="31.140625" style="3" customWidth="1"/>
    <col min="6659" max="6659" width="11.42578125" style="3"/>
    <col min="6660" max="6660" width="10.28515625" style="3" customWidth="1"/>
    <col min="6661" max="6661" width="9.28515625" style="3" customWidth="1"/>
    <col min="6662" max="6662" width="9" style="3" customWidth="1"/>
    <col min="6663" max="6665" width="8.28515625" style="3" customWidth="1"/>
    <col min="6666" max="6666" width="9.42578125" style="3" customWidth="1"/>
    <col min="6667" max="6667" width="7.7109375" style="3" customWidth="1"/>
    <col min="6668" max="6668" width="10.42578125" style="3" customWidth="1"/>
    <col min="6669" max="6669" width="9.28515625" style="3" customWidth="1"/>
    <col min="6670" max="6670" width="11.140625" style="3" customWidth="1"/>
    <col min="6671" max="6671" width="7.85546875" style="3" customWidth="1"/>
    <col min="6672" max="6672" width="11" style="3" customWidth="1"/>
    <col min="6673" max="6673" width="7" style="3" customWidth="1"/>
    <col min="6674" max="6674" width="10.85546875" style="3" customWidth="1"/>
    <col min="6675" max="6676" width="10.7109375" style="3" customWidth="1"/>
    <col min="6677" max="6677" width="13.5703125" style="3" customWidth="1"/>
    <col min="6678" max="6678" width="7.42578125" style="3" customWidth="1"/>
    <col min="6679" max="6679" width="9.42578125" style="3" customWidth="1"/>
    <col min="6680" max="6680" width="10" style="3" customWidth="1"/>
    <col min="6681" max="6681" width="11.28515625" style="3" customWidth="1"/>
    <col min="6682" max="6682" width="10.140625" style="3" customWidth="1"/>
    <col min="6683" max="6683" width="9.5703125" style="3" customWidth="1"/>
    <col min="6684" max="6684" width="1.140625" style="3" customWidth="1"/>
    <col min="6685" max="6685" width="2.85546875" style="3" customWidth="1"/>
    <col min="6686" max="6912" width="11.42578125" style="3"/>
    <col min="6913" max="6913" width="11.140625" style="3" customWidth="1"/>
    <col min="6914" max="6914" width="31.140625" style="3" customWidth="1"/>
    <col min="6915" max="6915" width="11.42578125" style="3"/>
    <col min="6916" max="6916" width="10.28515625" style="3" customWidth="1"/>
    <col min="6917" max="6917" width="9.28515625" style="3" customWidth="1"/>
    <col min="6918" max="6918" width="9" style="3" customWidth="1"/>
    <col min="6919" max="6921" width="8.28515625" style="3" customWidth="1"/>
    <col min="6922" max="6922" width="9.42578125" style="3" customWidth="1"/>
    <col min="6923" max="6923" width="7.7109375" style="3" customWidth="1"/>
    <col min="6924" max="6924" width="10.42578125" style="3" customWidth="1"/>
    <col min="6925" max="6925" width="9.28515625" style="3" customWidth="1"/>
    <col min="6926" max="6926" width="11.140625" style="3" customWidth="1"/>
    <col min="6927" max="6927" width="7.85546875" style="3" customWidth="1"/>
    <col min="6928" max="6928" width="11" style="3" customWidth="1"/>
    <col min="6929" max="6929" width="7" style="3" customWidth="1"/>
    <col min="6930" max="6930" width="10.85546875" style="3" customWidth="1"/>
    <col min="6931" max="6932" width="10.7109375" style="3" customWidth="1"/>
    <col min="6933" max="6933" width="13.5703125" style="3" customWidth="1"/>
    <col min="6934" max="6934" width="7.42578125" style="3" customWidth="1"/>
    <col min="6935" max="6935" width="9.42578125" style="3" customWidth="1"/>
    <col min="6936" max="6936" width="10" style="3" customWidth="1"/>
    <col min="6937" max="6937" width="11.28515625" style="3" customWidth="1"/>
    <col min="6938" max="6938" width="10.140625" style="3" customWidth="1"/>
    <col min="6939" max="6939" width="9.5703125" style="3" customWidth="1"/>
    <col min="6940" max="6940" width="1.140625" style="3" customWidth="1"/>
    <col min="6941" max="6941" width="2.85546875" style="3" customWidth="1"/>
    <col min="6942" max="7168" width="11.42578125" style="3"/>
    <col min="7169" max="7169" width="11.140625" style="3" customWidth="1"/>
    <col min="7170" max="7170" width="31.140625" style="3" customWidth="1"/>
    <col min="7171" max="7171" width="11.42578125" style="3"/>
    <col min="7172" max="7172" width="10.28515625" style="3" customWidth="1"/>
    <col min="7173" max="7173" width="9.28515625" style="3" customWidth="1"/>
    <col min="7174" max="7174" width="9" style="3" customWidth="1"/>
    <col min="7175" max="7177" width="8.28515625" style="3" customWidth="1"/>
    <col min="7178" max="7178" width="9.42578125" style="3" customWidth="1"/>
    <col min="7179" max="7179" width="7.7109375" style="3" customWidth="1"/>
    <col min="7180" max="7180" width="10.42578125" style="3" customWidth="1"/>
    <col min="7181" max="7181" width="9.28515625" style="3" customWidth="1"/>
    <col min="7182" max="7182" width="11.140625" style="3" customWidth="1"/>
    <col min="7183" max="7183" width="7.85546875" style="3" customWidth="1"/>
    <col min="7184" max="7184" width="11" style="3" customWidth="1"/>
    <col min="7185" max="7185" width="7" style="3" customWidth="1"/>
    <col min="7186" max="7186" width="10.85546875" style="3" customWidth="1"/>
    <col min="7187" max="7188" width="10.7109375" style="3" customWidth="1"/>
    <col min="7189" max="7189" width="13.5703125" style="3" customWidth="1"/>
    <col min="7190" max="7190" width="7.42578125" style="3" customWidth="1"/>
    <col min="7191" max="7191" width="9.42578125" style="3" customWidth="1"/>
    <col min="7192" max="7192" width="10" style="3" customWidth="1"/>
    <col min="7193" max="7193" width="11.28515625" style="3" customWidth="1"/>
    <col min="7194" max="7194" width="10.140625" style="3" customWidth="1"/>
    <col min="7195" max="7195" width="9.5703125" style="3" customWidth="1"/>
    <col min="7196" max="7196" width="1.140625" style="3" customWidth="1"/>
    <col min="7197" max="7197" width="2.85546875" style="3" customWidth="1"/>
    <col min="7198" max="7424" width="11.42578125" style="3"/>
    <col min="7425" max="7425" width="11.140625" style="3" customWidth="1"/>
    <col min="7426" max="7426" width="31.140625" style="3" customWidth="1"/>
    <col min="7427" max="7427" width="11.42578125" style="3"/>
    <col min="7428" max="7428" width="10.28515625" style="3" customWidth="1"/>
    <col min="7429" max="7429" width="9.28515625" style="3" customWidth="1"/>
    <col min="7430" max="7430" width="9" style="3" customWidth="1"/>
    <col min="7431" max="7433" width="8.28515625" style="3" customWidth="1"/>
    <col min="7434" max="7434" width="9.42578125" style="3" customWidth="1"/>
    <col min="7435" max="7435" width="7.7109375" style="3" customWidth="1"/>
    <col min="7436" max="7436" width="10.42578125" style="3" customWidth="1"/>
    <col min="7437" max="7437" width="9.28515625" style="3" customWidth="1"/>
    <col min="7438" max="7438" width="11.140625" style="3" customWidth="1"/>
    <col min="7439" max="7439" width="7.85546875" style="3" customWidth="1"/>
    <col min="7440" max="7440" width="11" style="3" customWidth="1"/>
    <col min="7441" max="7441" width="7" style="3" customWidth="1"/>
    <col min="7442" max="7442" width="10.85546875" style="3" customWidth="1"/>
    <col min="7443" max="7444" width="10.7109375" style="3" customWidth="1"/>
    <col min="7445" max="7445" width="13.5703125" style="3" customWidth="1"/>
    <col min="7446" max="7446" width="7.42578125" style="3" customWidth="1"/>
    <col min="7447" max="7447" width="9.42578125" style="3" customWidth="1"/>
    <col min="7448" max="7448" width="10" style="3" customWidth="1"/>
    <col min="7449" max="7449" width="11.28515625" style="3" customWidth="1"/>
    <col min="7450" max="7450" width="10.140625" style="3" customWidth="1"/>
    <col min="7451" max="7451" width="9.5703125" style="3" customWidth="1"/>
    <col min="7452" max="7452" width="1.140625" style="3" customWidth="1"/>
    <col min="7453" max="7453" width="2.85546875" style="3" customWidth="1"/>
    <col min="7454" max="7680" width="11.42578125" style="3"/>
    <col min="7681" max="7681" width="11.140625" style="3" customWidth="1"/>
    <col min="7682" max="7682" width="31.140625" style="3" customWidth="1"/>
    <col min="7683" max="7683" width="11.42578125" style="3"/>
    <col min="7684" max="7684" width="10.28515625" style="3" customWidth="1"/>
    <col min="7685" max="7685" width="9.28515625" style="3" customWidth="1"/>
    <col min="7686" max="7686" width="9" style="3" customWidth="1"/>
    <col min="7687" max="7689" width="8.28515625" style="3" customWidth="1"/>
    <col min="7690" max="7690" width="9.42578125" style="3" customWidth="1"/>
    <col min="7691" max="7691" width="7.7109375" style="3" customWidth="1"/>
    <col min="7692" max="7692" width="10.42578125" style="3" customWidth="1"/>
    <col min="7693" max="7693" width="9.28515625" style="3" customWidth="1"/>
    <col min="7694" max="7694" width="11.140625" style="3" customWidth="1"/>
    <col min="7695" max="7695" width="7.85546875" style="3" customWidth="1"/>
    <col min="7696" max="7696" width="11" style="3" customWidth="1"/>
    <col min="7697" max="7697" width="7" style="3" customWidth="1"/>
    <col min="7698" max="7698" width="10.85546875" style="3" customWidth="1"/>
    <col min="7699" max="7700" width="10.7109375" style="3" customWidth="1"/>
    <col min="7701" max="7701" width="13.5703125" style="3" customWidth="1"/>
    <col min="7702" max="7702" width="7.42578125" style="3" customWidth="1"/>
    <col min="7703" max="7703" width="9.42578125" style="3" customWidth="1"/>
    <col min="7704" max="7704" width="10" style="3" customWidth="1"/>
    <col min="7705" max="7705" width="11.28515625" style="3" customWidth="1"/>
    <col min="7706" max="7706" width="10.140625" style="3" customWidth="1"/>
    <col min="7707" max="7707" width="9.5703125" style="3" customWidth="1"/>
    <col min="7708" max="7708" width="1.140625" style="3" customWidth="1"/>
    <col min="7709" max="7709" width="2.85546875" style="3" customWidth="1"/>
    <col min="7710" max="7936" width="11.42578125" style="3"/>
    <col min="7937" max="7937" width="11.140625" style="3" customWidth="1"/>
    <col min="7938" max="7938" width="31.140625" style="3" customWidth="1"/>
    <col min="7939" max="7939" width="11.42578125" style="3"/>
    <col min="7940" max="7940" width="10.28515625" style="3" customWidth="1"/>
    <col min="7941" max="7941" width="9.28515625" style="3" customWidth="1"/>
    <col min="7942" max="7942" width="9" style="3" customWidth="1"/>
    <col min="7943" max="7945" width="8.28515625" style="3" customWidth="1"/>
    <col min="7946" max="7946" width="9.42578125" style="3" customWidth="1"/>
    <col min="7947" max="7947" width="7.7109375" style="3" customWidth="1"/>
    <col min="7948" max="7948" width="10.42578125" style="3" customWidth="1"/>
    <col min="7949" max="7949" width="9.28515625" style="3" customWidth="1"/>
    <col min="7950" max="7950" width="11.140625" style="3" customWidth="1"/>
    <col min="7951" max="7951" width="7.85546875" style="3" customWidth="1"/>
    <col min="7952" max="7952" width="11" style="3" customWidth="1"/>
    <col min="7953" max="7953" width="7" style="3" customWidth="1"/>
    <col min="7954" max="7954" width="10.85546875" style="3" customWidth="1"/>
    <col min="7955" max="7956" width="10.7109375" style="3" customWidth="1"/>
    <col min="7957" max="7957" width="13.5703125" style="3" customWidth="1"/>
    <col min="7958" max="7958" width="7.42578125" style="3" customWidth="1"/>
    <col min="7959" max="7959" width="9.42578125" style="3" customWidth="1"/>
    <col min="7960" max="7960" width="10" style="3" customWidth="1"/>
    <col min="7961" max="7961" width="11.28515625" style="3" customWidth="1"/>
    <col min="7962" max="7962" width="10.140625" style="3" customWidth="1"/>
    <col min="7963" max="7963" width="9.5703125" style="3" customWidth="1"/>
    <col min="7964" max="7964" width="1.140625" style="3" customWidth="1"/>
    <col min="7965" max="7965" width="2.85546875" style="3" customWidth="1"/>
    <col min="7966" max="8192" width="11.42578125" style="3"/>
    <col min="8193" max="8193" width="11.140625" style="3" customWidth="1"/>
    <col min="8194" max="8194" width="31.140625" style="3" customWidth="1"/>
    <col min="8195" max="8195" width="11.42578125" style="3"/>
    <col min="8196" max="8196" width="10.28515625" style="3" customWidth="1"/>
    <col min="8197" max="8197" width="9.28515625" style="3" customWidth="1"/>
    <col min="8198" max="8198" width="9" style="3" customWidth="1"/>
    <col min="8199" max="8201" width="8.28515625" style="3" customWidth="1"/>
    <col min="8202" max="8202" width="9.42578125" style="3" customWidth="1"/>
    <col min="8203" max="8203" width="7.7109375" style="3" customWidth="1"/>
    <col min="8204" max="8204" width="10.42578125" style="3" customWidth="1"/>
    <col min="8205" max="8205" width="9.28515625" style="3" customWidth="1"/>
    <col min="8206" max="8206" width="11.140625" style="3" customWidth="1"/>
    <col min="8207" max="8207" width="7.85546875" style="3" customWidth="1"/>
    <col min="8208" max="8208" width="11" style="3" customWidth="1"/>
    <col min="8209" max="8209" width="7" style="3" customWidth="1"/>
    <col min="8210" max="8210" width="10.85546875" style="3" customWidth="1"/>
    <col min="8211" max="8212" width="10.7109375" style="3" customWidth="1"/>
    <col min="8213" max="8213" width="13.5703125" style="3" customWidth="1"/>
    <col min="8214" max="8214" width="7.42578125" style="3" customWidth="1"/>
    <col min="8215" max="8215" width="9.42578125" style="3" customWidth="1"/>
    <col min="8216" max="8216" width="10" style="3" customWidth="1"/>
    <col min="8217" max="8217" width="11.28515625" style="3" customWidth="1"/>
    <col min="8218" max="8218" width="10.140625" style="3" customWidth="1"/>
    <col min="8219" max="8219" width="9.5703125" style="3" customWidth="1"/>
    <col min="8220" max="8220" width="1.140625" style="3" customWidth="1"/>
    <col min="8221" max="8221" width="2.85546875" style="3" customWidth="1"/>
    <col min="8222" max="8448" width="11.42578125" style="3"/>
    <col min="8449" max="8449" width="11.140625" style="3" customWidth="1"/>
    <col min="8450" max="8450" width="31.140625" style="3" customWidth="1"/>
    <col min="8451" max="8451" width="11.42578125" style="3"/>
    <col min="8452" max="8452" width="10.28515625" style="3" customWidth="1"/>
    <col min="8453" max="8453" width="9.28515625" style="3" customWidth="1"/>
    <col min="8454" max="8454" width="9" style="3" customWidth="1"/>
    <col min="8455" max="8457" width="8.28515625" style="3" customWidth="1"/>
    <col min="8458" max="8458" width="9.42578125" style="3" customWidth="1"/>
    <col min="8459" max="8459" width="7.7109375" style="3" customWidth="1"/>
    <col min="8460" max="8460" width="10.42578125" style="3" customWidth="1"/>
    <col min="8461" max="8461" width="9.28515625" style="3" customWidth="1"/>
    <col min="8462" max="8462" width="11.140625" style="3" customWidth="1"/>
    <col min="8463" max="8463" width="7.85546875" style="3" customWidth="1"/>
    <col min="8464" max="8464" width="11" style="3" customWidth="1"/>
    <col min="8465" max="8465" width="7" style="3" customWidth="1"/>
    <col min="8466" max="8466" width="10.85546875" style="3" customWidth="1"/>
    <col min="8467" max="8468" width="10.7109375" style="3" customWidth="1"/>
    <col min="8469" max="8469" width="13.5703125" style="3" customWidth="1"/>
    <col min="8470" max="8470" width="7.42578125" style="3" customWidth="1"/>
    <col min="8471" max="8471" width="9.42578125" style="3" customWidth="1"/>
    <col min="8472" max="8472" width="10" style="3" customWidth="1"/>
    <col min="8473" max="8473" width="11.28515625" style="3" customWidth="1"/>
    <col min="8474" max="8474" width="10.140625" style="3" customWidth="1"/>
    <col min="8475" max="8475" width="9.5703125" style="3" customWidth="1"/>
    <col min="8476" max="8476" width="1.140625" style="3" customWidth="1"/>
    <col min="8477" max="8477" width="2.85546875" style="3" customWidth="1"/>
    <col min="8478" max="8704" width="11.42578125" style="3"/>
    <col min="8705" max="8705" width="11.140625" style="3" customWidth="1"/>
    <col min="8706" max="8706" width="31.140625" style="3" customWidth="1"/>
    <col min="8707" max="8707" width="11.42578125" style="3"/>
    <col min="8708" max="8708" width="10.28515625" style="3" customWidth="1"/>
    <col min="8709" max="8709" width="9.28515625" style="3" customWidth="1"/>
    <col min="8710" max="8710" width="9" style="3" customWidth="1"/>
    <col min="8711" max="8713" width="8.28515625" style="3" customWidth="1"/>
    <col min="8714" max="8714" width="9.42578125" style="3" customWidth="1"/>
    <col min="8715" max="8715" width="7.7109375" style="3" customWidth="1"/>
    <col min="8716" max="8716" width="10.42578125" style="3" customWidth="1"/>
    <col min="8717" max="8717" width="9.28515625" style="3" customWidth="1"/>
    <col min="8718" max="8718" width="11.140625" style="3" customWidth="1"/>
    <col min="8719" max="8719" width="7.85546875" style="3" customWidth="1"/>
    <col min="8720" max="8720" width="11" style="3" customWidth="1"/>
    <col min="8721" max="8721" width="7" style="3" customWidth="1"/>
    <col min="8722" max="8722" width="10.85546875" style="3" customWidth="1"/>
    <col min="8723" max="8724" width="10.7109375" style="3" customWidth="1"/>
    <col min="8725" max="8725" width="13.5703125" style="3" customWidth="1"/>
    <col min="8726" max="8726" width="7.42578125" style="3" customWidth="1"/>
    <col min="8727" max="8727" width="9.42578125" style="3" customWidth="1"/>
    <col min="8728" max="8728" width="10" style="3" customWidth="1"/>
    <col min="8729" max="8729" width="11.28515625" style="3" customWidth="1"/>
    <col min="8730" max="8730" width="10.140625" style="3" customWidth="1"/>
    <col min="8731" max="8731" width="9.5703125" style="3" customWidth="1"/>
    <col min="8732" max="8732" width="1.140625" style="3" customWidth="1"/>
    <col min="8733" max="8733" width="2.85546875" style="3" customWidth="1"/>
    <col min="8734" max="8960" width="11.42578125" style="3"/>
    <col min="8961" max="8961" width="11.140625" style="3" customWidth="1"/>
    <col min="8962" max="8962" width="31.140625" style="3" customWidth="1"/>
    <col min="8963" max="8963" width="11.42578125" style="3"/>
    <col min="8964" max="8964" width="10.28515625" style="3" customWidth="1"/>
    <col min="8965" max="8965" width="9.28515625" style="3" customWidth="1"/>
    <col min="8966" max="8966" width="9" style="3" customWidth="1"/>
    <col min="8967" max="8969" width="8.28515625" style="3" customWidth="1"/>
    <col min="8970" max="8970" width="9.42578125" style="3" customWidth="1"/>
    <col min="8971" max="8971" width="7.7109375" style="3" customWidth="1"/>
    <col min="8972" max="8972" width="10.42578125" style="3" customWidth="1"/>
    <col min="8973" max="8973" width="9.28515625" style="3" customWidth="1"/>
    <col min="8974" max="8974" width="11.140625" style="3" customWidth="1"/>
    <col min="8975" max="8975" width="7.85546875" style="3" customWidth="1"/>
    <col min="8976" max="8976" width="11" style="3" customWidth="1"/>
    <col min="8977" max="8977" width="7" style="3" customWidth="1"/>
    <col min="8978" max="8978" width="10.85546875" style="3" customWidth="1"/>
    <col min="8979" max="8980" width="10.7109375" style="3" customWidth="1"/>
    <col min="8981" max="8981" width="13.5703125" style="3" customWidth="1"/>
    <col min="8982" max="8982" width="7.42578125" style="3" customWidth="1"/>
    <col min="8983" max="8983" width="9.42578125" style="3" customWidth="1"/>
    <col min="8984" max="8984" width="10" style="3" customWidth="1"/>
    <col min="8985" max="8985" width="11.28515625" style="3" customWidth="1"/>
    <col min="8986" max="8986" width="10.140625" style="3" customWidth="1"/>
    <col min="8987" max="8987" width="9.5703125" style="3" customWidth="1"/>
    <col min="8988" max="8988" width="1.140625" style="3" customWidth="1"/>
    <col min="8989" max="8989" width="2.85546875" style="3" customWidth="1"/>
    <col min="8990" max="9216" width="11.42578125" style="3"/>
    <col min="9217" max="9217" width="11.140625" style="3" customWidth="1"/>
    <col min="9218" max="9218" width="31.140625" style="3" customWidth="1"/>
    <col min="9219" max="9219" width="11.42578125" style="3"/>
    <col min="9220" max="9220" width="10.28515625" style="3" customWidth="1"/>
    <col min="9221" max="9221" width="9.28515625" style="3" customWidth="1"/>
    <col min="9222" max="9222" width="9" style="3" customWidth="1"/>
    <col min="9223" max="9225" width="8.28515625" style="3" customWidth="1"/>
    <col min="9226" max="9226" width="9.42578125" style="3" customWidth="1"/>
    <col min="9227" max="9227" width="7.7109375" style="3" customWidth="1"/>
    <col min="9228" max="9228" width="10.42578125" style="3" customWidth="1"/>
    <col min="9229" max="9229" width="9.28515625" style="3" customWidth="1"/>
    <col min="9230" max="9230" width="11.140625" style="3" customWidth="1"/>
    <col min="9231" max="9231" width="7.85546875" style="3" customWidth="1"/>
    <col min="9232" max="9232" width="11" style="3" customWidth="1"/>
    <col min="9233" max="9233" width="7" style="3" customWidth="1"/>
    <col min="9234" max="9234" width="10.85546875" style="3" customWidth="1"/>
    <col min="9235" max="9236" width="10.7109375" style="3" customWidth="1"/>
    <col min="9237" max="9237" width="13.5703125" style="3" customWidth="1"/>
    <col min="9238" max="9238" width="7.42578125" style="3" customWidth="1"/>
    <col min="9239" max="9239" width="9.42578125" style="3" customWidth="1"/>
    <col min="9240" max="9240" width="10" style="3" customWidth="1"/>
    <col min="9241" max="9241" width="11.28515625" style="3" customWidth="1"/>
    <col min="9242" max="9242" width="10.140625" style="3" customWidth="1"/>
    <col min="9243" max="9243" width="9.5703125" style="3" customWidth="1"/>
    <col min="9244" max="9244" width="1.140625" style="3" customWidth="1"/>
    <col min="9245" max="9245" width="2.85546875" style="3" customWidth="1"/>
    <col min="9246" max="9472" width="11.42578125" style="3"/>
    <col min="9473" max="9473" width="11.140625" style="3" customWidth="1"/>
    <col min="9474" max="9474" width="31.140625" style="3" customWidth="1"/>
    <col min="9475" max="9475" width="11.42578125" style="3"/>
    <col min="9476" max="9476" width="10.28515625" style="3" customWidth="1"/>
    <col min="9477" max="9477" width="9.28515625" style="3" customWidth="1"/>
    <col min="9478" max="9478" width="9" style="3" customWidth="1"/>
    <col min="9479" max="9481" width="8.28515625" style="3" customWidth="1"/>
    <col min="9482" max="9482" width="9.42578125" style="3" customWidth="1"/>
    <col min="9483" max="9483" width="7.7109375" style="3" customWidth="1"/>
    <col min="9484" max="9484" width="10.42578125" style="3" customWidth="1"/>
    <col min="9485" max="9485" width="9.28515625" style="3" customWidth="1"/>
    <col min="9486" max="9486" width="11.140625" style="3" customWidth="1"/>
    <col min="9487" max="9487" width="7.85546875" style="3" customWidth="1"/>
    <col min="9488" max="9488" width="11" style="3" customWidth="1"/>
    <col min="9489" max="9489" width="7" style="3" customWidth="1"/>
    <col min="9490" max="9490" width="10.85546875" style="3" customWidth="1"/>
    <col min="9491" max="9492" width="10.7109375" style="3" customWidth="1"/>
    <col min="9493" max="9493" width="13.5703125" style="3" customWidth="1"/>
    <col min="9494" max="9494" width="7.42578125" style="3" customWidth="1"/>
    <col min="9495" max="9495" width="9.42578125" style="3" customWidth="1"/>
    <col min="9496" max="9496" width="10" style="3" customWidth="1"/>
    <col min="9497" max="9497" width="11.28515625" style="3" customWidth="1"/>
    <col min="9498" max="9498" width="10.140625" style="3" customWidth="1"/>
    <col min="9499" max="9499" width="9.5703125" style="3" customWidth="1"/>
    <col min="9500" max="9500" width="1.140625" style="3" customWidth="1"/>
    <col min="9501" max="9501" width="2.85546875" style="3" customWidth="1"/>
    <col min="9502" max="9728" width="11.42578125" style="3"/>
    <col min="9729" max="9729" width="11.140625" style="3" customWidth="1"/>
    <col min="9730" max="9730" width="31.140625" style="3" customWidth="1"/>
    <col min="9731" max="9731" width="11.42578125" style="3"/>
    <col min="9732" max="9732" width="10.28515625" style="3" customWidth="1"/>
    <col min="9733" max="9733" width="9.28515625" style="3" customWidth="1"/>
    <col min="9734" max="9734" width="9" style="3" customWidth="1"/>
    <col min="9735" max="9737" width="8.28515625" style="3" customWidth="1"/>
    <col min="9738" max="9738" width="9.42578125" style="3" customWidth="1"/>
    <col min="9739" max="9739" width="7.7109375" style="3" customWidth="1"/>
    <col min="9740" max="9740" width="10.42578125" style="3" customWidth="1"/>
    <col min="9741" max="9741" width="9.28515625" style="3" customWidth="1"/>
    <col min="9742" max="9742" width="11.140625" style="3" customWidth="1"/>
    <col min="9743" max="9743" width="7.85546875" style="3" customWidth="1"/>
    <col min="9744" max="9744" width="11" style="3" customWidth="1"/>
    <col min="9745" max="9745" width="7" style="3" customWidth="1"/>
    <col min="9746" max="9746" width="10.85546875" style="3" customWidth="1"/>
    <col min="9747" max="9748" width="10.7109375" style="3" customWidth="1"/>
    <col min="9749" max="9749" width="13.5703125" style="3" customWidth="1"/>
    <col min="9750" max="9750" width="7.42578125" style="3" customWidth="1"/>
    <col min="9751" max="9751" width="9.42578125" style="3" customWidth="1"/>
    <col min="9752" max="9752" width="10" style="3" customWidth="1"/>
    <col min="9753" max="9753" width="11.28515625" style="3" customWidth="1"/>
    <col min="9754" max="9754" width="10.140625" style="3" customWidth="1"/>
    <col min="9755" max="9755" width="9.5703125" style="3" customWidth="1"/>
    <col min="9756" max="9756" width="1.140625" style="3" customWidth="1"/>
    <col min="9757" max="9757" width="2.85546875" style="3" customWidth="1"/>
    <col min="9758" max="9984" width="11.42578125" style="3"/>
    <col min="9985" max="9985" width="11.140625" style="3" customWidth="1"/>
    <col min="9986" max="9986" width="31.140625" style="3" customWidth="1"/>
    <col min="9987" max="9987" width="11.42578125" style="3"/>
    <col min="9988" max="9988" width="10.28515625" style="3" customWidth="1"/>
    <col min="9989" max="9989" width="9.28515625" style="3" customWidth="1"/>
    <col min="9990" max="9990" width="9" style="3" customWidth="1"/>
    <col min="9991" max="9993" width="8.28515625" style="3" customWidth="1"/>
    <col min="9994" max="9994" width="9.42578125" style="3" customWidth="1"/>
    <col min="9995" max="9995" width="7.7109375" style="3" customWidth="1"/>
    <col min="9996" max="9996" width="10.42578125" style="3" customWidth="1"/>
    <col min="9997" max="9997" width="9.28515625" style="3" customWidth="1"/>
    <col min="9998" max="9998" width="11.140625" style="3" customWidth="1"/>
    <col min="9999" max="9999" width="7.85546875" style="3" customWidth="1"/>
    <col min="10000" max="10000" width="11" style="3" customWidth="1"/>
    <col min="10001" max="10001" width="7" style="3" customWidth="1"/>
    <col min="10002" max="10002" width="10.85546875" style="3" customWidth="1"/>
    <col min="10003" max="10004" width="10.7109375" style="3" customWidth="1"/>
    <col min="10005" max="10005" width="13.5703125" style="3" customWidth="1"/>
    <col min="10006" max="10006" width="7.42578125" style="3" customWidth="1"/>
    <col min="10007" max="10007" width="9.42578125" style="3" customWidth="1"/>
    <col min="10008" max="10008" width="10" style="3" customWidth="1"/>
    <col min="10009" max="10009" width="11.28515625" style="3" customWidth="1"/>
    <col min="10010" max="10010" width="10.140625" style="3" customWidth="1"/>
    <col min="10011" max="10011" width="9.5703125" style="3" customWidth="1"/>
    <col min="10012" max="10012" width="1.140625" style="3" customWidth="1"/>
    <col min="10013" max="10013" width="2.85546875" style="3" customWidth="1"/>
    <col min="10014" max="10240" width="11.42578125" style="3"/>
    <col min="10241" max="10241" width="11.140625" style="3" customWidth="1"/>
    <col min="10242" max="10242" width="31.140625" style="3" customWidth="1"/>
    <col min="10243" max="10243" width="11.42578125" style="3"/>
    <col min="10244" max="10244" width="10.28515625" style="3" customWidth="1"/>
    <col min="10245" max="10245" width="9.28515625" style="3" customWidth="1"/>
    <col min="10246" max="10246" width="9" style="3" customWidth="1"/>
    <col min="10247" max="10249" width="8.28515625" style="3" customWidth="1"/>
    <col min="10250" max="10250" width="9.42578125" style="3" customWidth="1"/>
    <col min="10251" max="10251" width="7.7109375" style="3" customWidth="1"/>
    <col min="10252" max="10252" width="10.42578125" style="3" customWidth="1"/>
    <col min="10253" max="10253" width="9.28515625" style="3" customWidth="1"/>
    <col min="10254" max="10254" width="11.140625" style="3" customWidth="1"/>
    <col min="10255" max="10255" width="7.85546875" style="3" customWidth="1"/>
    <col min="10256" max="10256" width="11" style="3" customWidth="1"/>
    <col min="10257" max="10257" width="7" style="3" customWidth="1"/>
    <col min="10258" max="10258" width="10.85546875" style="3" customWidth="1"/>
    <col min="10259" max="10260" width="10.7109375" style="3" customWidth="1"/>
    <col min="10261" max="10261" width="13.5703125" style="3" customWidth="1"/>
    <col min="10262" max="10262" width="7.42578125" style="3" customWidth="1"/>
    <col min="10263" max="10263" width="9.42578125" style="3" customWidth="1"/>
    <col min="10264" max="10264" width="10" style="3" customWidth="1"/>
    <col min="10265" max="10265" width="11.28515625" style="3" customWidth="1"/>
    <col min="10266" max="10266" width="10.140625" style="3" customWidth="1"/>
    <col min="10267" max="10267" width="9.5703125" style="3" customWidth="1"/>
    <col min="10268" max="10268" width="1.140625" style="3" customWidth="1"/>
    <col min="10269" max="10269" width="2.85546875" style="3" customWidth="1"/>
    <col min="10270" max="10496" width="11.42578125" style="3"/>
    <col min="10497" max="10497" width="11.140625" style="3" customWidth="1"/>
    <col min="10498" max="10498" width="31.140625" style="3" customWidth="1"/>
    <col min="10499" max="10499" width="11.42578125" style="3"/>
    <col min="10500" max="10500" width="10.28515625" style="3" customWidth="1"/>
    <col min="10501" max="10501" width="9.28515625" style="3" customWidth="1"/>
    <col min="10502" max="10502" width="9" style="3" customWidth="1"/>
    <col min="10503" max="10505" width="8.28515625" style="3" customWidth="1"/>
    <col min="10506" max="10506" width="9.42578125" style="3" customWidth="1"/>
    <col min="10507" max="10507" width="7.7109375" style="3" customWidth="1"/>
    <col min="10508" max="10508" width="10.42578125" style="3" customWidth="1"/>
    <col min="10509" max="10509" width="9.28515625" style="3" customWidth="1"/>
    <col min="10510" max="10510" width="11.140625" style="3" customWidth="1"/>
    <col min="10511" max="10511" width="7.85546875" style="3" customWidth="1"/>
    <col min="10512" max="10512" width="11" style="3" customWidth="1"/>
    <col min="10513" max="10513" width="7" style="3" customWidth="1"/>
    <col min="10514" max="10514" width="10.85546875" style="3" customWidth="1"/>
    <col min="10515" max="10516" width="10.7109375" style="3" customWidth="1"/>
    <col min="10517" max="10517" width="13.5703125" style="3" customWidth="1"/>
    <col min="10518" max="10518" width="7.42578125" style="3" customWidth="1"/>
    <col min="10519" max="10519" width="9.42578125" style="3" customWidth="1"/>
    <col min="10520" max="10520" width="10" style="3" customWidth="1"/>
    <col min="10521" max="10521" width="11.28515625" style="3" customWidth="1"/>
    <col min="10522" max="10522" width="10.140625" style="3" customWidth="1"/>
    <col min="10523" max="10523" width="9.5703125" style="3" customWidth="1"/>
    <col min="10524" max="10524" width="1.140625" style="3" customWidth="1"/>
    <col min="10525" max="10525" width="2.85546875" style="3" customWidth="1"/>
    <col min="10526" max="10752" width="11.42578125" style="3"/>
    <col min="10753" max="10753" width="11.140625" style="3" customWidth="1"/>
    <col min="10754" max="10754" width="31.140625" style="3" customWidth="1"/>
    <col min="10755" max="10755" width="11.42578125" style="3"/>
    <col min="10756" max="10756" width="10.28515625" style="3" customWidth="1"/>
    <col min="10757" max="10757" width="9.28515625" style="3" customWidth="1"/>
    <col min="10758" max="10758" width="9" style="3" customWidth="1"/>
    <col min="10759" max="10761" width="8.28515625" style="3" customWidth="1"/>
    <col min="10762" max="10762" width="9.42578125" style="3" customWidth="1"/>
    <col min="10763" max="10763" width="7.7109375" style="3" customWidth="1"/>
    <col min="10764" max="10764" width="10.42578125" style="3" customWidth="1"/>
    <col min="10765" max="10765" width="9.28515625" style="3" customWidth="1"/>
    <col min="10766" max="10766" width="11.140625" style="3" customWidth="1"/>
    <col min="10767" max="10767" width="7.85546875" style="3" customWidth="1"/>
    <col min="10768" max="10768" width="11" style="3" customWidth="1"/>
    <col min="10769" max="10769" width="7" style="3" customWidth="1"/>
    <col min="10770" max="10770" width="10.85546875" style="3" customWidth="1"/>
    <col min="10771" max="10772" width="10.7109375" style="3" customWidth="1"/>
    <col min="10773" max="10773" width="13.5703125" style="3" customWidth="1"/>
    <col min="10774" max="10774" width="7.42578125" style="3" customWidth="1"/>
    <col min="10775" max="10775" width="9.42578125" style="3" customWidth="1"/>
    <col min="10776" max="10776" width="10" style="3" customWidth="1"/>
    <col min="10777" max="10777" width="11.28515625" style="3" customWidth="1"/>
    <col min="10778" max="10778" width="10.140625" style="3" customWidth="1"/>
    <col min="10779" max="10779" width="9.5703125" style="3" customWidth="1"/>
    <col min="10780" max="10780" width="1.140625" style="3" customWidth="1"/>
    <col min="10781" max="10781" width="2.85546875" style="3" customWidth="1"/>
    <col min="10782" max="11008" width="11.42578125" style="3"/>
    <col min="11009" max="11009" width="11.140625" style="3" customWidth="1"/>
    <col min="11010" max="11010" width="31.140625" style="3" customWidth="1"/>
    <col min="11011" max="11011" width="11.42578125" style="3"/>
    <col min="11012" max="11012" width="10.28515625" style="3" customWidth="1"/>
    <col min="11013" max="11013" width="9.28515625" style="3" customWidth="1"/>
    <col min="11014" max="11014" width="9" style="3" customWidth="1"/>
    <col min="11015" max="11017" width="8.28515625" style="3" customWidth="1"/>
    <col min="11018" max="11018" width="9.42578125" style="3" customWidth="1"/>
    <col min="11019" max="11019" width="7.7109375" style="3" customWidth="1"/>
    <col min="11020" max="11020" width="10.42578125" style="3" customWidth="1"/>
    <col min="11021" max="11021" width="9.28515625" style="3" customWidth="1"/>
    <col min="11022" max="11022" width="11.140625" style="3" customWidth="1"/>
    <col min="11023" max="11023" width="7.85546875" style="3" customWidth="1"/>
    <col min="11024" max="11024" width="11" style="3" customWidth="1"/>
    <col min="11025" max="11025" width="7" style="3" customWidth="1"/>
    <col min="11026" max="11026" width="10.85546875" style="3" customWidth="1"/>
    <col min="11027" max="11028" width="10.7109375" style="3" customWidth="1"/>
    <col min="11029" max="11029" width="13.5703125" style="3" customWidth="1"/>
    <col min="11030" max="11030" width="7.42578125" style="3" customWidth="1"/>
    <col min="11031" max="11031" width="9.42578125" style="3" customWidth="1"/>
    <col min="11032" max="11032" width="10" style="3" customWidth="1"/>
    <col min="11033" max="11033" width="11.28515625" style="3" customWidth="1"/>
    <col min="11034" max="11034" width="10.140625" style="3" customWidth="1"/>
    <col min="11035" max="11035" width="9.5703125" style="3" customWidth="1"/>
    <col min="11036" max="11036" width="1.140625" style="3" customWidth="1"/>
    <col min="11037" max="11037" width="2.85546875" style="3" customWidth="1"/>
    <col min="11038" max="11264" width="11.42578125" style="3"/>
    <col min="11265" max="11265" width="11.140625" style="3" customWidth="1"/>
    <col min="11266" max="11266" width="31.140625" style="3" customWidth="1"/>
    <col min="11267" max="11267" width="11.42578125" style="3"/>
    <col min="11268" max="11268" width="10.28515625" style="3" customWidth="1"/>
    <col min="11269" max="11269" width="9.28515625" style="3" customWidth="1"/>
    <col min="11270" max="11270" width="9" style="3" customWidth="1"/>
    <col min="11271" max="11273" width="8.28515625" style="3" customWidth="1"/>
    <col min="11274" max="11274" width="9.42578125" style="3" customWidth="1"/>
    <col min="11275" max="11275" width="7.7109375" style="3" customWidth="1"/>
    <col min="11276" max="11276" width="10.42578125" style="3" customWidth="1"/>
    <col min="11277" max="11277" width="9.28515625" style="3" customWidth="1"/>
    <col min="11278" max="11278" width="11.140625" style="3" customWidth="1"/>
    <col min="11279" max="11279" width="7.85546875" style="3" customWidth="1"/>
    <col min="11280" max="11280" width="11" style="3" customWidth="1"/>
    <col min="11281" max="11281" width="7" style="3" customWidth="1"/>
    <col min="11282" max="11282" width="10.85546875" style="3" customWidth="1"/>
    <col min="11283" max="11284" width="10.7109375" style="3" customWidth="1"/>
    <col min="11285" max="11285" width="13.5703125" style="3" customWidth="1"/>
    <col min="11286" max="11286" width="7.42578125" style="3" customWidth="1"/>
    <col min="11287" max="11287" width="9.42578125" style="3" customWidth="1"/>
    <col min="11288" max="11288" width="10" style="3" customWidth="1"/>
    <col min="11289" max="11289" width="11.28515625" style="3" customWidth="1"/>
    <col min="11290" max="11290" width="10.140625" style="3" customWidth="1"/>
    <col min="11291" max="11291" width="9.5703125" style="3" customWidth="1"/>
    <col min="11292" max="11292" width="1.140625" style="3" customWidth="1"/>
    <col min="11293" max="11293" width="2.85546875" style="3" customWidth="1"/>
    <col min="11294" max="11520" width="11.42578125" style="3"/>
    <col min="11521" max="11521" width="11.140625" style="3" customWidth="1"/>
    <col min="11522" max="11522" width="31.140625" style="3" customWidth="1"/>
    <col min="11523" max="11523" width="11.42578125" style="3"/>
    <col min="11524" max="11524" width="10.28515625" style="3" customWidth="1"/>
    <col min="11525" max="11525" width="9.28515625" style="3" customWidth="1"/>
    <col min="11526" max="11526" width="9" style="3" customWidth="1"/>
    <col min="11527" max="11529" width="8.28515625" style="3" customWidth="1"/>
    <col min="11530" max="11530" width="9.42578125" style="3" customWidth="1"/>
    <col min="11531" max="11531" width="7.7109375" style="3" customWidth="1"/>
    <col min="11532" max="11532" width="10.42578125" style="3" customWidth="1"/>
    <col min="11533" max="11533" width="9.28515625" style="3" customWidth="1"/>
    <col min="11534" max="11534" width="11.140625" style="3" customWidth="1"/>
    <col min="11535" max="11535" width="7.85546875" style="3" customWidth="1"/>
    <col min="11536" max="11536" width="11" style="3" customWidth="1"/>
    <col min="11537" max="11537" width="7" style="3" customWidth="1"/>
    <col min="11538" max="11538" width="10.85546875" style="3" customWidth="1"/>
    <col min="11539" max="11540" width="10.7109375" style="3" customWidth="1"/>
    <col min="11541" max="11541" width="13.5703125" style="3" customWidth="1"/>
    <col min="11542" max="11542" width="7.42578125" style="3" customWidth="1"/>
    <col min="11543" max="11543" width="9.42578125" style="3" customWidth="1"/>
    <col min="11544" max="11544" width="10" style="3" customWidth="1"/>
    <col min="11545" max="11545" width="11.28515625" style="3" customWidth="1"/>
    <col min="11546" max="11546" width="10.140625" style="3" customWidth="1"/>
    <col min="11547" max="11547" width="9.5703125" style="3" customWidth="1"/>
    <col min="11548" max="11548" width="1.140625" style="3" customWidth="1"/>
    <col min="11549" max="11549" width="2.85546875" style="3" customWidth="1"/>
    <col min="11550" max="11776" width="11.42578125" style="3"/>
    <col min="11777" max="11777" width="11.140625" style="3" customWidth="1"/>
    <col min="11778" max="11778" width="31.140625" style="3" customWidth="1"/>
    <col min="11779" max="11779" width="11.42578125" style="3"/>
    <col min="11780" max="11780" width="10.28515625" style="3" customWidth="1"/>
    <col min="11781" max="11781" width="9.28515625" style="3" customWidth="1"/>
    <col min="11782" max="11782" width="9" style="3" customWidth="1"/>
    <col min="11783" max="11785" width="8.28515625" style="3" customWidth="1"/>
    <col min="11786" max="11786" width="9.42578125" style="3" customWidth="1"/>
    <col min="11787" max="11787" width="7.7109375" style="3" customWidth="1"/>
    <col min="11788" max="11788" width="10.42578125" style="3" customWidth="1"/>
    <col min="11789" max="11789" width="9.28515625" style="3" customWidth="1"/>
    <col min="11790" max="11790" width="11.140625" style="3" customWidth="1"/>
    <col min="11791" max="11791" width="7.85546875" style="3" customWidth="1"/>
    <col min="11792" max="11792" width="11" style="3" customWidth="1"/>
    <col min="11793" max="11793" width="7" style="3" customWidth="1"/>
    <col min="11794" max="11794" width="10.85546875" style="3" customWidth="1"/>
    <col min="11795" max="11796" width="10.7109375" style="3" customWidth="1"/>
    <col min="11797" max="11797" width="13.5703125" style="3" customWidth="1"/>
    <col min="11798" max="11798" width="7.42578125" style="3" customWidth="1"/>
    <col min="11799" max="11799" width="9.42578125" style="3" customWidth="1"/>
    <col min="11800" max="11800" width="10" style="3" customWidth="1"/>
    <col min="11801" max="11801" width="11.28515625" style="3" customWidth="1"/>
    <col min="11802" max="11802" width="10.140625" style="3" customWidth="1"/>
    <col min="11803" max="11803" width="9.5703125" style="3" customWidth="1"/>
    <col min="11804" max="11804" width="1.140625" style="3" customWidth="1"/>
    <col min="11805" max="11805" width="2.85546875" style="3" customWidth="1"/>
    <col min="11806" max="12032" width="11.42578125" style="3"/>
    <col min="12033" max="12033" width="11.140625" style="3" customWidth="1"/>
    <col min="12034" max="12034" width="31.140625" style="3" customWidth="1"/>
    <col min="12035" max="12035" width="11.42578125" style="3"/>
    <col min="12036" max="12036" width="10.28515625" style="3" customWidth="1"/>
    <col min="12037" max="12037" width="9.28515625" style="3" customWidth="1"/>
    <col min="12038" max="12038" width="9" style="3" customWidth="1"/>
    <col min="12039" max="12041" width="8.28515625" style="3" customWidth="1"/>
    <col min="12042" max="12042" width="9.42578125" style="3" customWidth="1"/>
    <col min="12043" max="12043" width="7.7109375" style="3" customWidth="1"/>
    <col min="12044" max="12044" width="10.42578125" style="3" customWidth="1"/>
    <col min="12045" max="12045" width="9.28515625" style="3" customWidth="1"/>
    <col min="12046" max="12046" width="11.140625" style="3" customWidth="1"/>
    <col min="12047" max="12047" width="7.85546875" style="3" customWidth="1"/>
    <col min="12048" max="12048" width="11" style="3" customWidth="1"/>
    <col min="12049" max="12049" width="7" style="3" customWidth="1"/>
    <col min="12050" max="12050" width="10.85546875" style="3" customWidth="1"/>
    <col min="12051" max="12052" width="10.7109375" style="3" customWidth="1"/>
    <col min="12053" max="12053" width="13.5703125" style="3" customWidth="1"/>
    <col min="12054" max="12054" width="7.42578125" style="3" customWidth="1"/>
    <col min="12055" max="12055" width="9.42578125" style="3" customWidth="1"/>
    <col min="12056" max="12056" width="10" style="3" customWidth="1"/>
    <col min="12057" max="12057" width="11.28515625" style="3" customWidth="1"/>
    <col min="12058" max="12058" width="10.140625" style="3" customWidth="1"/>
    <col min="12059" max="12059" width="9.5703125" style="3" customWidth="1"/>
    <col min="12060" max="12060" width="1.140625" style="3" customWidth="1"/>
    <col min="12061" max="12061" width="2.85546875" style="3" customWidth="1"/>
    <col min="12062" max="12288" width="11.42578125" style="3"/>
    <col min="12289" max="12289" width="11.140625" style="3" customWidth="1"/>
    <col min="12290" max="12290" width="31.140625" style="3" customWidth="1"/>
    <col min="12291" max="12291" width="11.42578125" style="3"/>
    <col min="12292" max="12292" width="10.28515625" style="3" customWidth="1"/>
    <col min="12293" max="12293" width="9.28515625" style="3" customWidth="1"/>
    <col min="12294" max="12294" width="9" style="3" customWidth="1"/>
    <col min="12295" max="12297" width="8.28515625" style="3" customWidth="1"/>
    <col min="12298" max="12298" width="9.42578125" style="3" customWidth="1"/>
    <col min="12299" max="12299" width="7.7109375" style="3" customWidth="1"/>
    <col min="12300" max="12300" width="10.42578125" style="3" customWidth="1"/>
    <col min="12301" max="12301" width="9.28515625" style="3" customWidth="1"/>
    <col min="12302" max="12302" width="11.140625" style="3" customWidth="1"/>
    <col min="12303" max="12303" width="7.85546875" style="3" customWidth="1"/>
    <col min="12304" max="12304" width="11" style="3" customWidth="1"/>
    <col min="12305" max="12305" width="7" style="3" customWidth="1"/>
    <col min="12306" max="12306" width="10.85546875" style="3" customWidth="1"/>
    <col min="12307" max="12308" width="10.7109375" style="3" customWidth="1"/>
    <col min="12309" max="12309" width="13.5703125" style="3" customWidth="1"/>
    <col min="12310" max="12310" width="7.42578125" style="3" customWidth="1"/>
    <col min="12311" max="12311" width="9.42578125" style="3" customWidth="1"/>
    <col min="12312" max="12312" width="10" style="3" customWidth="1"/>
    <col min="12313" max="12313" width="11.28515625" style="3" customWidth="1"/>
    <col min="12314" max="12314" width="10.140625" style="3" customWidth="1"/>
    <col min="12315" max="12315" width="9.5703125" style="3" customWidth="1"/>
    <col min="12316" max="12316" width="1.140625" style="3" customWidth="1"/>
    <col min="12317" max="12317" width="2.85546875" style="3" customWidth="1"/>
    <col min="12318" max="12544" width="11.42578125" style="3"/>
    <col min="12545" max="12545" width="11.140625" style="3" customWidth="1"/>
    <col min="12546" max="12546" width="31.140625" style="3" customWidth="1"/>
    <col min="12547" max="12547" width="11.42578125" style="3"/>
    <col min="12548" max="12548" width="10.28515625" style="3" customWidth="1"/>
    <col min="12549" max="12549" width="9.28515625" style="3" customWidth="1"/>
    <col min="12550" max="12550" width="9" style="3" customWidth="1"/>
    <col min="12551" max="12553" width="8.28515625" style="3" customWidth="1"/>
    <col min="12554" max="12554" width="9.42578125" style="3" customWidth="1"/>
    <col min="12555" max="12555" width="7.7109375" style="3" customWidth="1"/>
    <col min="12556" max="12556" width="10.42578125" style="3" customWidth="1"/>
    <col min="12557" max="12557" width="9.28515625" style="3" customWidth="1"/>
    <col min="12558" max="12558" width="11.140625" style="3" customWidth="1"/>
    <col min="12559" max="12559" width="7.85546875" style="3" customWidth="1"/>
    <col min="12560" max="12560" width="11" style="3" customWidth="1"/>
    <col min="12561" max="12561" width="7" style="3" customWidth="1"/>
    <col min="12562" max="12562" width="10.85546875" style="3" customWidth="1"/>
    <col min="12563" max="12564" width="10.7109375" style="3" customWidth="1"/>
    <col min="12565" max="12565" width="13.5703125" style="3" customWidth="1"/>
    <col min="12566" max="12566" width="7.42578125" style="3" customWidth="1"/>
    <col min="12567" max="12567" width="9.42578125" style="3" customWidth="1"/>
    <col min="12568" max="12568" width="10" style="3" customWidth="1"/>
    <col min="12569" max="12569" width="11.28515625" style="3" customWidth="1"/>
    <col min="12570" max="12570" width="10.140625" style="3" customWidth="1"/>
    <col min="12571" max="12571" width="9.5703125" style="3" customWidth="1"/>
    <col min="12572" max="12572" width="1.140625" style="3" customWidth="1"/>
    <col min="12573" max="12573" width="2.85546875" style="3" customWidth="1"/>
    <col min="12574" max="12800" width="11.42578125" style="3"/>
    <col min="12801" max="12801" width="11.140625" style="3" customWidth="1"/>
    <col min="12802" max="12802" width="31.140625" style="3" customWidth="1"/>
    <col min="12803" max="12803" width="11.42578125" style="3"/>
    <col min="12804" max="12804" width="10.28515625" style="3" customWidth="1"/>
    <col min="12805" max="12805" width="9.28515625" style="3" customWidth="1"/>
    <col min="12806" max="12806" width="9" style="3" customWidth="1"/>
    <col min="12807" max="12809" width="8.28515625" style="3" customWidth="1"/>
    <col min="12810" max="12810" width="9.42578125" style="3" customWidth="1"/>
    <col min="12811" max="12811" width="7.7109375" style="3" customWidth="1"/>
    <col min="12812" max="12812" width="10.42578125" style="3" customWidth="1"/>
    <col min="12813" max="12813" width="9.28515625" style="3" customWidth="1"/>
    <col min="12814" max="12814" width="11.140625" style="3" customWidth="1"/>
    <col min="12815" max="12815" width="7.85546875" style="3" customWidth="1"/>
    <col min="12816" max="12816" width="11" style="3" customWidth="1"/>
    <col min="12817" max="12817" width="7" style="3" customWidth="1"/>
    <col min="12818" max="12818" width="10.85546875" style="3" customWidth="1"/>
    <col min="12819" max="12820" width="10.7109375" style="3" customWidth="1"/>
    <col min="12821" max="12821" width="13.5703125" style="3" customWidth="1"/>
    <col min="12822" max="12822" width="7.42578125" style="3" customWidth="1"/>
    <col min="12823" max="12823" width="9.42578125" style="3" customWidth="1"/>
    <col min="12824" max="12824" width="10" style="3" customWidth="1"/>
    <col min="12825" max="12825" width="11.28515625" style="3" customWidth="1"/>
    <col min="12826" max="12826" width="10.140625" style="3" customWidth="1"/>
    <col min="12827" max="12827" width="9.5703125" style="3" customWidth="1"/>
    <col min="12828" max="12828" width="1.140625" style="3" customWidth="1"/>
    <col min="12829" max="12829" width="2.85546875" style="3" customWidth="1"/>
    <col min="12830" max="13056" width="11.42578125" style="3"/>
    <col min="13057" max="13057" width="11.140625" style="3" customWidth="1"/>
    <col min="13058" max="13058" width="31.140625" style="3" customWidth="1"/>
    <col min="13059" max="13059" width="11.42578125" style="3"/>
    <col min="13060" max="13060" width="10.28515625" style="3" customWidth="1"/>
    <col min="13061" max="13061" width="9.28515625" style="3" customWidth="1"/>
    <col min="13062" max="13062" width="9" style="3" customWidth="1"/>
    <col min="13063" max="13065" width="8.28515625" style="3" customWidth="1"/>
    <col min="13066" max="13066" width="9.42578125" style="3" customWidth="1"/>
    <col min="13067" max="13067" width="7.7109375" style="3" customWidth="1"/>
    <col min="13068" max="13068" width="10.42578125" style="3" customWidth="1"/>
    <col min="13069" max="13069" width="9.28515625" style="3" customWidth="1"/>
    <col min="13070" max="13070" width="11.140625" style="3" customWidth="1"/>
    <col min="13071" max="13071" width="7.85546875" style="3" customWidth="1"/>
    <col min="13072" max="13072" width="11" style="3" customWidth="1"/>
    <col min="13073" max="13073" width="7" style="3" customWidth="1"/>
    <col min="13074" max="13074" width="10.85546875" style="3" customWidth="1"/>
    <col min="13075" max="13076" width="10.7109375" style="3" customWidth="1"/>
    <col min="13077" max="13077" width="13.5703125" style="3" customWidth="1"/>
    <col min="13078" max="13078" width="7.42578125" style="3" customWidth="1"/>
    <col min="13079" max="13079" width="9.42578125" style="3" customWidth="1"/>
    <col min="13080" max="13080" width="10" style="3" customWidth="1"/>
    <col min="13081" max="13081" width="11.28515625" style="3" customWidth="1"/>
    <col min="13082" max="13082" width="10.140625" style="3" customWidth="1"/>
    <col min="13083" max="13083" width="9.5703125" style="3" customWidth="1"/>
    <col min="13084" max="13084" width="1.140625" style="3" customWidth="1"/>
    <col min="13085" max="13085" width="2.85546875" style="3" customWidth="1"/>
    <col min="13086" max="13312" width="11.42578125" style="3"/>
    <col min="13313" max="13313" width="11.140625" style="3" customWidth="1"/>
    <col min="13314" max="13314" width="31.140625" style="3" customWidth="1"/>
    <col min="13315" max="13315" width="11.42578125" style="3"/>
    <col min="13316" max="13316" width="10.28515625" style="3" customWidth="1"/>
    <col min="13317" max="13317" width="9.28515625" style="3" customWidth="1"/>
    <col min="13318" max="13318" width="9" style="3" customWidth="1"/>
    <col min="13319" max="13321" width="8.28515625" style="3" customWidth="1"/>
    <col min="13322" max="13322" width="9.42578125" style="3" customWidth="1"/>
    <col min="13323" max="13323" width="7.7109375" style="3" customWidth="1"/>
    <col min="13324" max="13324" width="10.42578125" style="3" customWidth="1"/>
    <col min="13325" max="13325" width="9.28515625" style="3" customWidth="1"/>
    <col min="13326" max="13326" width="11.140625" style="3" customWidth="1"/>
    <col min="13327" max="13327" width="7.85546875" style="3" customWidth="1"/>
    <col min="13328" max="13328" width="11" style="3" customWidth="1"/>
    <col min="13329" max="13329" width="7" style="3" customWidth="1"/>
    <col min="13330" max="13330" width="10.85546875" style="3" customWidth="1"/>
    <col min="13331" max="13332" width="10.7109375" style="3" customWidth="1"/>
    <col min="13333" max="13333" width="13.5703125" style="3" customWidth="1"/>
    <col min="13334" max="13334" width="7.42578125" style="3" customWidth="1"/>
    <col min="13335" max="13335" width="9.42578125" style="3" customWidth="1"/>
    <col min="13336" max="13336" width="10" style="3" customWidth="1"/>
    <col min="13337" max="13337" width="11.28515625" style="3" customWidth="1"/>
    <col min="13338" max="13338" width="10.140625" style="3" customWidth="1"/>
    <col min="13339" max="13339" width="9.5703125" style="3" customWidth="1"/>
    <col min="13340" max="13340" width="1.140625" style="3" customWidth="1"/>
    <col min="13341" max="13341" width="2.85546875" style="3" customWidth="1"/>
    <col min="13342" max="13568" width="11.42578125" style="3"/>
    <col min="13569" max="13569" width="11.140625" style="3" customWidth="1"/>
    <col min="13570" max="13570" width="31.140625" style="3" customWidth="1"/>
    <col min="13571" max="13571" width="11.42578125" style="3"/>
    <col min="13572" max="13572" width="10.28515625" style="3" customWidth="1"/>
    <col min="13573" max="13573" width="9.28515625" style="3" customWidth="1"/>
    <col min="13574" max="13574" width="9" style="3" customWidth="1"/>
    <col min="13575" max="13577" width="8.28515625" style="3" customWidth="1"/>
    <col min="13578" max="13578" width="9.42578125" style="3" customWidth="1"/>
    <col min="13579" max="13579" width="7.7109375" style="3" customWidth="1"/>
    <col min="13580" max="13580" width="10.42578125" style="3" customWidth="1"/>
    <col min="13581" max="13581" width="9.28515625" style="3" customWidth="1"/>
    <col min="13582" max="13582" width="11.140625" style="3" customWidth="1"/>
    <col min="13583" max="13583" width="7.85546875" style="3" customWidth="1"/>
    <col min="13584" max="13584" width="11" style="3" customWidth="1"/>
    <col min="13585" max="13585" width="7" style="3" customWidth="1"/>
    <col min="13586" max="13586" width="10.85546875" style="3" customWidth="1"/>
    <col min="13587" max="13588" width="10.7109375" style="3" customWidth="1"/>
    <col min="13589" max="13589" width="13.5703125" style="3" customWidth="1"/>
    <col min="13590" max="13590" width="7.42578125" style="3" customWidth="1"/>
    <col min="13591" max="13591" width="9.42578125" style="3" customWidth="1"/>
    <col min="13592" max="13592" width="10" style="3" customWidth="1"/>
    <col min="13593" max="13593" width="11.28515625" style="3" customWidth="1"/>
    <col min="13594" max="13594" width="10.140625" style="3" customWidth="1"/>
    <col min="13595" max="13595" width="9.5703125" style="3" customWidth="1"/>
    <col min="13596" max="13596" width="1.140625" style="3" customWidth="1"/>
    <col min="13597" max="13597" width="2.85546875" style="3" customWidth="1"/>
    <col min="13598" max="13824" width="11.42578125" style="3"/>
    <col min="13825" max="13825" width="11.140625" style="3" customWidth="1"/>
    <col min="13826" max="13826" width="31.140625" style="3" customWidth="1"/>
    <col min="13827" max="13827" width="11.42578125" style="3"/>
    <col min="13828" max="13828" width="10.28515625" style="3" customWidth="1"/>
    <col min="13829" max="13829" width="9.28515625" style="3" customWidth="1"/>
    <col min="13830" max="13830" width="9" style="3" customWidth="1"/>
    <col min="13831" max="13833" width="8.28515625" style="3" customWidth="1"/>
    <col min="13834" max="13834" width="9.42578125" style="3" customWidth="1"/>
    <col min="13835" max="13835" width="7.7109375" style="3" customWidth="1"/>
    <col min="13836" max="13836" width="10.42578125" style="3" customWidth="1"/>
    <col min="13837" max="13837" width="9.28515625" style="3" customWidth="1"/>
    <col min="13838" max="13838" width="11.140625" style="3" customWidth="1"/>
    <col min="13839" max="13839" width="7.85546875" style="3" customWidth="1"/>
    <col min="13840" max="13840" width="11" style="3" customWidth="1"/>
    <col min="13841" max="13841" width="7" style="3" customWidth="1"/>
    <col min="13842" max="13842" width="10.85546875" style="3" customWidth="1"/>
    <col min="13843" max="13844" width="10.7109375" style="3" customWidth="1"/>
    <col min="13845" max="13845" width="13.5703125" style="3" customWidth="1"/>
    <col min="13846" max="13846" width="7.42578125" style="3" customWidth="1"/>
    <col min="13847" max="13847" width="9.42578125" style="3" customWidth="1"/>
    <col min="13848" max="13848" width="10" style="3" customWidth="1"/>
    <col min="13849" max="13849" width="11.28515625" style="3" customWidth="1"/>
    <col min="13850" max="13850" width="10.140625" style="3" customWidth="1"/>
    <col min="13851" max="13851" width="9.5703125" style="3" customWidth="1"/>
    <col min="13852" max="13852" width="1.140625" style="3" customWidth="1"/>
    <col min="13853" max="13853" width="2.85546875" style="3" customWidth="1"/>
    <col min="13854" max="14080" width="11.42578125" style="3"/>
    <col min="14081" max="14081" width="11.140625" style="3" customWidth="1"/>
    <col min="14082" max="14082" width="31.140625" style="3" customWidth="1"/>
    <col min="14083" max="14083" width="11.42578125" style="3"/>
    <col min="14084" max="14084" width="10.28515625" style="3" customWidth="1"/>
    <col min="14085" max="14085" width="9.28515625" style="3" customWidth="1"/>
    <col min="14086" max="14086" width="9" style="3" customWidth="1"/>
    <col min="14087" max="14089" width="8.28515625" style="3" customWidth="1"/>
    <col min="14090" max="14090" width="9.42578125" style="3" customWidth="1"/>
    <col min="14091" max="14091" width="7.7109375" style="3" customWidth="1"/>
    <col min="14092" max="14092" width="10.42578125" style="3" customWidth="1"/>
    <col min="14093" max="14093" width="9.28515625" style="3" customWidth="1"/>
    <col min="14094" max="14094" width="11.140625" style="3" customWidth="1"/>
    <col min="14095" max="14095" width="7.85546875" style="3" customWidth="1"/>
    <col min="14096" max="14096" width="11" style="3" customWidth="1"/>
    <col min="14097" max="14097" width="7" style="3" customWidth="1"/>
    <col min="14098" max="14098" width="10.85546875" style="3" customWidth="1"/>
    <col min="14099" max="14100" width="10.7109375" style="3" customWidth="1"/>
    <col min="14101" max="14101" width="13.5703125" style="3" customWidth="1"/>
    <col min="14102" max="14102" width="7.42578125" style="3" customWidth="1"/>
    <col min="14103" max="14103" width="9.42578125" style="3" customWidth="1"/>
    <col min="14104" max="14104" width="10" style="3" customWidth="1"/>
    <col min="14105" max="14105" width="11.28515625" style="3" customWidth="1"/>
    <col min="14106" max="14106" width="10.140625" style="3" customWidth="1"/>
    <col min="14107" max="14107" width="9.5703125" style="3" customWidth="1"/>
    <col min="14108" max="14108" width="1.140625" style="3" customWidth="1"/>
    <col min="14109" max="14109" width="2.85546875" style="3" customWidth="1"/>
    <col min="14110" max="14336" width="11.42578125" style="3"/>
    <col min="14337" max="14337" width="11.140625" style="3" customWidth="1"/>
    <col min="14338" max="14338" width="31.140625" style="3" customWidth="1"/>
    <col min="14339" max="14339" width="11.42578125" style="3"/>
    <col min="14340" max="14340" width="10.28515625" style="3" customWidth="1"/>
    <col min="14341" max="14341" width="9.28515625" style="3" customWidth="1"/>
    <col min="14342" max="14342" width="9" style="3" customWidth="1"/>
    <col min="14343" max="14345" width="8.28515625" style="3" customWidth="1"/>
    <col min="14346" max="14346" width="9.42578125" style="3" customWidth="1"/>
    <col min="14347" max="14347" width="7.7109375" style="3" customWidth="1"/>
    <col min="14348" max="14348" width="10.42578125" style="3" customWidth="1"/>
    <col min="14349" max="14349" width="9.28515625" style="3" customWidth="1"/>
    <col min="14350" max="14350" width="11.140625" style="3" customWidth="1"/>
    <col min="14351" max="14351" width="7.85546875" style="3" customWidth="1"/>
    <col min="14352" max="14352" width="11" style="3" customWidth="1"/>
    <col min="14353" max="14353" width="7" style="3" customWidth="1"/>
    <col min="14354" max="14354" width="10.85546875" style="3" customWidth="1"/>
    <col min="14355" max="14356" width="10.7109375" style="3" customWidth="1"/>
    <col min="14357" max="14357" width="13.5703125" style="3" customWidth="1"/>
    <col min="14358" max="14358" width="7.42578125" style="3" customWidth="1"/>
    <col min="14359" max="14359" width="9.42578125" style="3" customWidth="1"/>
    <col min="14360" max="14360" width="10" style="3" customWidth="1"/>
    <col min="14361" max="14361" width="11.28515625" style="3" customWidth="1"/>
    <col min="14362" max="14362" width="10.140625" style="3" customWidth="1"/>
    <col min="14363" max="14363" width="9.5703125" style="3" customWidth="1"/>
    <col min="14364" max="14364" width="1.140625" style="3" customWidth="1"/>
    <col min="14365" max="14365" width="2.85546875" style="3" customWidth="1"/>
    <col min="14366" max="14592" width="11.42578125" style="3"/>
    <col min="14593" max="14593" width="11.140625" style="3" customWidth="1"/>
    <col min="14594" max="14594" width="31.140625" style="3" customWidth="1"/>
    <col min="14595" max="14595" width="11.42578125" style="3"/>
    <col min="14596" max="14596" width="10.28515625" style="3" customWidth="1"/>
    <col min="14597" max="14597" width="9.28515625" style="3" customWidth="1"/>
    <col min="14598" max="14598" width="9" style="3" customWidth="1"/>
    <col min="14599" max="14601" width="8.28515625" style="3" customWidth="1"/>
    <col min="14602" max="14602" width="9.42578125" style="3" customWidth="1"/>
    <col min="14603" max="14603" width="7.7109375" style="3" customWidth="1"/>
    <col min="14604" max="14604" width="10.42578125" style="3" customWidth="1"/>
    <col min="14605" max="14605" width="9.28515625" style="3" customWidth="1"/>
    <col min="14606" max="14606" width="11.140625" style="3" customWidth="1"/>
    <col min="14607" max="14607" width="7.85546875" style="3" customWidth="1"/>
    <col min="14608" max="14608" width="11" style="3" customWidth="1"/>
    <col min="14609" max="14609" width="7" style="3" customWidth="1"/>
    <col min="14610" max="14610" width="10.85546875" style="3" customWidth="1"/>
    <col min="14611" max="14612" width="10.7109375" style="3" customWidth="1"/>
    <col min="14613" max="14613" width="13.5703125" style="3" customWidth="1"/>
    <col min="14614" max="14614" width="7.42578125" style="3" customWidth="1"/>
    <col min="14615" max="14615" width="9.42578125" style="3" customWidth="1"/>
    <col min="14616" max="14616" width="10" style="3" customWidth="1"/>
    <col min="14617" max="14617" width="11.28515625" style="3" customWidth="1"/>
    <col min="14618" max="14618" width="10.140625" style="3" customWidth="1"/>
    <col min="14619" max="14619" width="9.5703125" style="3" customWidth="1"/>
    <col min="14620" max="14620" width="1.140625" style="3" customWidth="1"/>
    <col min="14621" max="14621" width="2.85546875" style="3" customWidth="1"/>
    <col min="14622" max="14848" width="11.42578125" style="3"/>
    <col min="14849" max="14849" width="11.140625" style="3" customWidth="1"/>
    <col min="14850" max="14850" width="31.140625" style="3" customWidth="1"/>
    <col min="14851" max="14851" width="11.42578125" style="3"/>
    <col min="14852" max="14852" width="10.28515625" style="3" customWidth="1"/>
    <col min="14853" max="14853" width="9.28515625" style="3" customWidth="1"/>
    <col min="14854" max="14854" width="9" style="3" customWidth="1"/>
    <col min="14855" max="14857" width="8.28515625" style="3" customWidth="1"/>
    <col min="14858" max="14858" width="9.42578125" style="3" customWidth="1"/>
    <col min="14859" max="14859" width="7.7109375" style="3" customWidth="1"/>
    <col min="14860" max="14860" width="10.42578125" style="3" customWidth="1"/>
    <col min="14861" max="14861" width="9.28515625" style="3" customWidth="1"/>
    <col min="14862" max="14862" width="11.140625" style="3" customWidth="1"/>
    <col min="14863" max="14863" width="7.85546875" style="3" customWidth="1"/>
    <col min="14864" max="14864" width="11" style="3" customWidth="1"/>
    <col min="14865" max="14865" width="7" style="3" customWidth="1"/>
    <col min="14866" max="14866" width="10.85546875" style="3" customWidth="1"/>
    <col min="14867" max="14868" width="10.7109375" style="3" customWidth="1"/>
    <col min="14869" max="14869" width="13.5703125" style="3" customWidth="1"/>
    <col min="14870" max="14870" width="7.42578125" style="3" customWidth="1"/>
    <col min="14871" max="14871" width="9.42578125" style="3" customWidth="1"/>
    <col min="14872" max="14872" width="10" style="3" customWidth="1"/>
    <col min="14873" max="14873" width="11.28515625" style="3" customWidth="1"/>
    <col min="14874" max="14874" width="10.140625" style="3" customWidth="1"/>
    <col min="14875" max="14875" width="9.5703125" style="3" customWidth="1"/>
    <col min="14876" max="14876" width="1.140625" style="3" customWidth="1"/>
    <col min="14877" max="14877" width="2.85546875" style="3" customWidth="1"/>
    <col min="14878" max="15104" width="11.42578125" style="3"/>
    <col min="15105" max="15105" width="11.140625" style="3" customWidth="1"/>
    <col min="15106" max="15106" width="31.140625" style="3" customWidth="1"/>
    <col min="15107" max="15107" width="11.42578125" style="3"/>
    <col min="15108" max="15108" width="10.28515625" style="3" customWidth="1"/>
    <col min="15109" max="15109" width="9.28515625" style="3" customWidth="1"/>
    <col min="15110" max="15110" width="9" style="3" customWidth="1"/>
    <col min="15111" max="15113" width="8.28515625" style="3" customWidth="1"/>
    <col min="15114" max="15114" width="9.42578125" style="3" customWidth="1"/>
    <col min="15115" max="15115" width="7.7109375" style="3" customWidth="1"/>
    <col min="15116" max="15116" width="10.42578125" style="3" customWidth="1"/>
    <col min="15117" max="15117" width="9.28515625" style="3" customWidth="1"/>
    <col min="15118" max="15118" width="11.140625" style="3" customWidth="1"/>
    <col min="15119" max="15119" width="7.85546875" style="3" customWidth="1"/>
    <col min="15120" max="15120" width="11" style="3" customWidth="1"/>
    <col min="15121" max="15121" width="7" style="3" customWidth="1"/>
    <col min="15122" max="15122" width="10.85546875" style="3" customWidth="1"/>
    <col min="15123" max="15124" width="10.7109375" style="3" customWidth="1"/>
    <col min="15125" max="15125" width="13.5703125" style="3" customWidth="1"/>
    <col min="15126" max="15126" width="7.42578125" style="3" customWidth="1"/>
    <col min="15127" max="15127" width="9.42578125" style="3" customWidth="1"/>
    <col min="15128" max="15128" width="10" style="3" customWidth="1"/>
    <col min="15129" max="15129" width="11.28515625" style="3" customWidth="1"/>
    <col min="15130" max="15130" width="10.140625" style="3" customWidth="1"/>
    <col min="15131" max="15131" width="9.5703125" style="3" customWidth="1"/>
    <col min="15132" max="15132" width="1.140625" style="3" customWidth="1"/>
    <col min="15133" max="15133" width="2.85546875" style="3" customWidth="1"/>
    <col min="15134" max="15360" width="11.42578125" style="3"/>
    <col min="15361" max="15361" width="11.140625" style="3" customWidth="1"/>
    <col min="15362" max="15362" width="31.140625" style="3" customWidth="1"/>
    <col min="15363" max="15363" width="11.42578125" style="3"/>
    <col min="15364" max="15364" width="10.28515625" style="3" customWidth="1"/>
    <col min="15365" max="15365" width="9.28515625" style="3" customWidth="1"/>
    <col min="15366" max="15366" width="9" style="3" customWidth="1"/>
    <col min="15367" max="15369" width="8.28515625" style="3" customWidth="1"/>
    <col min="15370" max="15370" width="9.42578125" style="3" customWidth="1"/>
    <col min="15371" max="15371" width="7.7109375" style="3" customWidth="1"/>
    <col min="15372" max="15372" width="10.42578125" style="3" customWidth="1"/>
    <col min="15373" max="15373" width="9.28515625" style="3" customWidth="1"/>
    <col min="15374" max="15374" width="11.140625" style="3" customWidth="1"/>
    <col min="15375" max="15375" width="7.85546875" style="3" customWidth="1"/>
    <col min="15376" max="15376" width="11" style="3" customWidth="1"/>
    <col min="15377" max="15377" width="7" style="3" customWidth="1"/>
    <col min="15378" max="15378" width="10.85546875" style="3" customWidth="1"/>
    <col min="15379" max="15380" width="10.7109375" style="3" customWidth="1"/>
    <col min="15381" max="15381" width="13.5703125" style="3" customWidth="1"/>
    <col min="15382" max="15382" width="7.42578125" style="3" customWidth="1"/>
    <col min="15383" max="15383" width="9.42578125" style="3" customWidth="1"/>
    <col min="15384" max="15384" width="10" style="3" customWidth="1"/>
    <col min="15385" max="15385" width="11.28515625" style="3" customWidth="1"/>
    <col min="15386" max="15386" width="10.140625" style="3" customWidth="1"/>
    <col min="15387" max="15387" width="9.5703125" style="3" customWidth="1"/>
    <col min="15388" max="15388" width="1.140625" style="3" customWidth="1"/>
    <col min="15389" max="15389" width="2.85546875" style="3" customWidth="1"/>
    <col min="15390" max="15616" width="11.42578125" style="3"/>
    <col min="15617" max="15617" width="11.140625" style="3" customWidth="1"/>
    <col min="15618" max="15618" width="31.140625" style="3" customWidth="1"/>
    <col min="15619" max="15619" width="11.42578125" style="3"/>
    <col min="15620" max="15620" width="10.28515625" style="3" customWidth="1"/>
    <col min="15621" max="15621" width="9.28515625" style="3" customWidth="1"/>
    <col min="15622" max="15622" width="9" style="3" customWidth="1"/>
    <col min="15623" max="15625" width="8.28515625" style="3" customWidth="1"/>
    <col min="15626" max="15626" width="9.42578125" style="3" customWidth="1"/>
    <col min="15627" max="15627" width="7.7109375" style="3" customWidth="1"/>
    <col min="15628" max="15628" width="10.42578125" style="3" customWidth="1"/>
    <col min="15629" max="15629" width="9.28515625" style="3" customWidth="1"/>
    <col min="15630" max="15630" width="11.140625" style="3" customWidth="1"/>
    <col min="15631" max="15631" width="7.85546875" style="3" customWidth="1"/>
    <col min="15632" max="15632" width="11" style="3" customWidth="1"/>
    <col min="15633" max="15633" width="7" style="3" customWidth="1"/>
    <col min="15634" max="15634" width="10.85546875" style="3" customWidth="1"/>
    <col min="15635" max="15636" width="10.7109375" style="3" customWidth="1"/>
    <col min="15637" max="15637" width="13.5703125" style="3" customWidth="1"/>
    <col min="15638" max="15638" width="7.42578125" style="3" customWidth="1"/>
    <col min="15639" max="15639" width="9.42578125" style="3" customWidth="1"/>
    <col min="15640" max="15640" width="10" style="3" customWidth="1"/>
    <col min="15641" max="15641" width="11.28515625" style="3" customWidth="1"/>
    <col min="15642" max="15642" width="10.140625" style="3" customWidth="1"/>
    <col min="15643" max="15643" width="9.5703125" style="3" customWidth="1"/>
    <col min="15644" max="15644" width="1.140625" style="3" customWidth="1"/>
    <col min="15645" max="15645" width="2.85546875" style="3" customWidth="1"/>
    <col min="15646" max="15872" width="11.42578125" style="3"/>
    <col min="15873" max="15873" width="11.140625" style="3" customWidth="1"/>
    <col min="15874" max="15874" width="31.140625" style="3" customWidth="1"/>
    <col min="15875" max="15875" width="11.42578125" style="3"/>
    <col min="15876" max="15876" width="10.28515625" style="3" customWidth="1"/>
    <col min="15877" max="15877" width="9.28515625" style="3" customWidth="1"/>
    <col min="15878" max="15878" width="9" style="3" customWidth="1"/>
    <col min="15879" max="15881" width="8.28515625" style="3" customWidth="1"/>
    <col min="15882" max="15882" width="9.42578125" style="3" customWidth="1"/>
    <col min="15883" max="15883" width="7.7109375" style="3" customWidth="1"/>
    <col min="15884" max="15884" width="10.42578125" style="3" customWidth="1"/>
    <col min="15885" max="15885" width="9.28515625" style="3" customWidth="1"/>
    <col min="15886" max="15886" width="11.140625" style="3" customWidth="1"/>
    <col min="15887" max="15887" width="7.85546875" style="3" customWidth="1"/>
    <col min="15888" max="15888" width="11" style="3" customWidth="1"/>
    <col min="15889" max="15889" width="7" style="3" customWidth="1"/>
    <col min="15890" max="15890" width="10.85546875" style="3" customWidth="1"/>
    <col min="15891" max="15892" width="10.7109375" style="3" customWidth="1"/>
    <col min="15893" max="15893" width="13.5703125" style="3" customWidth="1"/>
    <col min="15894" max="15894" width="7.42578125" style="3" customWidth="1"/>
    <col min="15895" max="15895" width="9.42578125" style="3" customWidth="1"/>
    <col min="15896" max="15896" width="10" style="3" customWidth="1"/>
    <col min="15897" max="15897" width="11.28515625" style="3" customWidth="1"/>
    <col min="15898" max="15898" width="10.140625" style="3" customWidth="1"/>
    <col min="15899" max="15899" width="9.5703125" style="3" customWidth="1"/>
    <col min="15900" max="15900" width="1.140625" style="3" customWidth="1"/>
    <col min="15901" max="15901" width="2.85546875" style="3" customWidth="1"/>
    <col min="15902" max="16128" width="11.42578125" style="3"/>
    <col min="16129" max="16129" width="11.140625" style="3" customWidth="1"/>
    <col min="16130" max="16130" width="31.140625" style="3" customWidth="1"/>
    <col min="16131" max="16131" width="11.42578125" style="3"/>
    <col min="16132" max="16132" width="10.28515625" style="3" customWidth="1"/>
    <col min="16133" max="16133" width="9.28515625" style="3" customWidth="1"/>
    <col min="16134" max="16134" width="9" style="3" customWidth="1"/>
    <col min="16135" max="16137" width="8.28515625" style="3" customWidth="1"/>
    <col min="16138" max="16138" width="9.42578125" style="3" customWidth="1"/>
    <col min="16139" max="16139" width="7.7109375" style="3" customWidth="1"/>
    <col min="16140" max="16140" width="10.42578125" style="3" customWidth="1"/>
    <col min="16141" max="16141" width="9.28515625" style="3" customWidth="1"/>
    <col min="16142" max="16142" width="11.140625" style="3" customWidth="1"/>
    <col min="16143" max="16143" width="7.85546875" style="3" customWidth="1"/>
    <col min="16144" max="16144" width="11" style="3" customWidth="1"/>
    <col min="16145" max="16145" width="7" style="3" customWidth="1"/>
    <col min="16146" max="16146" width="10.85546875" style="3" customWidth="1"/>
    <col min="16147" max="16148" width="10.7109375" style="3" customWidth="1"/>
    <col min="16149" max="16149" width="13.5703125" style="3" customWidth="1"/>
    <col min="16150" max="16150" width="7.42578125" style="3" customWidth="1"/>
    <col min="16151" max="16151" width="9.42578125" style="3" customWidth="1"/>
    <col min="16152" max="16152" width="10" style="3" customWidth="1"/>
    <col min="16153" max="16153" width="11.28515625" style="3" customWidth="1"/>
    <col min="16154" max="16154" width="10.140625" style="3" customWidth="1"/>
    <col min="16155" max="16155" width="9.5703125" style="3" customWidth="1"/>
    <col min="16156" max="16156" width="1.140625" style="3" customWidth="1"/>
    <col min="16157" max="16157" width="2.85546875" style="3" customWidth="1"/>
    <col min="16158" max="16384" width="11.42578125" style="3"/>
  </cols>
  <sheetData>
    <row r="1" spans="1:27" x14ac:dyDescent="0.2">
      <c r="A1" s="2" t="s">
        <v>0</v>
      </c>
    </row>
    <row r="2" spans="1:27" ht="15.75" x14ac:dyDescent="0.25">
      <c r="A2" s="2" t="s">
        <v>1</v>
      </c>
      <c r="B2" s="4" t="s">
        <v>2</v>
      </c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5"/>
      <c r="U2" s="5"/>
      <c r="V2" s="5"/>
    </row>
    <row r="3" spans="1:27" ht="15" x14ac:dyDescent="0.2">
      <c r="A3" s="2" t="s">
        <v>4</v>
      </c>
      <c r="B3" s="4" t="s">
        <v>148</v>
      </c>
      <c r="C3" s="6">
        <v>2014</v>
      </c>
      <c r="J3" s="3" t="s">
        <v>149</v>
      </c>
    </row>
    <row r="4" spans="1:27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8" customHeight="1" x14ac:dyDescent="0.2">
      <c r="A5" s="90" t="s">
        <v>5</v>
      </c>
      <c r="B5" s="92" t="s">
        <v>6</v>
      </c>
      <c r="C5" s="94" t="s">
        <v>7</v>
      </c>
      <c r="D5" s="94" t="s">
        <v>8</v>
      </c>
      <c r="E5" s="96" t="s">
        <v>9</v>
      </c>
      <c r="F5" s="97"/>
      <c r="G5" s="97"/>
      <c r="H5" s="97"/>
      <c r="I5" s="97"/>
      <c r="J5" s="97"/>
      <c r="K5" s="98"/>
      <c r="L5" s="96" t="s">
        <v>10</v>
      </c>
      <c r="M5" s="97"/>
      <c r="N5" s="97"/>
      <c r="O5" s="98"/>
      <c r="P5" s="94" t="s">
        <v>11</v>
      </c>
      <c r="Q5" s="94" t="s">
        <v>12</v>
      </c>
      <c r="R5" s="96" t="s">
        <v>13</v>
      </c>
      <c r="S5" s="98"/>
      <c r="T5" s="96" t="s">
        <v>14</v>
      </c>
      <c r="U5" s="98"/>
      <c r="V5" s="94" t="s">
        <v>15</v>
      </c>
      <c r="W5" s="96" t="s">
        <v>16</v>
      </c>
      <c r="X5" s="97"/>
      <c r="Y5" s="97"/>
      <c r="Z5" s="97"/>
      <c r="AA5" s="98"/>
    </row>
    <row r="6" spans="1:27" ht="52.5" customHeight="1" x14ac:dyDescent="0.2">
      <c r="A6" s="91"/>
      <c r="B6" s="93"/>
      <c r="C6" s="95"/>
      <c r="D6" s="95"/>
      <c r="E6" s="9" t="s">
        <v>17</v>
      </c>
      <c r="F6" s="10" t="s">
        <v>18</v>
      </c>
      <c r="G6" s="11" t="s">
        <v>19</v>
      </c>
      <c r="H6" s="10" t="s">
        <v>20</v>
      </c>
      <c r="I6" s="11" t="s">
        <v>21</v>
      </c>
      <c r="J6" s="10" t="s">
        <v>22</v>
      </c>
      <c r="K6" s="83" t="s">
        <v>23</v>
      </c>
      <c r="L6" s="9" t="s">
        <v>24</v>
      </c>
      <c r="M6" s="10" t="s">
        <v>25</v>
      </c>
      <c r="N6" s="81" t="s">
        <v>26</v>
      </c>
      <c r="O6" s="10" t="s">
        <v>23</v>
      </c>
      <c r="P6" s="95"/>
      <c r="Q6" s="95"/>
      <c r="R6" s="80" t="s">
        <v>27</v>
      </c>
      <c r="S6" s="10" t="s">
        <v>28</v>
      </c>
      <c r="T6" s="80" t="s">
        <v>23</v>
      </c>
      <c r="U6" s="10" t="s">
        <v>29</v>
      </c>
      <c r="V6" s="95"/>
      <c r="W6" s="9" t="s">
        <v>30</v>
      </c>
      <c r="X6" s="15" t="s">
        <v>31</v>
      </c>
      <c r="Y6" s="15" t="s">
        <v>32</v>
      </c>
      <c r="Z6" s="15" t="s">
        <v>33</v>
      </c>
      <c r="AA6" s="83" t="s">
        <v>34</v>
      </c>
    </row>
    <row r="7" spans="1:27" ht="18" customHeight="1" x14ac:dyDescent="0.25">
      <c r="A7" s="16"/>
      <c r="B7" s="82" t="s">
        <v>35</v>
      </c>
      <c r="C7" s="18">
        <f>SUM(C8:C36)</f>
        <v>292</v>
      </c>
      <c r="D7" s="18">
        <f t="shared" ref="D7:V7" si="0">SUM(D8:D36)</f>
        <v>142</v>
      </c>
      <c r="E7" s="18">
        <f t="shared" si="0"/>
        <v>982</v>
      </c>
      <c r="F7" s="18">
        <f>SUM(F8:F36)</f>
        <v>0</v>
      </c>
      <c r="G7" s="18">
        <f>SUM(G8:G36)</f>
        <v>89</v>
      </c>
      <c r="H7" s="18">
        <f>SUM(H8:H36)</f>
        <v>0</v>
      </c>
      <c r="I7" s="18">
        <f>SUM(I8:I36)</f>
        <v>213</v>
      </c>
      <c r="J7" s="18">
        <f t="shared" si="0"/>
        <v>190</v>
      </c>
      <c r="K7" s="18">
        <f t="shared" si="0"/>
        <v>1474</v>
      </c>
      <c r="L7" s="18">
        <f t="shared" si="0"/>
        <v>1198</v>
      </c>
      <c r="M7" s="18">
        <f t="shared" si="0"/>
        <v>190</v>
      </c>
      <c r="N7" s="18">
        <f t="shared" si="0"/>
        <v>49</v>
      </c>
      <c r="O7" s="18">
        <f t="shared" si="0"/>
        <v>1437</v>
      </c>
      <c r="P7" s="18">
        <f t="shared" si="0"/>
        <v>179</v>
      </c>
      <c r="Q7" s="18">
        <f t="shared" si="0"/>
        <v>0</v>
      </c>
      <c r="R7" s="18">
        <f t="shared" si="0"/>
        <v>8523</v>
      </c>
      <c r="S7" s="18">
        <f t="shared" si="0"/>
        <v>6069</v>
      </c>
      <c r="T7" s="18">
        <f t="shared" si="0"/>
        <v>6105</v>
      </c>
      <c r="U7" s="18">
        <f t="shared" si="0"/>
        <v>5541</v>
      </c>
      <c r="V7" s="18">
        <f t="shared" si="0"/>
        <v>0</v>
      </c>
      <c r="W7" s="19">
        <f t="shared" ref="W7:W36" si="1">IF(S7&gt;0,T7/O7,"")</f>
        <v>4.2484342379958244</v>
      </c>
      <c r="X7" s="20">
        <f t="shared" ref="X7:X36" si="2">IF(N7&gt;0,(N7/O7),"")</f>
        <v>3.409881697981907E-2</v>
      </c>
      <c r="Y7" s="20">
        <f t="shared" ref="Y7:Y36" si="3">IF(S7&gt;0,(S7/R7),"")</f>
        <v>0.71207321365716292</v>
      </c>
      <c r="Z7" s="19">
        <f t="shared" ref="Z7:Z36" si="4">IF(S7&gt;0,(R7-S7)/O7,"")</f>
        <v>1.707724425887265</v>
      </c>
      <c r="AA7" s="19">
        <f t="shared" ref="AA7:AA36" si="5">IF(S7&gt;0,O7/C7,"")</f>
        <v>4.9212328767123283</v>
      </c>
    </row>
    <row r="8" spans="1:27" ht="15" customHeight="1" x14ac:dyDescent="0.2">
      <c r="A8" s="21" t="s">
        <v>36</v>
      </c>
      <c r="B8" s="22"/>
      <c r="C8" s="4"/>
      <c r="D8" s="4"/>
      <c r="E8" s="4"/>
      <c r="F8" s="4"/>
      <c r="G8" s="4"/>
      <c r="H8" s="4"/>
      <c r="I8" s="4"/>
      <c r="J8" s="4"/>
      <c r="K8" s="23">
        <f>SUM(E8:J8)</f>
        <v>0</v>
      </c>
      <c r="L8" s="4"/>
      <c r="M8" s="4"/>
      <c r="N8" s="4"/>
      <c r="O8" s="23">
        <f t="shared" ref="O8:O36" si="6">SUM(L8:N8)</f>
        <v>0</v>
      </c>
      <c r="P8" s="23">
        <f t="shared" ref="P8:P36" si="7">+D8+K8-O8</f>
        <v>0</v>
      </c>
      <c r="Q8" s="4"/>
      <c r="R8" s="4"/>
      <c r="S8" s="4"/>
      <c r="T8" s="4"/>
      <c r="U8" s="4"/>
      <c r="V8" s="4"/>
      <c r="W8" s="19" t="str">
        <f t="shared" si="1"/>
        <v/>
      </c>
      <c r="X8" s="20" t="str">
        <f t="shared" si="2"/>
        <v/>
      </c>
      <c r="Y8" s="20" t="str">
        <f t="shared" si="3"/>
        <v/>
      </c>
      <c r="Z8" s="19" t="str">
        <f t="shared" si="4"/>
        <v/>
      </c>
      <c r="AA8" s="19" t="str">
        <f t="shared" si="5"/>
        <v/>
      </c>
    </row>
    <row r="9" spans="1:27" ht="15" customHeight="1" x14ac:dyDescent="0.2">
      <c r="A9" s="21"/>
      <c r="B9" s="22" t="s">
        <v>150</v>
      </c>
      <c r="C9" s="4">
        <f>+'[1]REM 20 TRADICIONAL 2014'!C8+'[1]REM 20 TRADICIONAL 2014'!C18+'[1]REM 20 TRADICIONAL 2014'!C35</f>
        <v>136</v>
      </c>
      <c r="D9" s="4">
        <f>+'[1]REM 20 TRADICIONAL 2014'!D8+'[1]REM 20 TRADICIONAL 2014'!D18+'[1]REM 20 TRADICIONAL 2014'!D35</f>
        <v>74</v>
      </c>
      <c r="E9" s="4">
        <f>+'[1]REM 20 TRADICIONAL 2014'!E8+'[1]REM 20 TRADICIONAL 2014'!E18+'[1]REM 20 TRADICIONAL 2014'!E35</f>
        <v>395</v>
      </c>
      <c r="F9" s="4">
        <f>+'[1]REM 20 TRADICIONAL 2014'!F8+'[1]REM 20 TRADICIONAL 2014'!F18+'[1]REM 20 TRADICIONAL 2014'!F35</f>
        <v>0</v>
      </c>
      <c r="G9" s="4">
        <f>+'[1]REM 20 TRADICIONAL 2014'!G8+'[1]REM 20 TRADICIONAL 2014'!G18+'[1]REM 20 TRADICIONAL 2014'!G35</f>
        <v>76</v>
      </c>
      <c r="H9" s="4">
        <f>+'[1]REM 20 TRADICIONAL 2014'!H8+'[1]REM 20 TRADICIONAL 2014'!H18+'[1]REM 20 TRADICIONAL 2014'!H35</f>
        <v>0</v>
      </c>
      <c r="I9" s="4">
        <f>+'[1]REM 20 TRADICIONAL 2014'!I8+'[1]REM 20 TRADICIONAL 2014'!I18+'[1]REM 20 TRADICIONAL 2014'!I35</f>
        <v>0</v>
      </c>
      <c r="J9" s="4">
        <f>+'[1]REM 20 TRADICIONAL 2014'!J8+'[1]REM 20 TRADICIONAL 2014'!J18+'[1]REM 20 TRADICIONAL 2014'!J35</f>
        <v>100</v>
      </c>
      <c r="K9" s="23">
        <f t="shared" ref="K9:K36" si="8">SUM(E9:J9)</f>
        <v>571</v>
      </c>
      <c r="L9" s="4">
        <f>+'[1]REM 20 TRADICIONAL 2014'!L8+'[1]REM 20 TRADICIONAL 2014'!L18+'[1]REM 20 TRADICIONAL 2014'!L35</f>
        <v>471</v>
      </c>
      <c r="M9" s="4">
        <f>+'[1]REM 20 TRADICIONAL 2014'!M8+'[1]REM 20 TRADICIONAL 2014'!M18+'[1]REM 20 TRADICIONAL 2014'!M35</f>
        <v>43</v>
      </c>
      <c r="N9" s="4">
        <f>+'[1]REM 20 TRADICIONAL 2014'!N8+'[1]REM 20 TRADICIONAL 2014'!N18+'[1]REM 20 TRADICIONAL 2014'!N35</f>
        <v>33</v>
      </c>
      <c r="O9" s="23">
        <f t="shared" si="6"/>
        <v>547</v>
      </c>
      <c r="P9" s="23">
        <f t="shared" si="7"/>
        <v>98</v>
      </c>
      <c r="Q9" s="4"/>
      <c r="R9" s="4">
        <f>+'[1]REM 20 TRADICIONAL 2014'!R8+'[1]REM 20 TRADICIONAL 2014'!R18+'[1]REM 20 TRADICIONAL 2014'!R35</f>
        <v>4001</v>
      </c>
      <c r="S9" s="4">
        <f>+'[1]REM 20 TRADICIONAL 2014'!S8+'[1]REM 20 TRADICIONAL 2014'!S18+'[1]REM 20 TRADICIONAL 2014'!S35</f>
        <v>3134</v>
      </c>
      <c r="T9" s="4">
        <f>+'[1]REM 20 TRADICIONAL 2014'!T8+'[1]REM 20 TRADICIONAL 2014'!T18+'[1]REM 20 TRADICIONAL 2014'!T35</f>
        <v>3190</v>
      </c>
      <c r="U9" s="4">
        <f>+'[1]REM 20 TRADICIONAL 2014'!U8+'[1]REM 20 TRADICIONAL 2014'!U18+'[1]REM 20 TRADICIONAL 2014'!U35</f>
        <v>3098</v>
      </c>
      <c r="V9" s="4"/>
      <c r="W9" s="19">
        <f t="shared" si="1"/>
        <v>5.8318098720292504</v>
      </c>
      <c r="X9" s="20">
        <f t="shared" si="2"/>
        <v>6.0329067641681902E-2</v>
      </c>
      <c r="Y9" s="20">
        <f t="shared" si="3"/>
        <v>0.78330417395651086</v>
      </c>
      <c r="Z9" s="19">
        <f t="shared" si="4"/>
        <v>1.5850091407678244</v>
      </c>
      <c r="AA9" s="19">
        <f t="shared" si="5"/>
        <v>4.0220588235294121</v>
      </c>
    </row>
    <row r="10" spans="1:27" ht="15" customHeight="1" x14ac:dyDescent="0.2">
      <c r="A10" s="21"/>
      <c r="B10" s="24" t="s">
        <v>151</v>
      </c>
      <c r="C10" s="4">
        <f>+'[1]REM 20 TRADICIONAL 2014'!C34</f>
        <v>20</v>
      </c>
      <c r="D10" s="4">
        <f>+'[1]REM 20 TRADICIONAL 2014'!D34</f>
        <v>13</v>
      </c>
      <c r="E10" s="4">
        <f>+'[1]REM 20 TRADICIONAL 2014'!E34</f>
        <v>172</v>
      </c>
      <c r="F10" s="4">
        <f>+'[1]REM 20 TRADICIONAL 2014'!F34</f>
        <v>0</v>
      </c>
      <c r="G10" s="4">
        <f>+'[1]REM 20 TRADICIONAL 2014'!G34</f>
        <v>0</v>
      </c>
      <c r="H10" s="4">
        <f>+'[1]REM 20 TRADICIONAL 2014'!H34</f>
        <v>0</v>
      </c>
      <c r="I10" s="4">
        <f>+'[1]REM 20 TRADICIONAL 2014'!I34</f>
        <v>0</v>
      </c>
      <c r="J10" s="4">
        <f>+'[1]REM 20 TRADICIONAL 2014'!J34</f>
        <v>5</v>
      </c>
      <c r="K10" s="23">
        <f t="shared" si="8"/>
        <v>177</v>
      </c>
      <c r="L10" s="4">
        <f>+'[1]REM 20 TRADICIONAL 2014'!L34</f>
        <v>119</v>
      </c>
      <c r="M10" s="4">
        <f>+'[1]REM 20 TRADICIONAL 2014'!M34</f>
        <v>57</v>
      </c>
      <c r="N10" s="4">
        <f>+'[1]REM 20 TRADICIONAL 2014'!N34</f>
        <v>3</v>
      </c>
      <c r="O10" s="23">
        <f t="shared" si="6"/>
        <v>179</v>
      </c>
      <c r="P10" s="23">
        <f t="shared" si="7"/>
        <v>11</v>
      </c>
      <c r="Q10" s="4"/>
      <c r="R10" s="4">
        <f>+'[1]REM 20 TRADICIONAL 2014'!R34</f>
        <v>628</v>
      </c>
      <c r="S10" s="4">
        <f>+'[1]REM 20 TRADICIONAL 2014'!S34</f>
        <v>513</v>
      </c>
      <c r="T10" s="4">
        <f>+'[1]REM 20 TRADICIONAL 2014'!T34</f>
        <v>546</v>
      </c>
      <c r="U10" s="4">
        <f>+'[1]REM 20 TRADICIONAL 2014'!U34</f>
        <v>537</v>
      </c>
      <c r="V10" s="4"/>
      <c r="W10" s="19">
        <f t="shared" si="1"/>
        <v>3.0502793296089385</v>
      </c>
      <c r="X10" s="20">
        <f t="shared" si="2"/>
        <v>1.6759776536312849E-2</v>
      </c>
      <c r="Y10" s="20">
        <f t="shared" si="3"/>
        <v>0.81687898089171973</v>
      </c>
      <c r="Z10" s="19">
        <f t="shared" si="4"/>
        <v>0.64245810055865926</v>
      </c>
      <c r="AA10" s="19">
        <f t="shared" si="5"/>
        <v>8.9499999999999993</v>
      </c>
    </row>
    <row r="11" spans="1:27" ht="15" customHeight="1" x14ac:dyDescent="0.2">
      <c r="A11" s="21" t="s">
        <v>41</v>
      </c>
      <c r="B11" s="22" t="s">
        <v>42</v>
      </c>
      <c r="C11" s="4"/>
      <c r="D11" s="4"/>
      <c r="E11" s="4"/>
      <c r="F11" s="4"/>
      <c r="G11" s="4"/>
      <c r="H11" s="4"/>
      <c r="I11" s="4"/>
      <c r="J11" s="4"/>
      <c r="K11" s="23">
        <f t="shared" si="8"/>
        <v>0</v>
      </c>
      <c r="L11" s="4"/>
      <c r="M11" s="4"/>
      <c r="N11" s="4"/>
      <c r="O11" s="23">
        <f t="shared" si="6"/>
        <v>0</v>
      </c>
      <c r="P11" s="23">
        <f t="shared" si="7"/>
        <v>0</v>
      </c>
      <c r="Q11" s="4"/>
      <c r="R11" s="4"/>
      <c r="S11" s="4"/>
      <c r="T11" s="4"/>
      <c r="U11" s="4"/>
      <c r="V11" s="4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customHeight="1" x14ac:dyDescent="0.2">
      <c r="A12" s="21" t="s">
        <v>43</v>
      </c>
      <c r="B12" s="22" t="s">
        <v>44</v>
      </c>
      <c r="C12" s="4"/>
      <c r="D12" s="4"/>
      <c r="E12" s="4"/>
      <c r="F12" s="4"/>
      <c r="G12" s="4"/>
      <c r="H12" s="4"/>
      <c r="I12" s="4"/>
      <c r="J12" s="4"/>
      <c r="K12" s="23">
        <f>SUM(E12:J12)</f>
        <v>0</v>
      </c>
      <c r="L12" s="4"/>
      <c r="M12" s="4"/>
      <c r="N12" s="4"/>
      <c r="O12" s="23">
        <f>SUM(L12:N12)</f>
        <v>0</v>
      </c>
      <c r="P12" s="23">
        <f>+D12+K12-O12</f>
        <v>0</v>
      </c>
      <c r="Q12" s="4"/>
      <c r="R12" s="4"/>
      <c r="S12" s="4"/>
      <c r="T12" s="4"/>
      <c r="U12" s="4"/>
      <c r="V12" s="4"/>
      <c r="W12" s="19" t="str">
        <f>IF(S12&gt;0,T12/O12,"")</f>
        <v/>
      </c>
      <c r="X12" s="20" t="str">
        <f>IF(N12&gt;0,(N12/O12),"")</f>
        <v/>
      </c>
      <c r="Y12" s="20" t="str">
        <f>IF(S12&gt;0,(S12/R12),"")</f>
        <v/>
      </c>
      <c r="Z12" s="19" t="str">
        <f>IF(S12&gt;0,(R12-S12)/O12,"")</f>
        <v/>
      </c>
      <c r="AA12" s="19" t="str">
        <f>IF(S12&gt;0,O12/C12,"")</f>
        <v/>
      </c>
    </row>
    <row r="13" spans="1:27" ht="15" customHeight="1" x14ac:dyDescent="0.2">
      <c r="A13" s="21"/>
      <c r="B13" s="22" t="s">
        <v>152</v>
      </c>
      <c r="C13" s="4">
        <v>30</v>
      </c>
      <c r="D13" s="4">
        <v>7</v>
      </c>
      <c r="E13" s="4">
        <v>81</v>
      </c>
      <c r="F13" s="4"/>
      <c r="G13" s="4">
        <v>12</v>
      </c>
      <c r="H13" s="4"/>
      <c r="I13" s="4"/>
      <c r="J13" s="4">
        <v>8</v>
      </c>
      <c r="K13" s="23">
        <f t="shared" si="8"/>
        <v>101</v>
      </c>
      <c r="L13" s="4">
        <v>94</v>
      </c>
      <c r="M13" s="4">
        <v>4</v>
      </c>
      <c r="N13" s="4"/>
      <c r="O13" s="23">
        <f t="shared" si="6"/>
        <v>98</v>
      </c>
      <c r="P13" s="23">
        <f t="shared" si="7"/>
        <v>10</v>
      </c>
      <c r="Q13" s="4"/>
      <c r="R13" s="4">
        <v>607</v>
      </c>
      <c r="S13" s="4">
        <v>314</v>
      </c>
      <c r="T13" s="4">
        <v>276</v>
      </c>
      <c r="U13" s="4">
        <v>271</v>
      </c>
      <c r="V13" s="4"/>
      <c r="W13" s="19">
        <f t="shared" si="1"/>
        <v>2.8163265306122449</v>
      </c>
      <c r="X13" s="20" t="str">
        <f t="shared" si="2"/>
        <v/>
      </c>
      <c r="Y13" s="20">
        <f t="shared" si="3"/>
        <v>0.51729818780889625</v>
      </c>
      <c r="Z13" s="19">
        <f t="shared" si="4"/>
        <v>2.989795918367347</v>
      </c>
      <c r="AA13" s="19">
        <f t="shared" si="5"/>
        <v>3.2666666666666666</v>
      </c>
    </row>
    <row r="14" spans="1:27" ht="15" customHeight="1" x14ac:dyDescent="0.2">
      <c r="A14" s="21" t="s">
        <v>47</v>
      </c>
      <c r="B14" s="22" t="s">
        <v>48</v>
      </c>
      <c r="C14" s="4"/>
      <c r="D14" s="4"/>
      <c r="E14" s="4"/>
      <c r="F14" s="4"/>
      <c r="G14" s="4"/>
      <c r="H14" s="4"/>
      <c r="I14" s="4"/>
      <c r="J14" s="4"/>
      <c r="K14" s="23">
        <f t="shared" si="8"/>
        <v>0</v>
      </c>
      <c r="L14" s="4"/>
      <c r="M14" s="4"/>
      <c r="N14" s="4"/>
      <c r="O14" s="23">
        <f t="shared" si="6"/>
        <v>0</v>
      </c>
      <c r="P14" s="23">
        <f t="shared" si="7"/>
        <v>0</v>
      </c>
      <c r="Q14" s="4"/>
      <c r="R14" s="4"/>
      <c r="S14" s="4"/>
      <c r="T14" s="4"/>
      <c r="U14" s="4"/>
      <c r="V14" s="4"/>
      <c r="W14" s="19" t="str">
        <f t="shared" si="1"/>
        <v/>
      </c>
      <c r="X14" s="20" t="str">
        <f t="shared" si="2"/>
        <v/>
      </c>
      <c r="Y14" s="20" t="str">
        <f t="shared" si="3"/>
        <v/>
      </c>
      <c r="Z14" s="19" t="str">
        <f t="shared" si="4"/>
        <v/>
      </c>
      <c r="AA14" s="19" t="str">
        <f t="shared" si="5"/>
        <v/>
      </c>
    </row>
    <row r="15" spans="1:27" ht="15" customHeight="1" x14ac:dyDescent="0.2">
      <c r="A15" s="21" t="s">
        <v>49</v>
      </c>
      <c r="B15" s="22" t="s">
        <v>50</v>
      </c>
      <c r="C15" s="4"/>
      <c r="D15" s="4"/>
      <c r="E15" s="4"/>
      <c r="F15" s="4"/>
      <c r="G15" s="4"/>
      <c r="H15" s="4"/>
      <c r="I15" s="4"/>
      <c r="J15" s="4"/>
      <c r="K15" s="23">
        <f t="shared" si="8"/>
        <v>0</v>
      </c>
      <c r="L15" s="4"/>
      <c r="M15" s="4"/>
      <c r="N15" s="4"/>
      <c r="O15" s="23">
        <f t="shared" si="6"/>
        <v>0</v>
      </c>
      <c r="P15" s="23">
        <f t="shared" si="7"/>
        <v>0</v>
      </c>
      <c r="Q15" s="4"/>
      <c r="R15" s="4"/>
      <c r="S15" s="4"/>
      <c r="T15" s="4"/>
      <c r="U15" s="4"/>
      <c r="V15" s="4"/>
      <c r="W15" s="19" t="str">
        <f t="shared" si="1"/>
        <v/>
      </c>
      <c r="X15" s="20" t="str">
        <f t="shared" si="2"/>
        <v/>
      </c>
      <c r="Y15" s="20" t="str">
        <f t="shared" si="3"/>
        <v/>
      </c>
      <c r="Z15" s="19" t="str">
        <f t="shared" si="4"/>
        <v/>
      </c>
      <c r="AA15" s="19" t="str">
        <f t="shared" si="5"/>
        <v/>
      </c>
    </row>
    <row r="16" spans="1:27" ht="15" customHeight="1" x14ac:dyDescent="0.2">
      <c r="A16" s="21"/>
      <c r="B16" s="22" t="s">
        <v>153</v>
      </c>
      <c r="C16" s="4">
        <f>+'[1]REM 20 TRADICIONAL 2014'!C14+'[1]REM 20 TRADICIONAL 2014'!C15</f>
        <v>20</v>
      </c>
      <c r="D16" s="4">
        <f>+'[1]REM 20 TRADICIONAL 2014'!D14+'[1]REM 20 TRADICIONAL 2014'!D15</f>
        <v>13</v>
      </c>
      <c r="E16" s="4">
        <f>+'[1]REM 20 TRADICIONAL 2014'!E14+'[1]REM 20 TRADICIONAL 2014'!E15</f>
        <v>36</v>
      </c>
      <c r="F16" s="4">
        <f>+'[1]REM 20 TRADICIONAL 2014'!F14+'[1]REM 20 TRADICIONAL 2014'!F15</f>
        <v>0</v>
      </c>
      <c r="G16" s="4">
        <f>+'[1]REM 20 TRADICIONAL 2014'!G14+'[1]REM 20 TRADICIONAL 2014'!G15</f>
        <v>0</v>
      </c>
      <c r="H16" s="4">
        <f>+'[1]REM 20 TRADICIONAL 2014'!H14+'[1]REM 20 TRADICIONAL 2014'!H15</f>
        <v>0</v>
      </c>
      <c r="I16" s="4">
        <f>+'[1]REM 20 TRADICIONAL 2014'!I14+'[1]REM 20 TRADICIONAL 2014'!I15</f>
        <v>0</v>
      </c>
      <c r="J16" s="4">
        <f>+'[1]REM 20 TRADICIONAL 2014'!J14+'[1]REM 20 TRADICIONAL 2014'!J15</f>
        <v>20</v>
      </c>
      <c r="K16" s="23">
        <f t="shared" si="8"/>
        <v>56</v>
      </c>
      <c r="L16" s="4">
        <f>+'[1]REM 20 TRADICIONAL 2014'!L14+'[1]REM 20 TRADICIONAL 2014'!L15</f>
        <v>37</v>
      </c>
      <c r="M16" s="4">
        <f>+'[1]REM 20 TRADICIONAL 2014'!M14+'[1]REM 20 TRADICIONAL 2014'!M15</f>
        <v>20</v>
      </c>
      <c r="N16" s="4">
        <f>+'[1]REM 20 TRADICIONAL 2014'!N14+'[1]REM 20 TRADICIONAL 2014'!N15</f>
        <v>0</v>
      </c>
      <c r="O16" s="23">
        <f t="shared" si="6"/>
        <v>57</v>
      </c>
      <c r="P16" s="23">
        <f t="shared" si="7"/>
        <v>12</v>
      </c>
      <c r="Q16" s="4"/>
      <c r="R16" s="4">
        <f>+'[1]REM 20 TRADICIONAL 2014'!R14+'[1]REM 20 TRADICIONAL 2014'!R15</f>
        <v>626</v>
      </c>
      <c r="S16" s="4">
        <f>+'[1]REM 20 TRADICIONAL 2014'!S14+'[1]REM 20 TRADICIONAL 2014'!S15</f>
        <v>468</v>
      </c>
      <c r="T16" s="4">
        <f>+'[1]REM 20 TRADICIONAL 2014'!T14+'[1]REM 20 TRADICIONAL 2014'!T15</f>
        <v>484</v>
      </c>
      <c r="U16" s="4">
        <f>+'[1]REM 20 TRADICIONAL 2014'!U14+'[1]REM 20 TRADICIONAL 2014'!U15</f>
        <v>455</v>
      </c>
      <c r="V16" s="4"/>
      <c r="W16" s="19">
        <f t="shared" si="1"/>
        <v>8.4912280701754383</v>
      </c>
      <c r="X16" s="20" t="str">
        <f t="shared" si="2"/>
        <v/>
      </c>
      <c r="Y16" s="20">
        <f t="shared" si="3"/>
        <v>0.74760383386581475</v>
      </c>
      <c r="Z16" s="19">
        <f t="shared" si="4"/>
        <v>2.7719298245614037</v>
      </c>
      <c r="AA16" s="19">
        <f t="shared" si="5"/>
        <v>2.85</v>
      </c>
    </row>
    <row r="17" spans="1:27" ht="15" customHeight="1" x14ac:dyDescent="0.2">
      <c r="A17" s="21"/>
      <c r="B17" s="22" t="s">
        <v>54</v>
      </c>
      <c r="C17" s="4">
        <v>40</v>
      </c>
      <c r="D17" s="4">
        <v>16</v>
      </c>
      <c r="E17" s="4">
        <v>233</v>
      </c>
      <c r="F17" s="4"/>
      <c r="G17" s="4"/>
      <c r="H17" s="4"/>
      <c r="I17" s="4"/>
      <c r="J17" s="4"/>
      <c r="K17" s="23">
        <f>SUM(E17:J17)</f>
        <v>233</v>
      </c>
      <c r="L17" s="4">
        <v>213</v>
      </c>
      <c r="M17" s="4">
        <v>6</v>
      </c>
      <c r="N17" s="4"/>
      <c r="O17" s="23">
        <f>SUM(L17:N17)</f>
        <v>219</v>
      </c>
      <c r="P17" s="23">
        <f>+D17+K17-O17</f>
        <v>30</v>
      </c>
      <c r="Q17" s="4"/>
      <c r="R17" s="4">
        <v>1240</v>
      </c>
      <c r="S17" s="4">
        <v>797</v>
      </c>
      <c r="T17" s="4">
        <v>731</v>
      </c>
      <c r="U17" s="4">
        <v>729</v>
      </c>
      <c r="V17" s="4"/>
      <c r="W17" s="19">
        <f>IF(S17&gt;0,T17/O17,"")</f>
        <v>3.3378995433789953</v>
      </c>
      <c r="X17" s="20" t="str">
        <f>IF(N17&gt;0,(N17/O17),"")</f>
        <v/>
      </c>
      <c r="Y17" s="20">
        <f>IF(S17&gt;0,(S17/R17),"")</f>
        <v>0.64274193548387093</v>
      </c>
      <c r="Z17" s="19">
        <f>IF(S17&gt;0,(R17-S17)/O17,"")</f>
        <v>2.0228310502283104</v>
      </c>
      <c r="AA17" s="19">
        <f>IF(S17&gt;0,O17/C17,"")</f>
        <v>5.4749999999999996</v>
      </c>
    </row>
    <row r="18" spans="1:27" ht="15" customHeight="1" x14ac:dyDescent="0.2">
      <c r="A18" s="21" t="s">
        <v>55</v>
      </c>
      <c r="B18" s="22" t="s">
        <v>56</v>
      </c>
      <c r="C18" s="4"/>
      <c r="D18" s="4"/>
      <c r="E18" s="4"/>
      <c r="F18" s="4"/>
      <c r="G18" s="4"/>
      <c r="H18" s="4"/>
      <c r="I18" s="4"/>
      <c r="J18" s="4"/>
      <c r="K18" s="23">
        <f>SUM(E18:J18)</f>
        <v>0</v>
      </c>
      <c r="L18" s="4"/>
      <c r="M18" s="4"/>
      <c r="N18" s="4"/>
      <c r="O18" s="23">
        <f>SUM(L18:N18)</f>
        <v>0</v>
      </c>
      <c r="P18" s="23">
        <f>+D18+K18-O18</f>
        <v>0</v>
      </c>
      <c r="Q18" s="4"/>
      <c r="R18" s="4"/>
      <c r="S18" s="4"/>
      <c r="T18" s="4"/>
      <c r="U18" s="4"/>
      <c r="V18" s="4"/>
      <c r="W18" s="19" t="str">
        <f>IF(S18&gt;0,T18/O18,"")</f>
        <v/>
      </c>
      <c r="X18" s="20" t="str">
        <f>IF(N18&gt;0,(N18/O18),"")</f>
        <v/>
      </c>
      <c r="Y18" s="20" t="str">
        <f>IF(S18&gt;0,(S18/R18),"")</f>
        <v/>
      </c>
      <c r="Z18" s="19" t="str">
        <f>IF(S18&gt;0,(R18-S18)/O18,"")</f>
        <v/>
      </c>
      <c r="AA18" s="19" t="str">
        <f>IF(S18&gt;0,O18/C18,"")</f>
        <v/>
      </c>
    </row>
    <row r="19" spans="1:27" ht="15" customHeight="1" x14ac:dyDescent="0.2">
      <c r="A19" s="21" t="s">
        <v>57</v>
      </c>
      <c r="B19" s="22" t="s">
        <v>58</v>
      </c>
      <c r="C19" s="4"/>
      <c r="D19" s="4"/>
      <c r="E19" s="4"/>
      <c r="F19" s="4"/>
      <c r="G19" s="4"/>
      <c r="H19" s="4"/>
      <c r="I19" s="4"/>
      <c r="J19" s="4"/>
      <c r="K19" s="23">
        <f t="shared" si="8"/>
        <v>0</v>
      </c>
      <c r="L19" s="4"/>
      <c r="M19" s="4"/>
      <c r="N19" s="4"/>
      <c r="O19" s="23">
        <f t="shared" si="6"/>
        <v>0</v>
      </c>
      <c r="P19" s="23">
        <f t="shared" si="7"/>
        <v>0</v>
      </c>
      <c r="Q19" s="4"/>
      <c r="R19" s="4"/>
      <c r="S19" s="4"/>
      <c r="T19" s="4"/>
      <c r="U19" s="4"/>
      <c r="V19" s="4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customHeight="1" x14ac:dyDescent="0.2">
      <c r="A20" s="21" t="s">
        <v>59</v>
      </c>
      <c r="B20" s="22" t="s">
        <v>60</v>
      </c>
      <c r="C20" s="4"/>
      <c r="D20" s="4"/>
      <c r="E20" s="4"/>
      <c r="F20" s="4"/>
      <c r="G20" s="4"/>
      <c r="H20" s="4"/>
      <c r="I20" s="4"/>
      <c r="J20" s="4"/>
      <c r="K20" s="23">
        <f t="shared" si="8"/>
        <v>0</v>
      </c>
      <c r="L20" s="4"/>
      <c r="M20" s="4"/>
      <c r="N20" s="4"/>
      <c r="O20" s="23">
        <f t="shared" si="6"/>
        <v>0</v>
      </c>
      <c r="P20" s="23">
        <f t="shared" si="7"/>
        <v>0</v>
      </c>
      <c r="Q20" s="4"/>
      <c r="R20" s="4"/>
      <c r="S20" s="4"/>
      <c r="T20" s="4"/>
      <c r="U20" s="4"/>
      <c r="V20" s="4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customHeight="1" x14ac:dyDescent="0.2">
      <c r="A21" s="21" t="s">
        <v>61</v>
      </c>
      <c r="B21" s="22" t="s">
        <v>62</v>
      </c>
      <c r="C21" s="4"/>
      <c r="D21" s="4"/>
      <c r="E21" s="4"/>
      <c r="F21" s="4"/>
      <c r="G21" s="4"/>
      <c r="H21" s="4"/>
      <c r="I21" s="4"/>
      <c r="J21" s="4"/>
      <c r="K21" s="23">
        <f t="shared" si="8"/>
        <v>0</v>
      </c>
      <c r="L21" s="4"/>
      <c r="M21" s="4"/>
      <c r="N21" s="4"/>
      <c r="O21" s="23">
        <f t="shared" si="6"/>
        <v>0</v>
      </c>
      <c r="P21" s="23">
        <f t="shared" si="7"/>
        <v>0</v>
      </c>
      <c r="Q21" s="4"/>
      <c r="R21" s="4"/>
      <c r="S21" s="4"/>
      <c r="T21" s="4"/>
      <c r="U21" s="4"/>
      <c r="V21" s="4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customHeight="1" x14ac:dyDescent="0.2">
      <c r="A22" s="21" t="s">
        <v>63</v>
      </c>
      <c r="B22" s="22" t="s">
        <v>64</v>
      </c>
      <c r="C22" s="4"/>
      <c r="D22" s="4"/>
      <c r="E22" s="4"/>
      <c r="F22" s="4"/>
      <c r="G22" s="4"/>
      <c r="H22" s="4"/>
      <c r="I22" s="4"/>
      <c r="J22" s="4"/>
      <c r="K22" s="23">
        <f t="shared" si="8"/>
        <v>0</v>
      </c>
      <c r="L22" s="4"/>
      <c r="M22" s="4"/>
      <c r="N22" s="4"/>
      <c r="O22" s="23">
        <f t="shared" si="6"/>
        <v>0</v>
      </c>
      <c r="P22" s="23">
        <f t="shared" si="7"/>
        <v>0</v>
      </c>
      <c r="Q22" s="4"/>
      <c r="R22" s="4"/>
      <c r="S22" s="4"/>
      <c r="T22" s="4"/>
      <c r="U22" s="4"/>
      <c r="V22" s="4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customHeight="1" x14ac:dyDescent="0.2">
      <c r="A23" s="21" t="s">
        <v>65</v>
      </c>
      <c r="B23" s="22" t="s">
        <v>66</v>
      </c>
      <c r="C23" s="4"/>
      <c r="D23" s="4"/>
      <c r="E23" s="4"/>
      <c r="F23" s="4"/>
      <c r="G23" s="4"/>
      <c r="H23" s="4"/>
      <c r="I23" s="4"/>
      <c r="J23" s="4"/>
      <c r="K23" s="23">
        <f t="shared" si="8"/>
        <v>0</v>
      </c>
      <c r="L23" s="4"/>
      <c r="M23" s="4"/>
      <c r="N23" s="4"/>
      <c r="O23" s="23">
        <f t="shared" si="6"/>
        <v>0</v>
      </c>
      <c r="P23" s="23">
        <f t="shared" si="7"/>
        <v>0</v>
      </c>
      <c r="Q23" s="4"/>
      <c r="R23" s="4"/>
      <c r="S23" s="4"/>
      <c r="T23" s="4"/>
      <c r="U23" s="4"/>
      <c r="V23" s="4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customHeight="1" x14ac:dyDescent="0.2">
      <c r="A24" s="21" t="s">
        <v>67</v>
      </c>
      <c r="B24" s="25" t="s">
        <v>68</v>
      </c>
      <c r="C24" s="4">
        <v>26</v>
      </c>
      <c r="D24" s="4">
        <v>4</v>
      </c>
      <c r="E24" s="4">
        <v>13</v>
      </c>
      <c r="F24" s="4"/>
      <c r="G24" s="4"/>
      <c r="H24" s="4"/>
      <c r="I24" s="4">
        <v>213</v>
      </c>
      <c r="J24" s="4">
        <v>13</v>
      </c>
      <c r="K24" s="23">
        <f t="shared" si="8"/>
        <v>239</v>
      </c>
      <c r="L24" s="4">
        <v>234</v>
      </c>
      <c r="M24" s="4">
        <v>4</v>
      </c>
      <c r="N24" s="4"/>
      <c r="O24" s="23">
        <f t="shared" si="6"/>
        <v>238</v>
      </c>
      <c r="P24" s="23">
        <f t="shared" si="7"/>
        <v>5</v>
      </c>
      <c r="Q24" s="4"/>
      <c r="R24" s="4">
        <v>804</v>
      </c>
      <c r="S24" s="4">
        <v>385</v>
      </c>
      <c r="T24" s="4">
        <v>411</v>
      </c>
      <c r="U24" s="4"/>
      <c r="V24" s="4"/>
      <c r="W24" s="19">
        <f t="shared" si="1"/>
        <v>1.7268907563025211</v>
      </c>
      <c r="X24" s="20" t="str">
        <f t="shared" si="2"/>
        <v/>
      </c>
      <c r="Y24" s="20">
        <f t="shared" si="3"/>
        <v>0.47885572139303484</v>
      </c>
      <c r="Z24" s="19">
        <f t="shared" si="4"/>
        <v>1.7605042016806722</v>
      </c>
      <c r="AA24" s="19">
        <f t="shared" si="5"/>
        <v>9.1538461538461533</v>
      </c>
    </row>
    <row r="25" spans="1:27" ht="15" customHeight="1" x14ac:dyDescent="0.2">
      <c r="A25" s="21" t="s">
        <v>69</v>
      </c>
      <c r="B25" s="22" t="s">
        <v>70</v>
      </c>
      <c r="C25" s="4"/>
      <c r="D25" s="4"/>
      <c r="E25" s="4"/>
      <c r="F25" s="4"/>
      <c r="G25" s="4"/>
      <c r="H25" s="4"/>
      <c r="I25" s="4"/>
      <c r="J25" s="4"/>
      <c r="K25" s="23">
        <f t="shared" si="8"/>
        <v>0</v>
      </c>
      <c r="L25" s="4"/>
      <c r="M25" s="4"/>
      <c r="N25" s="4"/>
      <c r="O25" s="23">
        <f t="shared" si="6"/>
        <v>0</v>
      </c>
      <c r="P25" s="23">
        <f t="shared" si="7"/>
        <v>0</v>
      </c>
      <c r="Q25" s="4"/>
      <c r="R25" s="4"/>
      <c r="S25" s="4"/>
      <c r="T25" s="4"/>
      <c r="U25" s="4"/>
      <c r="V25" s="4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customHeight="1" x14ac:dyDescent="0.2">
      <c r="A26" s="21" t="s">
        <v>71</v>
      </c>
      <c r="B26" s="22" t="s">
        <v>72</v>
      </c>
      <c r="C26" s="4">
        <v>8</v>
      </c>
      <c r="D26" s="4">
        <v>8</v>
      </c>
      <c r="E26" s="4">
        <v>17</v>
      </c>
      <c r="F26" s="4"/>
      <c r="G26" s="4"/>
      <c r="H26" s="4"/>
      <c r="I26" s="4"/>
      <c r="J26" s="4">
        <v>17</v>
      </c>
      <c r="K26" s="23">
        <f t="shared" si="8"/>
        <v>34</v>
      </c>
      <c r="L26" s="4">
        <v>3</v>
      </c>
      <c r="M26" s="4">
        <v>21</v>
      </c>
      <c r="N26" s="4">
        <v>12</v>
      </c>
      <c r="O26" s="23">
        <f t="shared" si="6"/>
        <v>36</v>
      </c>
      <c r="P26" s="23">
        <f t="shared" si="7"/>
        <v>6</v>
      </c>
      <c r="Q26" s="4"/>
      <c r="R26" s="4">
        <v>245</v>
      </c>
      <c r="S26" s="4">
        <v>214</v>
      </c>
      <c r="T26" s="4">
        <v>226</v>
      </c>
      <c r="U26" s="4">
        <v>221</v>
      </c>
      <c r="V26" s="4"/>
      <c r="W26" s="19">
        <f t="shared" si="1"/>
        <v>6.2777777777777777</v>
      </c>
      <c r="X26" s="20">
        <f t="shared" si="2"/>
        <v>0.33333333333333331</v>
      </c>
      <c r="Y26" s="20">
        <f t="shared" si="3"/>
        <v>0.87346938775510208</v>
      </c>
      <c r="Z26" s="19">
        <f t="shared" si="4"/>
        <v>0.86111111111111116</v>
      </c>
      <c r="AA26" s="19">
        <f t="shared" si="5"/>
        <v>4.5</v>
      </c>
    </row>
    <row r="27" spans="1:27" ht="15" customHeight="1" x14ac:dyDescent="0.2">
      <c r="A27" s="21" t="s">
        <v>73</v>
      </c>
      <c r="B27" s="22" t="s">
        <v>74</v>
      </c>
      <c r="C27" s="4"/>
      <c r="D27" s="4"/>
      <c r="E27" s="4"/>
      <c r="F27" s="4"/>
      <c r="G27" s="4"/>
      <c r="H27" s="4"/>
      <c r="I27" s="4"/>
      <c r="J27" s="4"/>
      <c r="K27" s="23">
        <f t="shared" si="8"/>
        <v>0</v>
      </c>
      <c r="L27" s="4"/>
      <c r="M27" s="4"/>
      <c r="N27" s="4"/>
      <c r="O27" s="23">
        <f t="shared" si="6"/>
        <v>0</v>
      </c>
      <c r="P27" s="23">
        <f t="shared" si="7"/>
        <v>0</v>
      </c>
      <c r="Q27" s="4"/>
      <c r="R27" s="4"/>
      <c r="S27" s="4"/>
      <c r="T27" s="4"/>
      <c r="U27" s="4"/>
      <c r="V27" s="4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customHeight="1" x14ac:dyDescent="0.2">
      <c r="A28" s="21" t="s">
        <v>75</v>
      </c>
      <c r="B28" s="26" t="s">
        <v>76</v>
      </c>
      <c r="C28" s="4">
        <v>6</v>
      </c>
      <c r="D28" s="4">
        <v>4</v>
      </c>
      <c r="E28" s="4">
        <v>14</v>
      </c>
      <c r="F28" s="4"/>
      <c r="G28" s="4">
        <v>1</v>
      </c>
      <c r="H28" s="4"/>
      <c r="I28" s="4"/>
      <c r="J28" s="4">
        <v>22</v>
      </c>
      <c r="K28" s="23">
        <f t="shared" si="8"/>
        <v>37</v>
      </c>
      <c r="L28" s="4">
        <v>9</v>
      </c>
      <c r="M28" s="4">
        <v>26</v>
      </c>
      <c r="N28" s="4">
        <v>1</v>
      </c>
      <c r="O28" s="23">
        <f t="shared" si="6"/>
        <v>36</v>
      </c>
      <c r="P28" s="23">
        <f t="shared" si="7"/>
        <v>5</v>
      </c>
      <c r="Q28" s="4"/>
      <c r="R28" s="4">
        <v>186</v>
      </c>
      <c r="S28" s="4">
        <v>172</v>
      </c>
      <c r="T28" s="4">
        <v>168</v>
      </c>
      <c r="U28" s="4">
        <v>163</v>
      </c>
      <c r="V28" s="4"/>
      <c r="W28" s="19">
        <f t="shared" si="1"/>
        <v>4.666666666666667</v>
      </c>
      <c r="X28" s="20">
        <f t="shared" si="2"/>
        <v>2.7777777777777776E-2</v>
      </c>
      <c r="Y28" s="20">
        <f t="shared" si="3"/>
        <v>0.92473118279569888</v>
      </c>
      <c r="Z28" s="19">
        <f t="shared" si="4"/>
        <v>0.3888888888888889</v>
      </c>
      <c r="AA28" s="19">
        <f t="shared" si="5"/>
        <v>6</v>
      </c>
    </row>
    <row r="29" spans="1:27" ht="15" customHeight="1" x14ac:dyDescent="0.2">
      <c r="A29" s="21" t="s">
        <v>77</v>
      </c>
      <c r="B29" s="26" t="s">
        <v>78</v>
      </c>
      <c r="C29" s="4"/>
      <c r="D29" s="4"/>
      <c r="E29" s="4"/>
      <c r="F29" s="4"/>
      <c r="G29" s="4"/>
      <c r="H29" s="4"/>
      <c r="I29" s="4"/>
      <c r="J29" s="4"/>
      <c r="K29" s="23">
        <f>SUM(E29:J29)</f>
        <v>0</v>
      </c>
      <c r="L29" s="4"/>
      <c r="M29" s="4"/>
      <c r="N29" s="4"/>
      <c r="O29" s="23">
        <f>SUM(L29:N29)</f>
        <v>0</v>
      </c>
      <c r="P29" s="23">
        <f>+D29+K29-O29</f>
        <v>0</v>
      </c>
      <c r="Q29" s="4"/>
      <c r="R29" s="4"/>
      <c r="S29" s="4"/>
      <c r="T29" s="4"/>
      <c r="U29" s="4"/>
      <c r="V29" s="4"/>
      <c r="W29" s="19" t="str">
        <f>IF(S29&gt;0,T29/O29,"")</f>
        <v/>
      </c>
      <c r="X29" s="20" t="str">
        <f>IF(N29&gt;0,(N29/O29),"")</f>
        <v/>
      </c>
      <c r="Y29" s="20" t="str">
        <f>IF(S29&gt;0,(S29/R29),"")</f>
        <v/>
      </c>
      <c r="Z29" s="19" t="str">
        <f>IF(S29&gt;0,(R29-S29)/O29,"")</f>
        <v/>
      </c>
      <c r="AA29" s="19" t="str">
        <f>IF(S29&gt;0,O29/C29,"")</f>
        <v/>
      </c>
    </row>
    <row r="30" spans="1:27" ht="15" customHeight="1" x14ac:dyDescent="0.2">
      <c r="A30" s="21" t="s">
        <v>79</v>
      </c>
      <c r="B30" s="22" t="s">
        <v>80</v>
      </c>
      <c r="C30" s="4">
        <v>6</v>
      </c>
      <c r="D30" s="4">
        <v>3</v>
      </c>
      <c r="E30" s="4">
        <v>21</v>
      </c>
      <c r="F30" s="4"/>
      <c r="G30" s="4"/>
      <c r="H30" s="4"/>
      <c r="I30" s="4"/>
      <c r="J30" s="4">
        <v>5</v>
      </c>
      <c r="K30" s="23">
        <f t="shared" si="8"/>
        <v>26</v>
      </c>
      <c r="L30" s="4">
        <v>18</v>
      </c>
      <c r="M30" s="4">
        <v>9</v>
      </c>
      <c r="N30" s="4"/>
      <c r="O30" s="23">
        <f t="shared" si="6"/>
        <v>27</v>
      </c>
      <c r="P30" s="23">
        <f t="shared" si="7"/>
        <v>2</v>
      </c>
      <c r="Q30" s="4"/>
      <c r="R30" s="4">
        <v>186</v>
      </c>
      <c r="S30" s="4">
        <v>72</v>
      </c>
      <c r="T30" s="4">
        <v>73</v>
      </c>
      <c r="U30" s="4">
        <v>67</v>
      </c>
      <c r="V30" s="4"/>
      <c r="W30" s="19">
        <f t="shared" si="1"/>
        <v>2.7037037037037037</v>
      </c>
      <c r="X30" s="20" t="str">
        <f t="shared" si="2"/>
        <v/>
      </c>
      <c r="Y30" s="20">
        <f t="shared" si="3"/>
        <v>0.38709677419354838</v>
      </c>
      <c r="Z30" s="19">
        <f t="shared" si="4"/>
        <v>4.2222222222222223</v>
      </c>
      <c r="AA30" s="19">
        <f t="shared" si="5"/>
        <v>4.5</v>
      </c>
    </row>
    <row r="31" spans="1:27" ht="15" customHeight="1" x14ac:dyDescent="0.2">
      <c r="A31" s="21" t="s">
        <v>81</v>
      </c>
      <c r="B31" s="22" t="s">
        <v>82</v>
      </c>
      <c r="C31" s="4"/>
      <c r="D31" s="4"/>
      <c r="E31" s="4"/>
      <c r="F31" s="4"/>
      <c r="G31" s="4"/>
      <c r="H31" s="4"/>
      <c r="I31" s="4"/>
      <c r="J31" s="4"/>
      <c r="K31" s="23">
        <f>SUM(E31:J31)</f>
        <v>0</v>
      </c>
      <c r="L31" s="4"/>
      <c r="M31" s="4"/>
      <c r="N31" s="4"/>
      <c r="O31" s="23">
        <f>SUM(L31:N31)</f>
        <v>0</v>
      </c>
      <c r="P31" s="23">
        <f>+D31+K31-O31</f>
        <v>0</v>
      </c>
      <c r="Q31" s="4"/>
      <c r="R31" s="4"/>
      <c r="S31" s="4"/>
      <c r="T31" s="4"/>
      <c r="U31" s="4"/>
      <c r="V31" s="4"/>
      <c r="W31" s="19" t="str">
        <f>IF(S31&gt;0,T31/O31,"")</f>
        <v/>
      </c>
      <c r="X31" s="20" t="str">
        <f>IF(N31&gt;0,(N31/O31),"")</f>
        <v/>
      </c>
      <c r="Y31" s="20" t="str">
        <f>IF(S31&gt;0,(S31/R31),"")</f>
        <v/>
      </c>
      <c r="Z31" s="19" t="str">
        <f>IF(S31&gt;0,(R31-S31)/O31,"")</f>
        <v/>
      </c>
      <c r="AA31" s="19" t="str">
        <f>IF(S31&gt;0,O31/C31,"")</f>
        <v/>
      </c>
    </row>
    <row r="32" spans="1:27" ht="15" customHeight="1" x14ac:dyDescent="0.2">
      <c r="A32" s="21" t="s">
        <v>83</v>
      </c>
      <c r="B32" s="22" t="s">
        <v>84</v>
      </c>
      <c r="C32" s="4"/>
      <c r="D32" s="4"/>
      <c r="E32" s="4"/>
      <c r="F32" s="4"/>
      <c r="G32" s="4"/>
      <c r="H32" s="4"/>
      <c r="I32" s="4"/>
      <c r="J32" s="4"/>
      <c r="K32" s="23">
        <f>SUM(E32:J32)</f>
        <v>0</v>
      </c>
      <c r="L32" s="4"/>
      <c r="M32" s="4"/>
      <c r="N32" s="4"/>
      <c r="O32" s="23">
        <f>SUM(L32:N32)</f>
        <v>0</v>
      </c>
      <c r="P32" s="23">
        <f>+D32+K32-O32</f>
        <v>0</v>
      </c>
      <c r="Q32" s="4"/>
      <c r="R32" s="4"/>
      <c r="S32" s="4"/>
      <c r="T32" s="4"/>
      <c r="U32" s="4"/>
      <c r="V32" s="4"/>
      <c r="W32" s="19" t="str">
        <f>IF(S32&gt;0,T32/O32,"")</f>
        <v/>
      </c>
      <c r="X32" s="20" t="str">
        <f>IF(N32&gt;0,(N32/O32),"")</f>
        <v/>
      </c>
      <c r="Y32" s="20" t="str">
        <f>IF(S32&gt;0,(S32/R32),"")</f>
        <v/>
      </c>
      <c r="Z32" s="19" t="str">
        <f>IF(S32&gt;0,(R32-S32)/O32,"")</f>
        <v/>
      </c>
      <c r="AA32" s="19" t="str">
        <f>IF(S32&gt;0,O32/C32,"")</f>
        <v/>
      </c>
    </row>
    <row r="33" spans="1:27" ht="15" customHeight="1" x14ac:dyDescent="0.2">
      <c r="A33" s="21" t="s">
        <v>85</v>
      </c>
      <c r="B33" s="22" t="s">
        <v>86</v>
      </c>
      <c r="C33" s="4"/>
      <c r="D33" s="4"/>
      <c r="E33" s="4"/>
      <c r="F33" s="4"/>
      <c r="G33" s="4"/>
      <c r="H33" s="4"/>
      <c r="I33" s="4"/>
      <c r="J33" s="4"/>
      <c r="K33" s="23">
        <f>SUM(E33:J33)</f>
        <v>0</v>
      </c>
      <c r="L33" s="4"/>
      <c r="M33" s="4"/>
      <c r="N33" s="4"/>
      <c r="O33" s="23">
        <f>SUM(L33:N33)</f>
        <v>0</v>
      </c>
      <c r="P33" s="23">
        <f>+D33+K33-O33</f>
        <v>0</v>
      </c>
      <c r="Q33" s="4"/>
      <c r="R33" s="4"/>
      <c r="S33" s="4"/>
      <c r="T33" s="4"/>
      <c r="U33" s="4"/>
      <c r="V33" s="4"/>
      <c r="W33" s="19" t="str">
        <f>IF(S33&gt;0,T33/O33,"")</f>
        <v/>
      </c>
      <c r="X33" s="20" t="str">
        <f>IF(N33&gt;0,(N33/O33),"")</f>
        <v/>
      </c>
      <c r="Y33" s="20" t="str">
        <f>IF(S33&gt;0,(S33/R33),"")</f>
        <v/>
      </c>
      <c r="Z33" s="19" t="str">
        <f>IF(S33&gt;0,(R33-S33)/O33,"")</f>
        <v/>
      </c>
      <c r="AA33" s="19" t="str">
        <f>IF(S33&gt;0,O33/C33,"")</f>
        <v/>
      </c>
    </row>
    <row r="34" spans="1:27" ht="15" customHeight="1" x14ac:dyDescent="0.2">
      <c r="A34" s="21" t="s">
        <v>87</v>
      </c>
      <c r="B34" s="22" t="s">
        <v>154</v>
      </c>
      <c r="C34" s="4"/>
      <c r="D34" s="4"/>
      <c r="E34" s="4"/>
      <c r="F34" s="4"/>
      <c r="G34" s="4"/>
      <c r="H34" s="4"/>
      <c r="I34" s="4"/>
      <c r="J34" s="4"/>
      <c r="K34" s="23">
        <f>SUM(E34:J34)</f>
        <v>0</v>
      </c>
      <c r="L34" s="4"/>
      <c r="M34" s="4"/>
      <c r="N34" s="4"/>
      <c r="O34" s="23">
        <f>SUM(L34:N34)</f>
        <v>0</v>
      </c>
      <c r="P34" s="23">
        <f>+D34+K34-O34</f>
        <v>0</v>
      </c>
      <c r="Q34" s="4"/>
      <c r="R34" s="4"/>
      <c r="S34" s="4"/>
      <c r="T34" s="4"/>
      <c r="U34" s="4"/>
      <c r="V34" s="4"/>
      <c r="W34" s="19" t="str">
        <f>IF(S34&gt;0,T34/O34,"")</f>
        <v/>
      </c>
      <c r="X34" s="20" t="str">
        <f>IF(N34&gt;0,(N34/O34),"")</f>
        <v/>
      </c>
      <c r="Y34" s="20" t="str">
        <f>IF(S34&gt;0,(S34/R34),"")</f>
        <v/>
      </c>
      <c r="Z34" s="19" t="str">
        <f>IF(S34&gt;0,(R34-S34)/O34,"")</f>
        <v/>
      </c>
      <c r="AA34" s="19" t="str">
        <f>IF(S34&gt;0,O34/C34,"")</f>
        <v/>
      </c>
    </row>
    <row r="35" spans="1:27" ht="15" customHeight="1" x14ac:dyDescent="0.2">
      <c r="A35" s="21" t="s">
        <v>88</v>
      </c>
      <c r="B35" s="22" t="s">
        <v>89</v>
      </c>
      <c r="C35" s="4"/>
      <c r="D35" s="4"/>
      <c r="E35" s="4"/>
      <c r="F35" s="4"/>
      <c r="G35" s="4"/>
      <c r="H35" s="4"/>
      <c r="I35" s="4"/>
      <c r="J35" s="4"/>
      <c r="K35" s="23">
        <f>SUM(E35:J35)</f>
        <v>0</v>
      </c>
      <c r="L35" s="4"/>
      <c r="M35" s="4"/>
      <c r="N35" s="4"/>
      <c r="O35" s="23">
        <f>SUM(L35:N35)</f>
        <v>0</v>
      </c>
      <c r="P35" s="23">
        <f>+D35+K35-O35</f>
        <v>0</v>
      </c>
      <c r="Q35" s="4"/>
      <c r="R35" s="4"/>
      <c r="S35" s="4"/>
      <c r="T35" s="4"/>
      <c r="U35" s="4"/>
      <c r="V35" s="4"/>
      <c r="W35" s="19" t="str">
        <f>IF(S35&gt;0,T35/O35,"")</f>
        <v/>
      </c>
      <c r="X35" s="20" t="str">
        <f>IF(N35&gt;0,(N35/O35),"")</f>
        <v/>
      </c>
      <c r="Y35" s="20" t="str">
        <f>IF(S35&gt;0,(S35/R35),"")</f>
        <v/>
      </c>
      <c r="Z35" s="19" t="str">
        <f>IF(S35&gt;0,(R35-S35)/O35,"")</f>
        <v/>
      </c>
      <c r="AA35" s="19" t="str">
        <f>IF(S35&gt;0,O35/C35,"")</f>
        <v/>
      </c>
    </row>
    <row r="36" spans="1:27" ht="15" customHeight="1" x14ac:dyDescent="0.2">
      <c r="A36" s="21" t="s">
        <v>90</v>
      </c>
      <c r="B36" s="22" t="s">
        <v>91</v>
      </c>
      <c r="C36" s="4"/>
      <c r="D36" s="4"/>
      <c r="E36" s="4"/>
      <c r="F36" s="4"/>
      <c r="G36" s="4"/>
      <c r="H36" s="4"/>
      <c r="I36" s="4"/>
      <c r="J36" s="4"/>
      <c r="K36" s="23">
        <f t="shared" si="8"/>
        <v>0</v>
      </c>
      <c r="L36" s="4"/>
      <c r="M36" s="4"/>
      <c r="N36" s="4"/>
      <c r="O36" s="23">
        <f t="shared" si="6"/>
        <v>0</v>
      </c>
      <c r="P36" s="23">
        <f t="shared" si="7"/>
        <v>0</v>
      </c>
      <c r="Q36" s="4"/>
      <c r="R36" s="4"/>
      <c r="S36" s="4"/>
      <c r="T36" s="4"/>
      <c r="U36" s="4"/>
      <c r="V36" s="4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7" spans="1:27" ht="9" customHeight="1" x14ac:dyDescent="0.2"/>
    <row r="38" spans="1:27" ht="16.5" customHeight="1" x14ac:dyDescent="0.2">
      <c r="A38" s="27" t="s">
        <v>92</v>
      </c>
      <c r="B38" s="28" t="s">
        <v>93</v>
      </c>
      <c r="C38" s="16" t="s">
        <v>94</v>
      </c>
      <c r="E38" s="6" t="s">
        <v>95</v>
      </c>
    </row>
    <row r="39" spans="1:27" ht="26.25" customHeight="1" x14ac:dyDescent="0.2">
      <c r="A39" s="29" t="s">
        <v>96</v>
      </c>
      <c r="B39" s="30" t="s">
        <v>97</v>
      </c>
      <c r="C39" s="31">
        <f>+C51-SUM(C40:C50)</f>
        <v>5090</v>
      </c>
      <c r="E39" s="102" t="s">
        <v>98</v>
      </c>
      <c r="F39" s="103"/>
      <c r="G39" s="32"/>
      <c r="H39" s="16" t="s">
        <v>99</v>
      </c>
      <c r="I39" s="16" t="s">
        <v>100</v>
      </c>
      <c r="J39" s="33" t="s">
        <v>101</v>
      </c>
      <c r="U39" s="34"/>
      <c r="V39" s="35"/>
    </row>
    <row r="40" spans="1:27" ht="15" customHeight="1" x14ac:dyDescent="0.2">
      <c r="A40" s="36" t="s">
        <v>102</v>
      </c>
      <c r="B40" s="37" t="s">
        <v>103</v>
      </c>
      <c r="C40" s="38">
        <f>SUM($U$25:$U$27)</f>
        <v>221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5" customHeight="1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5" customHeight="1" x14ac:dyDescent="0.2">
      <c r="A42" s="36" t="s">
        <v>110</v>
      </c>
      <c r="B42" s="46" t="s">
        <v>58</v>
      </c>
      <c r="C42" s="38">
        <f>U19</f>
        <v>0</v>
      </c>
      <c r="U42" s="34"/>
      <c r="V42" s="35"/>
    </row>
    <row r="43" spans="1:27" ht="15" customHeight="1" x14ac:dyDescent="0.2">
      <c r="A43" s="47" t="s">
        <v>111</v>
      </c>
      <c r="B43" s="46" t="s">
        <v>112</v>
      </c>
      <c r="C43" s="38"/>
      <c r="E43" s="102" t="s">
        <v>113</v>
      </c>
      <c r="F43" s="103"/>
      <c r="G43" s="48"/>
      <c r="H43" s="48"/>
      <c r="I43" s="32"/>
      <c r="J43" s="27" t="s">
        <v>114</v>
      </c>
      <c r="U43" s="34"/>
      <c r="V43" s="35"/>
    </row>
    <row r="44" spans="1:27" ht="15" customHeight="1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customHeight="1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customHeight="1" x14ac:dyDescent="0.2">
      <c r="A46" s="54" t="s">
        <v>122</v>
      </c>
      <c r="B46" s="37" t="s">
        <v>123</v>
      </c>
      <c r="C46" s="38"/>
      <c r="E46" s="36" t="s">
        <v>124</v>
      </c>
      <c r="F46" s="104" t="s">
        <v>125</v>
      </c>
      <c r="G46" s="105"/>
      <c r="H46" s="105"/>
      <c r="I46" s="106"/>
      <c r="J46" s="53"/>
      <c r="U46" s="34"/>
      <c r="V46" s="35"/>
    </row>
    <row r="47" spans="1:27" ht="24" customHeight="1" x14ac:dyDescent="0.2">
      <c r="A47" s="55" t="s">
        <v>126</v>
      </c>
      <c r="B47" s="37" t="s">
        <v>127</v>
      </c>
      <c r="C47" s="38"/>
      <c r="E47" s="36" t="s">
        <v>128</v>
      </c>
      <c r="F47" s="99" t="s">
        <v>129</v>
      </c>
      <c r="G47" s="100"/>
      <c r="H47" s="100"/>
      <c r="I47" s="101"/>
      <c r="J47" s="53">
        <v>48</v>
      </c>
      <c r="U47" s="34"/>
      <c r="V47" s="35"/>
    </row>
    <row r="48" spans="1:27" ht="15" customHeight="1" x14ac:dyDescent="0.2">
      <c r="A48" s="36" t="s">
        <v>130</v>
      </c>
      <c r="B48" s="37" t="s">
        <v>131</v>
      </c>
      <c r="C48" s="38">
        <f>SUM($U$28:$U$31)</f>
        <v>230</v>
      </c>
      <c r="E48" s="56" t="s">
        <v>132</v>
      </c>
      <c r="F48" s="57" t="s">
        <v>23</v>
      </c>
      <c r="G48" s="48"/>
      <c r="H48" s="48"/>
      <c r="I48" s="32"/>
      <c r="J48" s="58">
        <f>SUM(J44:J47)</f>
        <v>48</v>
      </c>
      <c r="M48" s="59"/>
      <c r="N48" s="59"/>
      <c r="O48" s="59"/>
      <c r="P48" s="59"/>
      <c r="Q48" s="59"/>
      <c r="U48" s="34"/>
      <c r="V48" s="35"/>
    </row>
    <row r="49" spans="1:22" ht="15" customHeight="1" x14ac:dyDescent="0.2">
      <c r="A49" s="36" t="s">
        <v>133</v>
      </c>
      <c r="B49" s="37" t="s">
        <v>134</v>
      </c>
      <c r="C49" s="38">
        <f>+$U$14</f>
        <v>0</v>
      </c>
      <c r="M49" s="60" t="s">
        <v>135</v>
      </c>
      <c r="N49" s="60"/>
      <c r="O49" s="60"/>
      <c r="P49" s="60"/>
      <c r="Q49" s="59"/>
      <c r="U49" s="34"/>
      <c r="V49" s="35"/>
    </row>
    <row r="50" spans="1:22" ht="15" customHeight="1" x14ac:dyDescent="0.2">
      <c r="A50" s="36" t="s">
        <v>136</v>
      </c>
      <c r="B50" s="37" t="s">
        <v>137</v>
      </c>
      <c r="C50" s="61">
        <v>37</v>
      </c>
      <c r="M50" s="62"/>
      <c r="N50" s="62" t="s">
        <v>138</v>
      </c>
      <c r="O50" s="62"/>
      <c r="P50" s="62"/>
      <c r="U50" s="34"/>
      <c r="V50" s="35"/>
    </row>
    <row r="51" spans="1:22" ht="15" customHeight="1" x14ac:dyDescent="0.2">
      <c r="A51" s="56" t="s">
        <v>132</v>
      </c>
      <c r="B51" s="63" t="s">
        <v>23</v>
      </c>
      <c r="C51" s="64">
        <f>+U7+C50</f>
        <v>5578</v>
      </c>
    </row>
    <row r="52" spans="1:22" ht="15" customHeight="1" x14ac:dyDescent="0.2">
      <c r="A52" s="65" t="s">
        <v>139</v>
      </c>
      <c r="B52" s="34"/>
      <c r="C52" s="66"/>
    </row>
    <row r="53" spans="1:22" ht="12" customHeight="1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2" ht="18" customHeight="1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2" ht="15" customHeight="1" x14ac:dyDescent="0.2">
      <c r="E55" s="62"/>
      <c r="F55" s="62"/>
      <c r="G55" s="62"/>
      <c r="H55" s="62"/>
      <c r="I55" s="62"/>
      <c r="J55" s="62"/>
    </row>
    <row r="56" spans="1:22" ht="15" customHeight="1" x14ac:dyDescent="0.2">
      <c r="E56" s="62"/>
      <c r="F56" s="62"/>
      <c r="G56" s="62"/>
      <c r="H56" s="62"/>
      <c r="I56" s="62"/>
      <c r="J56" s="62"/>
    </row>
    <row r="57" spans="1:22" ht="24" customHeight="1" x14ac:dyDescent="0.2">
      <c r="E57" s="62"/>
      <c r="F57" s="62"/>
      <c r="G57" s="62"/>
      <c r="H57" s="62"/>
      <c r="I57" s="62"/>
      <c r="J57" s="62"/>
    </row>
    <row r="58" spans="1:22" ht="21" customHeight="1" x14ac:dyDescent="0.2">
      <c r="E58" s="62"/>
      <c r="F58" s="62"/>
      <c r="G58" s="62"/>
      <c r="H58" s="62"/>
      <c r="I58" s="62"/>
      <c r="J58" s="62"/>
    </row>
    <row r="59" spans="1:22" ht="15" customHeight="1" x14ac:dyDescent="0.2">
      <c r="E59" s="62"/>
      <c r="F59" s="62"/>
      <c r="G59" s="62"/>
      <c r="H59" s="62"/>
      <c r="I59" s="62"/>
      <c r="J59" s="62"/>
    </row>
    <row r="60" spans="1:22" s="62" customFormat="1" ht="9.9499999999999993" customHeight="1" x14ac:dyDescent="0.2"/>
    <row r="61" spans="1:22" ht="9.9499999999999993" customHeigh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zoomScale="75" zoomScaleNormal="75" workbookViewId="0">
      <selection activeCell="L16" sqref="L16"/>
    </sheetView>
  </sheetViews>
  <sheetFormatPr baseColWidth="10" defaultRowHeight="11.25" x14ac:dyDescent="0.2"/>
  <cols>
    <col min="1" max="1" width="11.140625" style="3" customWidth="1"/>
    <col min="2" max="2" width="26.140625" style="3" customWidth="1"/>
    <col min="3" max="3" width="11.42578125" style="3"/>
    <col min="4" max="4" width="10.28515625" style="3" customWidth="1"/>
    <col min="5" max="5" width="9.28515625" style="3" customWidth="1"/>
    <col min="6" max="6" width="9" style="3" customWidth="1"/>
    <col min="7" max="9" width="8.28515625" style="3" customWidth="1"/>
    <col min="10" max="10" width="9.42578125" style="3" customWidth="1"/>
    <col min="11" max="11" width="7.7109375" style="3" customWidth="1"/>
    <col min="12" max="12" width="10.42578125" style="3" customWidth="1"/>
    <col min="13" max="13" width="9.28515625" style="3" customWidth="1"/>
    <col min="14" max="14" width="11.140625" style="3" customWidth="1"/>
    <col min="15" max="15" width="7.85546875" style="3" customWidth="1"/>
    <col min="16" max="16" width="11" style="3" customWidth="1"/>
    <col min="17" max="17" width="7" style="3" customWidth="1"/>
    <col min="18" max="18" width="10.85546875" style="3" customWidth="1"/>
    <col min="19" max="20" width="10.7109375" style="3" customWidth="1"/>
    <col min="21" max="21" width="13.5703125" style="3" customWidth="1"/>
    <col min="22" max="22" width="7.42578125" style="3" customWidth="1"/>
    <col min="23" max="23" width="9.42578125" style="3" customWidth="1"/>
    <col min="24" max="24" width="10" style="3" customWidth="1"/>
    <col min="25" max="25" width="11.28515625" style="3" customWidth="1"/>
    <col min="26" max="26" width="10.140625" style="3" customWidth="1"/>
    <col min="27" max="27" width="9.5703125" style="3" customWidth="1"/>
    <col min="28" max="28" width="1.140625" style="3" customWidth="1"/>
    <col min="29" max="29" width="2.85546875" style="3" customWidth="1"/>
    <col min="30" max="256" width="11.42578125" style="3"/>
    <col min="257" max="257" width="11.140625" style="3" customWidth="1"/>
    <col min="258" max="258" width="26.140625" style="3" customWidth="1"/>
    <col min="259" max="259" width="11.42578125" style="3"/>
    <col min="260" max="260" width="10.28515625" style="3" customWidth="1"/>
    <col min="261" max="261" width="9.28515625" style="3" customWidth="1"/>
    <col min="262" max="262" width="9" style="3" customWidth="1"/>
    <col min="263" max="265" width="8.28515625" style="3" customWidth="1"/>
    <col min="266" max="266" width="9.42578125" style="3" customWidth="1"/>
    <col min="267" max="267" width="7.7109375" style="3" customWidth="1"/>
    <col min="268" max="268" width="10.42578125" style="3" customWidth="1"/>
    <col min="269" max="269" width="9.28515625" style="3" customWidth="1"/>
    <col min="270" max="270" width="11.140625" style="3" customWidth="1"/>
    <col min="271" max="271" width="7.85546875" style="3" customWidth="1"/>
    <col min="272" max="272" width="11" style="3" customWidth="1"/>
    <col min="273" max="273" width="7" style="3" customWidth="1"/>
    <col min="274" max="274" width="10.85546875" style="3" customWidth="1"/>
    <col min="275" max="276" width="10.7109375" style="3" customWidth="1"/>
    <col min="277" max="277" width="13.5703125" style="3" customWidth="1"/>
    <col min="278" max="278" width="7.42578125" style="3" customWidth="1"/>
    <col min="279" max="279" width="9.42578125" style="3" customWidth="1"/>
    <col min="280" max="280" width="10" style="3" customWidth="1"/>
    <col min="281" max="281" width="11.28515625" style="3" customWidth="1"/>
    <col min="282" max="282" width="10.140625" style="3" customWidth="1"/>
    <col min="283" max="283" width="9.5703125" style="3" customWidth="1"/>
    <col min="284" max="284" width="1.140625" style="3" customWidth="1"/>
    <col min="285" max="285" width="2.85546875" style="3" customWidth="1"/>
    <col min="286" max="512" width="11.42578125" style="3"/>
    <col min="513" max="513" width="11.140625" style="3" customWidth="1"/>
    <col min="514" max="514" width="26.140625" style="3" customWidth="1"/>
    <col min="515" max="515" width="11.42578125" style="3"/>
    <col min="516" max="516" width="10.28515625" style="3" customWidth="1"/>
    <col min="517" max="517" width="9.28515625" style="3" customWidth="1"/>
    <col min="518" max="518" width="9" style="3" customWidth="1"/>
    <col min="519" max="521" width="8.28515625" style="3" customWidth="1"/>
    <col min="522" max="522" width="9.42578125" style="3" customWidth="1"/>
    <col min="523" max="523" width="7.7109375" style="3" customWidth="1"/>
    <col min="524" max="524" width="10.42578125" style="3" customWidth="1"/>
    <col min="525" max="525" width="9.28515625" style="3" customWidth="1"/>
    <col min="526" max="526" width="11.140625" style="3" customWidth="1"/>
    <col min="527" max="527" width="7.85546875" style="3" customWidth="1"/>
    <col min="528" max="528" width="11" style="3" customWidth="1"/>
    <col min="529" max="529" width="7" style="3" customWidth="1"/>
    <col min="530" max="530" width="10.85546875" style="3" customWidth="1"/>
    <col min="531" max="532" width="10.7109375" style="3" customWidth="1"/>
    <col min="533" max="533" width="13.5703125" style="3" customWidth="1"/>
    <col min="534" max="534" width="7.42578125" style="3" customWidth="1"/>
    <col min="535" max="535" width="9.42578125" style="3" customWidth="1"/>
    <col min="536" max="536" width="10" style="3" customWidth="1"/>
    <col min="537" max="537" width="11.28515625" style="3" customWidth="1"/>
    <col min="538" max="538" width="10.140625" style="3" customWidth="1"/>
    <col min="539" max="539" width="9.5703125" style="3" customWidth="1"/>
    <col min="540" max="540" width="1.140625" style="3" customWidth="1"/>
    <col min="541" max="541" width="2.85546875" style="3" customWidth="1"/>
    <col min="542" max="768" width="11.42578125" style="3"/>
    <col min="769" max="769" width="11.140625" style="3" customWidth="1"/>
    <col min="770" max="770" width="26.140625" style="3" customWidth="1"/>
    <col min="771" max="771" width="11.42578125" style="3"/>
    <col min="772" max="772" width="10.28515625" style="3" customWidth="1"/>
    <col min="773" max="773" width="9.28515625" style="3" customWidth="1"/>
    <col min="774" max="774" width="9" style="3" customWidth="1"/>
    <col min="775" max="777" width="8.28515625" style="3" customWidth="1"/>
    <col min="778" max="778" width="9.42578125" style="3" customWidth="1"/>
    <col min="779" max="779" width="7.7109375" style="3" customWidth="1"/>
    <col min="780" max="780" width="10.42578125" style="3" customWidth="1"/>
    <col min="781" max="781" width="9.28515625" style="3" customWidth="1"/>
    <col min="782" max="782" width="11.140625" style="3" customWidth="1"/>
    <col min="783" max="783" width="7.85546875" style="3" customWidth="1"/>
    <col min="784" max="784" width="11" style="3" customWidth="1"/>
    <col min="785" max="785" width="7" style="3" customWidth="1"/>
    <col min="786" max="786" width="10.85546875" style="3" customWidth="1"/>
    <col min="787" max="788" width="10.7109375" style="3" customWidth="1"/>
    <col min="789" max="789" width="13.5703125" style="3" customWidth="1"/>
    <col min="790" max="790" width="7.42578125" style="3" customWidth="1"/>
    <col min="791" max="791" width="9.42578125" style="3" customWidth="1"/>
    <col min="792" max="792" width="10" style="3" customWidth="1"/>
    <col min="793" max="793" width="11.28515625" style="3" customWidth="1"/>
    <col min="794" max="794" width="10.140625" style="3" customWidth="1"/>
    <col min="795" max="795" width="9.5703125" style="3" customWidth="1"/>
    <col min="796" max="796" width="1.140625" style="3" customWidth="1"/>
    <col min="797" max="797" width="2.85546875" style="3" customWidth="1"/>
    <col min="798" max="1024" width="11.42578125" style="3"/>
    <col min="1025" max="1025" width="11.140625" style="3" customWidth="1"/>
    <col min="1026" max="1026" width="26.140625" style="3" customWidth="1"/>
    <col min="1027" max="1027" width="11.42578125" style="3"/>
    <col min="1028" max="1028" width="10.28515625" style="3" customWidth="1"/>
    <col min="1029" max="1029" width="9.28515625" style="3" customWidth="1"/>
    <col min="1030" max="1030" width="9" style="3" customWidth="1"/>
    <col min="1031" max="1033" width="8.28515625" style="3" customWidth="1"/>
    <col min="1034" max="1034" width="9.42578125" style="3" customWidth="1"/>
    <col min="1035" max="1035" width="7.7109375" style="3" customWidth="1"/>
    <col min="1036" max="1036" width="10.42578125" style="3" customWidth="1"/>
    <col min="1037" max="1037" width="9.28515625" style="3" customWidth="1"/>
    <col min="1038" max="1038" width="11.140625" style="3" customWidth="1"/>
    <col min="1039" max="1039" width="7.85546875" style="3" customWidth="1"/>
    <col min="1040" max="1040" width="11" style="3" customWidth="1"/>
    <col min="1041" max="1041" width="7" style="3" customWidth="1"/>
    <col min="1042" max="1042" width="10.85546875" style="3" customWidth="1"/>
    <col min="1043" max="1044" width="10.7109375" style="3" customWidth="1"/>
    <col min="1045" max="1045" width="13.5703125" style="3" customWidth="1"/>
    <col min="1046" max="1046" width="7.42578125" style="3" customWidth="1"/>
    <col min="1047" max="1047" width="9.42578125" style="3" customWidth="1"/>
    <col min="1048" max="1048" width="10" style="3" customWidth="1"/>
    <col min="1049" max="1049" width="11.28515625" style="3" customWidth="1"/>
    <col min="1050" max="1050" width="10.140625" style="3" customWidth="1"/>
    <col min="1051" max="1051" width="9.5703125" style="3" customWidth="1"/>
    <col min="1052" max="1052" width="1.140625" style="3" customWidth="1"/>
    <col min="1053" max="1053" width="2.85546875" style="3" customWidth="1"/>
    <col min="1054" max="1280" width="11.42578125" style="3"/>
    <col min="1281" max="1281" width="11.140625" style="3" customWidth="1"/>
    <col min="1282" max="1282" width="26.140625" style="3" customWidth="1"/>
    <col min="1283" max="1283" width="11.42578125" style="3"/>
    <col min="1284" max="1284" width="10.28515625" style="3" customWidth="1"/>
    <col min="1285" max="1285" width="9.28515625" style="3" customWidth="1"/>
    <col min="1286" max="1286" width="9" style="3" customWidth="1"/>
    <col min="1287" max="1289" width="8.28515625" style="3" customWidth="1"/>
    <col min="1290" max="1290" width="9.42578125" style="3" customWidth="1"/>
    <col min="1291" max="1291" width="7.7109375" style="3" customWidth="1"/>
    <col min="1292" max="1292" width="10.42578125" style="3" customWidth="1"/>
    <col min="1293" max="1293" width="9.28515625" style="3" customWidth="1"/>
    <col min="1294" max="1294" width="11.140625" style="3" customWidth="1"/>
    <col min="1295" max="1295" width="7.85546875" style="3" customWidth="1"/>
    <col min="1296" max="1296" width="11" style="3" customWidth="1"/>
    <col min="1297" max="1297" width="7" style="3" customWidth="1"/>
    <col min="1298" max="1298" width="10.85546875" style="3" customWidth="1"/>
    <col min="1299" max="1300" width="10.7109375" style="3" customWidth="1"/>
    <col min="1301" max="1301" width="13.5703125" style="3" customWidth="1"/>
    <col min="1302" max="1302" width="7.42578125" style="3" customWidth="1"/>
    <col min="1303" max="1303" width="9.42578125" style="3" customWidth="1"/>
    <col min="1304" max="1304" width="10" style="3" customWidth="1"/>
    <col min="1305" max="1305" width="11.28515625" style="3" customWidth="1"/>
    <col min="1306" max="1306" width="10.140625" style="3" customWidth="1"/>
    <col min="1307" max="1307" width="9.5703125" style="3" customWidth="1"/>
    <col min="1308" max="1308" width="1.140625" style="3" customWidth="1"/>
    <col min="1309" max="1309" width="2.85546875" style="3" customWidth="1"/>
    <col min="1310" max="1536" width="11.42578125" style="3"/>
    <col min="1537" max="1537" width="11.140625" style="3" customWidth="1"/>
    <col min="1538" max="1538" width="26.140625" style="3" customWidth="1"/>
    <col min="1539" max="1539" width="11.42578125" style="3"/>
    <col min="1540" max="1540" width="10.28515625" style="3" customWidth="1"/>
    <col min="1541" max="1541" width="9.28515625" style="3" customWidth="1"/>
    <col min="1542" max="1542" width="9" style="3" customWidth="1"/>
    <col min="1543" max="1545" width="8.28515625" style="3" customWidth="1"/>
    <col min="1546" max="1546" width="9.42578125" style="3" customWidth="1"/>
    <col min="1547" max="1547" width="7.7109375" style="3" customWidth="1"/>
    <col min="1548" max="1548" width="10.42578125" style="3" customWidth="1"/>
    <col min="1549" max="1549" width="9.28515625" style="3" customWidth="1"/>
    <col min="1550" max="1550" width="11.140625" style="3" customWidth="1"/>
    <col min="1551" max="1551" width="7.85546875" style="3" customWidth="1"/>
    <col min="1552" max="1552" width="11" style="3" customWidth="1"/>
    <col min="1553" max="1553" width="7" style="3" customWidth="1"/>
    <col min="1554" max="1554" width="10.85546875" style="3" customWidth="1"/>
    <col min="1555" max="1556" width="10.7109375" style="3" customWidth="1"/>
    <col min="1557" max="1557" width="13.5703125" style="3" customWidth="1"/>
    <col min="1558" max="1558" width="7.42578125" style="3" customWidth="1"/>
    <col min="1559" max="1559" width="9.42578125" style="3" customWidth="1"/>
    <col min="1560" max="1560" width="10" style="3" customWidth="1"/>
    <col min="1561" max="1561" width="11.28515625" style="3" customWidth="1"/>
    <col min="1562" max="1562" width="10.140625" style="3" customWidth="1"/>
    <col min="1563" max="1563" width="9.5703125" style="3" customWidth="1"/>
    <col min="1564" max="1564" width="1.140625" style="3" customWidth="1"/>
    <col min="1565" max="1565" width="2.85546875" style="3" customWidth="1"/>
    <col min="1566" max="1792" width="11.42578125" style="3"/>
    <col min="1793" max="1793" width="11.140625" style="3" customWidth="1"/>
    <col min="1794" max="1794" width="26.140625" style="3" customWidth="1"/>
    <col min="1795" max="1795" width="11.42578125" style="3"/>
    <col min="1796" max="1796" width="10.28515625" style="3" customWidth="1"/>
    <col min="1797" max="1797" width="9.28515625" style="3" customWidth="1"/>
    <col min="1798" max="1798" width="9" style="3" customWidth="1"/>
    <col min="1799" max="1801" width="8.28515625" style="3" customWidth="1"/>
    <col min="1802" max="1802" width="9.42578125" style="3" customWidth="1"/>
    <col min="1803" max="1803" width="7.7109375" style="3" customWidth="1"/>
    <col min="1804" max="1804" width="10.42578125" style="3" customWidth="1"/>
    <col min="1805" max="1805" width="9.28515625" style="3" customWidth="1"/>
    <col min="1806" max="1806" width="11.140625" style="3" customWidth="1"/>
    <col min="1807" max="1807" width="7.85546875" style="3" customWidth="1"/>
    <col min="1808" max="1808" width="11" style="3" customWidth="1"/>
    <col min="1809" max="1809" width="7" style="3" customWidth="1"/>
    <col min="1810" max="1810" width="10.85546875" style="3" customWidth="1"/>
    <col min="1811" max="1812" width="10.7109375" style="3" customWidth="1"/>
    <col min="1813" max="1813" width="13.5703125" style="3" customWidth="1"/>
    <col min="1814" max="1814" width="7.42578125" style="3" customWidth="1"/>
    <col min="1815" max="1815" width="9.42578125" style="3" customWidth="1"/>
    <col min="1816" max="1816" width="10" style="3" customWidth="1"/>
    <col min="1817" max="1817" width="11.28515625" style="3" customWidth="1"/>
    <col min="1818" max="1818" width="10.140625" style="3" customWidth="1"/>
    <col min="1819" max="1819" width="9.5703125" style="3" customWidth="1"/>
    <col min="1820" max="1820" width="1.140625" style="3" customWidth="1"/>
    <col min="1821" max="1821" width="2.85546875" style="3" customWidth="1"/>
    <col min="1822" max="2048" width="11.42578125" style="3"/>
    <col min="2049" max="2049" width="11.140625" style="3" customWidth="1"/>
    <col min="2050" max="2050" width="26.140625" style="3" customWidth="1"/>
    <col min="2051" max="2051" width="11.42578125" style="3"/>
    <col min="2052" max="2052" width="10.28515625" style="3" customWidth="1"/>
    <col min="2053" max="2053" width="9.28515625" style="3" customWidth="1"/>
    <col min="2054" max="2054" width="9" style="3" customWidth="1"/>
    <col min="2055" max="2057" width="8.28515625" style="3" customWidth="1"/>
    <col min="2058" max="2058" width="9.42578125" style="3" customWidth="1"/>
    <col min="2059" max="2059" width="7.7109375" style="3" customWidth="1"/>
    <col min="2060" max="2060" width="10.42578125" style="3" customWidth="1"/>
    <col min="2061" max="2061" width="9.28515625" style="3" customWidth="1"/>
    <col min="2062" max="2062" width="11.140625" style="3" customWidth="1"/>
    <col min="2063" max="2063" width="7.85546875" style="3" customWidth="1"/>
    <col min="2064" max="2064" width="11" style="3" customWidth="1"/>
    <col min="2065" max="2065" width="7" style="3" customWidth="1"/>
    <col min="2066" max="2066" width="10.85546875" style="3" customWidth="1"/>
    <col min="2067" max="2068" width="10.7109375" style="3" customWidth="1"/>
    <col min="2069" max="2069" width="13.5703125" style="3" customWidth="1"/>
    <col min="2070" max="2070" width="7.42578125" style="3" customWidth="1"/>
    <col min="2071" max="2071" width="9.42578125" style="3" customWidth="1"/>
    <col min="2072" max="2072" width="10" style="3" customWidth="1"/>
    <col min="2073" max="2073" width="11.28515625" style="3" customWidth="1"/>
    <col min="2074" max="2074" width="10.140625" style="3" customWidth="1"/>
    <col min="2075" max="2075" width="9.5703125" style="3" customWidth="1"/>
    <col min="2076" max="2076" width="1.140625" style="3" customWidth="1"/>
    <col min="2077" max="2077" width="2.85546875" style="3" customWidth="1"/>
    <col min="2078" max="2304" width="11.42578125" style="3"/>
    <col min="2305" max="2305" width="11.140625" style="3" customWidth="1"/>
    <col min="2306" max="2306" width="26.140625" style="3" customWidth="1"/>
    <col min="2307" max="2307" width="11.42578125" style="3"/>
    <col min="2308" max="2308" width="10.28515625" style="3" customWidth="1"/>
    <col min="2309" max="2309" width="9.28515625" style="3" customWidth="1"/>
    <col min="2310" max="2310" width="9" style="3" customWidth="1"/>
    <col min="2311" max="2313" width="8.28515625" style="3" customWidth="1"/>
    <col min="2314" max="2314" width="9.42578125" style="3" customWidth="1"/>
    <col min="2315" max="2315" width="7.7109375" style="3" customWidth="1"/>
    <col min="2316" max="2316" width="10.42578125" style="3" customWidth="1"/>
    <col min="2317" max="2317" width="9.28515625" style="3" customWidth="1"/>
    <col min="2318" max="2318" width="11.140625" style="3" customWidth="1"/>
    <col min="2319" max="2319" width="7.85546875" style="3" customWidth="1"/>
    <col min="2320" max="2320" width="11" style="3" customWidth="1"/>
    <col min="2321" max="2321" width="7" style="3" customWidth="1"/>
    <col min="2322" max="2322" width="10.85546875" style="3" customWidth="1"/>
    <col min="2323" max="2324" width="10.7109375" style="3" customWidth="1"/>
    <col min="2325" max="2325" width="13.5703125" style="3" customWidth="1"/>
    <col min="2326" max="2326" width="7.42578125" style="3" customWidth="1"/>
    <col min="2327" max="2327" width="9.42578125" style="3" customWidth="1"/>
    <col min="2328" max="2328" width="10" style="3" customWidth="1"/>
    <col min="2329" max="2329" width="11.28515625" style="3" customWidth="1"/>
    <col min="2330" max="2330" width="10.140625" style="3" customWidth="1"/>
    <col min="2331" max="2331" width="9.5703125" style="3" customWidth="1"/>
    <col min="2332" max="2332" width="1.140625" style="3" customWidth="1"/>
    <col min="2333" max="2333" width="2.85546875" style="3" customWidth="1"/>
    <col min="2334" max="2560" width="11.42578125" style="3"/>
    <col min="2561" max="2561" width="11.140625" style="3" customWidth="1"/>
    <col min="2562" max="2562" width="26.140625" style="3" customWidth="1"/>
    <col min="2563" max="2563" width="11.42578125" style="3"/>
    <col min="2564" max="2564" width="10.28515625" style="3" customWidth="1"/>
    <col min="2565" max="2565" width="9.28515625" style="3" customWidth="1"/>
    <col min="2566" max="2566" width="9" style="3" customWidth="1"/>
    <col min="2567" max="2569" width="8.28515625" style="3" customWidth="1"/>
    <col min="2570" max="2570" width="9.42578125" style="3" customWidth="1"/>
    <col min="2571" max="2571" width="7.7109375" style="3" customWidth="1"/>
    <col min="2572" max="2572" width="10.42578125" style="3" customWidth="1"/>
    <col min="2573" max="2573" width="9.28515625" style="3" customWidth="1"/>
    <col min="2574" max="2574" width="11.140625" style="3" customWidth="1"/>
    <col min="2575" max="2575" width="7.85546875" style="3" customWidth="1"/>
    <col min="2576" max="2576" width="11" style="3" customWidth="1"/>
    <col min="2577" max="2577" width="7" style="3" customWidth="1"/>
    <col min="2578" max="2578" width="10.85546875" style="3" customWidth="1"/>
    <col min="2579" max="2580" width="10.7109375" style="3" customWidth="1"/>
    <col min="2581" max="2581" width="13.5703125" style="3" customWidth="1"/>
    <col min="2582" max="2582" width="7.42578125" style="3" customWidth="1"/>
    <col min="2583" max="2583" width="9.42578125" style="3" customWidth="1"/>
    <col min="2584" max="2584" width="10" style="3" customWidth="1"/>
    <col min="2585" max="2585" width="11.28515625" style="3" customWidth="1"/>
    <col min="2586" max="2586" width="10.140625" style="3" customWidth="1"/>
    <col min="2587" max="2587" width="9.5703125" style="3" customWidth="1"/>
    <col min="2588" max="2588" width="1.140625" style="3" customWidth="1"/>
    <col min="2589" max="2589" width="2.85546875" style="3" customWidth="1"/>
    <col min="2590" max="2816" width="11.42578125" style="3"/>
    <col min="2817" max="2817" width="11.140625" style="3" customWidth="1"/>
    <col min="2818" max="2818" width="26.140625" style="3" customWidth="1"/>
    <col min="2819" max="2819" width="11.42578125" style="3"/>
    <col min="2820" max="2820" width="10.28515625" style="3" customWidth="1"/>
    <col min="2821" max="2821" width="9.28515625" style="3" customWidth="1"/>
    <col min="2822" max="2822" width="9" style="3" customWidth="1"/>
    <col min="2823" max="2825" width="8.28515625" style="3" customWidth="1"/>
    <col min="2826" max="2826" width="9.42578125" style="3" customWidth="1"/>
    <col min="2827" max="2827" width="7.7109375" style="3" customWidth="1"/>
    <col min="2828" max="2828" width="10.42578125" style="3" customWidth="1"/>
    <col min="2829" max="2829" width="9.28515625" style="3" customWidth="1"/>
    <col min="2830" max="2830" width="11.140625" style="3" customWidth="1"/>
    <col min="2831" max="2831" width="7.85546875" style="3" customWidth="1"/>
    <col min="2832" max="2832" width="11" style="3" customWidth="1"/>
    <col min="2833" max="2833" width="7" style="3" customWidth="1"/>
    <col min="2834" max="2834" width="10.85546875" style="3" customWidth="1"/>
    <col min="2835" max="2836" width="10.7109375" style="3" customWidth="1"/>
    <col min="2837" max="2837" width="13.5703125" style="3" customWidth="1"/>
    <col min="2838" max="2838" width="7.42578125" style="3" customWidth="1"/>
    <col min="2839" max="2839" width="9.42578125" style="3" customWidth="1"/>
    <col min="2840" max="2840" width="10" style="3" customWidth="1"/>
    <col min="2841" max="2841" width="11.28515625" style="3" customWidth="1"/>
    <col min="2842" max="2842" width="10.140625" style="3" customWidth="1"/>
    <col min="2843" max="2843" width="9.5703125" style="3" customWidth="1"/>
    <col min="2844" max="2844" width="1.140625" style="3" customWidth="1"/>
    <col min="2845" max="2845" width="2.85546875" style="3" customWidth="1"/>
    <col min="2846" max="3072" width="11.42578125" style="3"/>
    <col min="3073" max="3073" width="11.140625" style="3" customWidth="1"/>
    <col min="3074" max="3074" width="26.140625" style="3" customWidth="1"/>
    <col min="3075" max="3075" width="11.42578125" style="3"/>
    <col min="3076" max="3076" width="10.28515625" style="3" customWidth="1"/>
    <col min="3077" max="3077" width="9.28515625" style="3" customWidth="1"/>
    <col min="3078" max="3078" width="9" style="3" customWidth="1"/>
    <col min="3079" max="3081" width="8.28515625" style="3" customWidth="1"/>
    <col min="3082" max="3082" width="9.42578125" style="3" customWidth="1"/>
    <col min="3083" max="3083" width="7.7109375" style="3" customWidth="1"/>
    <col min="3084" max="3084" width="10.42578125" style="3" customWidth="1"/>
    <col min="3085" max="3085" width="9.28515625" style="3" customWidth="1"/>
    <col min="3086" max="3086" width="11.140625" style="3" customWidth="1"/>
    <col min="3087" max="3087" width="7.85546875" style="3" customWidth="1"/>
    <col min="3088" max="3088" width="11" style="3" customWidth="1"/>
    <col min="3089" max="3089" width="7" style="3" customWidth="1"/>
    <col min="3090" max="3090" width="10.85546875" style="3" customWidth="1"/>
    <col min="3091" max="3092" width="10.7109375" style="3" customWidth="1"/>
    <col min="3093" max="3093" width="13.5703125" style="3" customWidth="1"/>
    <col min="3094" max="3094" width="7.42578125" style="3" customWidth="1"/>
    <col min="3095" max="3095" width="9.42578125" style="3" customWidth="1"/>
    <col min="3096" max="3096" width="10" style="3" customWidth="1"/>
    <col min="3097" max="3097" width="11.28515625" style="3" customWidth="1"/>
    <col min="3098" max="3098" width="10.140625" style="3" customWidth="1"/>
    <col min="3099" max="3099" width="9.5703125" style="3" customWidth="1"/>
    <col min="3100" max="3100" width="1.140625" style="3" customWidth="1"/>
    <col min="3101" max="3101" width="2.85546875" style="3" customWidth="1"/>
    <col min="3102" max="3328" width="11.42578125" style="3"/>
    <col min="3329" max="3329" width="11.140625" style="3" customWidth="1"/>
    <col min="3330" max="3330" width="26.140625" style="3" customWidth="1"/>
    <col min="3331" max="3331" width="11.42578125" style="3"/>
    <col min="3332" max="3332" width="10.28515625" style="3" customWidth="1"/>
    <col min="3333" max="3333" width="9.28515625" style="3" customWidth="1"/>
    <col min="3334" max="3334" width="9" style="3" customWidth="1"/>
    <col min="3335" max="3337" width="8.28515625" style="3" customWidth="1"/>
    <col min="3338" max="3338" width="9.42578125" style="3" customWidth="1"/>
    <col min="3339" max="3339" width="7.7109375" style="3" customWidth="1"/>
    <col min="3340" max="3340" width="10.42578125" style="3" customWidth="1"/>
    <col min="3341" max="3341" width="9.28515625" style="3" customWidth="1"/>
    <col min="3342" max="3342" width="11.140625" style="3" customWidth="1"/>
    <col min="3343" max="3343" width="7.85546875" style="3" customWidth="1"/>
    <col min="3344" max="3344" width="11" style="3" customWidth="1"/>
    <col min="3345" max="3345" width="7" style="3" customWidth="1"/>
    <col min="3346" max="3346" width="10.85546875" style="3" customWidth="1"/>
    <col min="3347" max="3348" width="10.7109375" style="3" customWidth="1"/>
    <col min="3349" max="3349" width="13.5703125" style="3" customWidth="1"/>
    <col min="3350" max="3350" width="7.42578125" style="3" customWidth="1"/>
    <col min="3351" max="3351" width="9.42578125" style="3" customWidth="1"/>
    <col min="3352" max="3352" width="10" style="3" customWidth="1"/>
    <col min="3353" max="3353" width="11.28515625" style="3" customWidth="1"/>
    <col min="3354" max="3354" width="10.140625" style="3" customWidth="1"/>
    <col min="3355" max="3355" width="9.5703125" style="3" customWidth="1"/>
    <col min="3356" max="3356" width="1.140625" style="3" customWidth="1"/>
    <col min="3357" max="3357" width="2.85546875" style="3" customWidth="1"/>
    <col min="3358" max="3584" width="11.42578125" style="3"/>
    <col min="3585" max="3585" width="11.140625" style="3" customWidth="1"/>
    <col min="3586" max="3586" width="26.140625" style="3" customWidth="1"/>
    <col min="3587" max="3587" width="11.42578125" style="3"/>
    <col min="3588" max="3588" width="10.28515625" style="3" customWidth="1"/>
    <col min="3589" max="3589" width="9.28515625" style="3" customWidth="1"/>
    <col min="3590" max="3590" width="9" style="3" customWidth="1"/>
    <col min="3591" max="3593" width="8.28515625" style="3" customWidth="1"/>
    <col min="3594" max="3594" width="9.42578125" style="3" customWidth="1"/>
    <col min="3595" max="3595" width="7.7109375" style="3" customWidth="1"/>
    <col min="3596" max="3596" width="10.42578125" style="3" customWidth="1"/>
    <col min="3597" max="3597" width="9.28515625" style="3" customWidth="1"/>
    <col min="3598" max="3598" width="11.140625" style="3" customWidth="1"/>
    <col min="3599" max="3599" width="7.85546875" style="3" customWidth="1"/>
    <col min="3600" max="3600" width="11" style="3" customWidth="1"/>
    <col min="3601" max="3601" width="7" style="3" customWidth="1"/>
    <col min="3602" max="3602" width="10.85546875" style="3" customWidth="1"/>
    <col min="3603" max="3604" width="10.7109375" style="3" customWidth="1"/>
    <col min="3605" max="3605" width="13.5703125" style="3" customWidth="1"/>
    <col min="3606" max="3606" width="7.42578125" style="3" customWidth="1"/>
    <col min="3607" max="3607" width="9.42578125" style="3" customWidth="1"/>
    <col min="3608" max="3608" width="10" style="3" customWidth="1"/>
    <col min="3609" max="3609" width="11.28515625" style="3" customWidth="1"/>
    <col min="3610" max="3610" width="10.140625" style="3" customWidth="1"/>
    <col min="3611" max="3611" width="9.5703125" style="3" customWidth="1"/>
    <col min="3612" max="3612" width="1.140625" style="3" customWidth="1"/>
    <col min="3613" max="3613" width="2.85546875" style="3" customWidth="1"/>
    <col min="3614" max="3840" width="11.42578125" style="3"/>
    <col min="3841" max="3841" width="11.140625" style="3" customWidth="1"/>
    <col min="3842" max="3842" width="26.140625" style="3" customWidth="1"/>
    <col min="3843" max="3843" width="11.42578125" style="3"/>
    <col min="3844" max="3844" width="10.28515625" style="3" customWidth="1"/>
    <col min="3845" max="3845" width="9.28515625" style="3" customWidth="1"/>
    <col min="3846" max="3846" width="9" style="3" customWidth="1"/>
    <col min="3847" max="3849" width="8.28515625" style="3" customWidth="1"/>
    <col min="3850" max="3850" width="9.42578125" style="3" customWidth="1"/>
    <col min="3851" max="3851" width="7.7109375" style="3" customWidth="1"/>
    <col min="3852" max="3852" width="10.42578125" style="3" customWidth="1"/>
    <col min="3853" max="3853" width="9.28515625" style="3" customWidth="1"/>
    <col min="3854" max="3854" width="11.140625" style="3" customWidth="1"/>
    <col min="3855" max="3855" width="7.85546875" style="3" customWidth="1"/>
    <col min="3856" max="3856" width="11" style="3" customWidth="1"/>
    <col min="3857" max="3857" width="7" style="3" customWidth="1"/>
    <col min="3858" max="3858" width="10.85546875" style="3" customWidth="1"/>
    <col min="3859" max="3860" width="10.7109375" style="3" customWidth="1"/>
    <col min="3861" max="3861" width="13.5703125" style="3" customWidth="1"/>
    <col min="3862" max="3862" width="7.42578125" style="3" customWidth="1"/>
    <col min="3863" max="3863" width="9.42578125" style="3" customWidth="1"/>
    <col min="3864" max="3864" width="10" style="3" customWidth="1"/>
    <col min="3865" max="3865" width="11.28515625" style="3" customWidth="1"/>
    <col min="3866" max="3866" width="10.140625" style="3" customWidth="1"/>
    <col min="3867" max="3867" width="9.5703125" style="3" customWidth="1"/>
    <col min="3868" max="3868" width="1.140625" style="3" customWidth="1"/>
    <col min="3869" max="3869" width="2.85546875" style="3" customWidth="1"/>
    <col min="3870" max="4096" width="11.42578125" style="3"/>
    <col min="4097" max="4097" width="11.140625" style="3" customWidth="1"/>
    <col min="4098" max="4098" width="26.140625" style="3" customWidth="1"/>
    <col min="4099" max="4099" width="11.42578125" style="3"/>
    <col min="4100" max="4100" width="10.28515625" style="3" customWidth="1"/>
    <col min="4101" max="4101" width="9.28515625" style="3" customWidth="1"/>
    <col min="4102" max="4102" width="9" style="3" customWidth="1"/>
    <col min="4103" max="4105" width="8.28515625" style="3" customWidth="1"/>
    <col min="4106" max="4106" width="9.42578125" style="3" customWidth="1"/>
    <col min="4107" max="4107" width="7.7109375" style="3" customWidth="1"/>
    <col min="4108" max="4108" width="10.42578125" style="3" customWidth="1"/>
    <col min="4109" max="4109" width="9.28515625" style="3" customWidth="1"/>
    <col min="4110" max="4110" width="11.140625" style="3" customWidth="1"/>
    <col min="4111" max="4111" width="7.85546875" style="3" customWidth="1"/>
    <col min="4112" max="4112" width="11" style="3" customWidth="1"/>
    <col min="4113" max="4113" width="7" style="3" customWidth="1"/>
    <col min="4114" max="4114" width="10.85546875" style="3" customWidth="1"/>
    <col min="4115" max="4116" width="10.7109375" style="3" customWidth="1"/>
    <col min="4117" max="4117" width="13.5703125" style="3" customWidth="1"/>
    <col min="4118" max="4118" width="7.42578125" style="3" customWidth="1"/>
    <col min="4119" max="4119" width="9.42578125" style="3" customWidth="1"/>
    <col min="4120" max="4120" width="10" style="3" customWidth="1"/>
    <col min="4121" max="4121" width="11.28515625" style="3" customWidth="1"/>
    <col min="4122" max="4122" width="10.140625" style="3" customWidth="1"/>
    <col min="4123" max="4123" width="9.5703125" style="3" customWidth="1"/>
    <col min="4124" max="4124" width="1.140625" style="3" customWidth="1"/>
    <col min="4125" max="4125" width="2.85546875" style="3" customWidth="1"/>
    <col min="4126" max="4352" width="11.42578125" style="3"/>
    <col min="4353" max="4353" width="11.140625" style="3" customWidth="1"/>
    <col min="4354" max="4354" width="26.140625" style="3" customWidth="1"/>
    <col min="4355" max="4355" width="11.42578125" style="3"/>
    <col min="4356" max="4356" width="10.28515625" style="3" customWidth="1"/>
    <col min="4357" max="4357" width="9.28515625" style="3" customWidth="1"/>
    <col min="4358" max="4358" width="9" style="3" customWidth="1"/>
    <col min="4359" max="4361" width="8.28515625" style="3" customWidth="1"/>
    <col min="4362" max="4362" width="9.42578125" style="3" customWidth="1"/>
    <col min="4363" max="4363" width="7.7109375" style="3" customWidth="1"/>
    <col min="4364" max="4364" width="10.42578125" style="3" customWidth="1"/>
    <col min="4365" max="4365" width="9.28515625" style="3" customWidth="1"/>
    <col min="4366" max="4366" width="11.140625" style="3" customWidth="1"/>
    <col min="4367" max="4367" width="7.85546875" style="3" customWidth="1"/>
    <col min="4368" max="4368" width="11" style="3" customWidth="1"/>
    <col min="4369" max="4369" width="7" style="3" customWidth="1"/>
    <col min="4370" max="4370" width="10.85546875" style="3" customWidth="1"/>
    <col min="4371" max="4372" width="10.7109375" style="3" customWidth="1"/>
    <col min="4373" max="4373" width="13.5703125" style="3" customWidth="1"/>
    <col min="4374" max="4374" width="7.42578125" style="3" customWidth="1"/>
    <col min="4375" max="4375" width="9.42578125" style="3" customWidth="1"/>
    <col min="4376" max="4376" width="10" style="3" customWidth="1"/>
    <col min="4377" max="4377" width="11.28515625" style="3" customWidth="1"/>
    <col min="4378" max="4378" width="10.140625" style="3" customWidth="1"/>
    <col min="4379" max="4379" width="9.5703125" style="3" customWidth="1"/>
    <col min="4380" max="4380" width="1.140625" style="3" customWidth="1"/>
    <col min="4381" max="4381" width="2.85546875" style="3" customWidth="1"/>
    <col min="4382" max="4608" width="11.42578125" style="3"/>
    <col min="4609" max="4609" width="11.140625" style="3" customWidth="1"/>
    <col min="4610" max="4610" width="26.140625" style="3" customWidth="1"/>
    <col min="4611" max="4611" width="11.42578125" style="3"/>
    <col min="4612" max="4612" width="10.28515625" style="3" customWidth="1"/>
    <col min="4613" max="4613" width="9.28515625" style="3" customWidth="1"/>
    <col min="4614" max="4614" width="9" style="3" customWidth="1"/>
    <col min="4615" max="4617" width="8.28515625" style="3" customWidth="1"/>
    <col min="4618" max="4618" width="9.42578125" style="3" customWidth="1"/>
    <col min="4619" max="4619" width="7.7109375" style="3" customWidth="1"/>
    <col min="4620" max="4620" width="10.42578125" style="3" customWidth="1"/>
    <col min="4621" max="4621" width="9.28515625" style="3" customWidth="1"/>
    <col min="4622" max="4622" width="11.140625" style="3" customWidth="1"/>
    <col min="4623" max="4623" width="7.85546875" style="3" customWidth="1"/>
    <col min="4624" max="4624" width="11" style="3" customWidth="1"/>
    <col min="4625" max="4625" width="7" style="3" customWidth="1"/>
    <col min="4626" max="4626" width="10.85546875" style="3" customWidth="1"/>
    <col min="4627" max="4628" width="10.7109375" style="3" customWidth="1"/>
    <col min="4629" max="4629" width="13.5703125" style="3" customWidth="1"/>
    <col min="4630" max="4630" width="7.42578125" style="3" customWidth="1"/>
    <col min="4631" max="4631" width="9.42578125" style="3" customWidth="1"/>
    <col min="4632" max="4632" width="10" style="3" customWidth="1"/>
    <col min="4633" max="4633" width="11.28515625" style="3" customWidth="1"/>
    <col min="4634" max="4634" width="10.140625" style="3" customWidth="1"/>
    <col min="4635" max="4635" width="9.5703125" style="3" customWidth="1"/>
    <col min="4636" max="4636" width="1.140625" style="3" customWidth="1"/>
    <col min="4637" max="4637" width="2.85546875" style="3" customWidth="1"/>
    <col min="4638" max="4864" width="11.42578125" style="3"/>
    <col min="4865" max="4865" width="11.140625" style="3" customWidth="1"/>
    <col min="4866" max="4866" width="26.140625" style="3" customWidth="1"/>
    <col min="4867" max="4867" width="11.42578125" style="3"/>
    <col min="4868" max="4868" width="10.28515625" style="3" customWidth="1"/>
    <col min="4869" max="4869" width="9.28515625" style="3" customWidth="1"/>
    <col min="4870" max="4870" width="9" style="3" customWidth="1"/>
    <col min="4871" max="4873" width="8.28515625" style="3" customWidth="1"/>
    <col min="4874" max="4874" width="9.42578125" style="3" customWidth="1"/>
    <col min="4875" max="4875" width="7.7109375" style="3" customWidth="1"/>
    <col min="4876" max="4876" width="10.42578125" style="3" customWidth="1"/>
    <col min="4877" max="4877" width="9.28515625" style="3" customWidth="1"/>
    <col min="4878" max="4878" width="11.140625" style="3" customWidth="1"/>
    <col min="4879" max="4879" width="7.85546875" style="3" customWidth="1"/>
    <col min="4880" max="4880" width="11" style="3" customWidth="1"/>
    <col min="4881" max="4881" width="7" style="3" customWidth="1"/>
    <col min="4882" max="4882" width="10.85546875" style="3" customWidth="1"/>
    <col min="4883" max="4884" width="10.7109375" style="3" customWidth="1"/>
    <col min="4885" max="4885" width="13.5703125" style="3" customWidth="1"/>
    <col min="4886" max="4886" width="7.42578125" style="3" customWidth="1"/>
    <col min="4887" max="4887" width="9.42578125" style="3" customWidth="1"/>
    <col min="4888" max="4888" width="10" style="3" customWidth="1"/>
    <col min="4889" max="4889" width="11.28515625" style="3" customWidth="1"/>
    <col min="4890" max="4890" width="10.140625" style="3" customWidth="1"/>
    <col min="4891" max="4891" width="9.5703125" style="3" customWidth="1"/>
    <col min="4892" max="4892" width="1.140625" style="3" customWidth="1"/>
    <col min="4893" max="4893" width="2.85546875" style="3" customWidth="1"/>
    <col min="4894" max="5120" width="11.42578125" style="3"/>
    <col min="5121" max="5121" width="11.140625" style="3" customWidth="1"/>
    <col min="5122" max="5122" width="26.140625" style="3" customWidth="1"/>
    <col min="5123" max="5123" width="11.42578125" style="3"/>
    <col min="5124" max="5124" width="10.28515625" style="3" customWidth="1"/>
    <col min="5125" max="5125" width="9.28515625" style="3" customWidth="1"/>
    <col min="5126" max="5126" width="9" style="3" customWidth="1"/>
    <col min="5127" max="5129" width="8.28515625" style="3" customWidth="1"/>
    <col min="5130" max="5130" width="9.42578125" style="3" customWidth="1"/>
    <col min="5131" max="5131" width="7.7109375" style="3" customWidth="1"/>
    <col min="5132" max="5132" width="10.42578125" style="3" customWidth="1"/>
    <col min="5133" max="5133" width="9.28515625" style="3" customWidth="1"/>
    <col min="5134" max="5134" width="11.140625" style="3" customWidth="1"/>
    <col min="5135" max="5135" width="7.85546875" style="3" customWidth="1"/>
    <col min="5136" max="5136" width="11" style="3" customWidth="1"/>
    <col min="5137" max="5137" width="7" style="3" customWidth="1"/>
    <col min="5138" max="5138" width="10.85546875" style="3" customWidth="1"/>
    <col min="5139" max="5140" width="10.7109375" style="3" customWidth="1"/>
    <col min="5141" max="5141" width="13.5703125" style="3" customWidth="1"/>
    <col min="5142" max="5142" width="7.42578125" style="3" customWidth="1"/>
    <col min="5143" max="5143" width="9.42578125" style="3" customWidth="1"/>
    <col min="5144" max="5144" width="10" style="3" customWidth="1"/>
    <col min="5145" max="5145" width="11.28515625" style="3" customWidth="1"/>
    <col min="5146" max="5146" width="10.140625" style="3" customWidth="1"/>
    <col min="5147" max="5147" width="9.5703125" style="3" customWidth="1"/>
    <col min="5148" max="5148" width="1.140625" style="3" customWidth="1"/>
    <col min="5149" max="5149" width="2.85546875" style="3" customWidth="1"/>
    <col min="5150" max="5376" width="11.42578125" style="3"/>
    <col min="5377" max="5377" width="11.140625" style="3" customWidth="1"/>
    <col min="5378" max="5378" width="26.140625" style="3" customWidth="1"/>
    <col min="5379" max="5379" width="11.42578125" style="3"/>
    <col min="5380" max="5380" width="10.28515625" style="3" customWidth="1"/>
    <col min="5381" max="5381" width="9.28515625" style="3" customWidth="1"/>
    <col min="5382" max="5382" width="9" style="3" customWidth="1"/>
    <col min="5383" max="5385" width="8.28515625" style="3" customWidth="1"/>
    <col min="5386" max="5386" width="9.42578125" style="3" customWidth="1"/>
    <col min="5387" max="5387" width="7.7109375" style="3" customWidth="1"/>
    <col min="5388" max="5388" width="10.42578125" style="3" customWidth="1"/>
    <col min="5389" max="5389" width="9.28515625" style="3" customWidth="1"/>
    <col min="5390" max="5390" width="11.140625" style="3" customWidth="1"/>
    <col min="5391" max="5391" width="7.85546875" style="3" customWidth="1"/>
    <col min="5392" max="5392" width="11" style="3" customWidth="1"/>
    <col min="5393" max="5393" width="7" style="3" customWidth="1"/>
    <col min="5394" max="5394" width="10.85546875" style="3" customWidth="1"/>
    <col min="5395" max="5396" width="10.7109375" style="3" customWidth="1"/>
    <col min="5397" max="5397" width="13.5703125" style="3" customWidth="1"/>
    <col min="5398" max="5398" width="7.42578125" style="3" customWidth="1"/>
    <col min="5399" max="5399" width="9.42578125" style="3" customWidth="1"/>
    <col min="5400" max="5400" width="10" style="3" customWidth="1"/>
    <col min="5401" max="5401" width="11.28515625" style="3" customWidth="1"/>
    <col min="5402" max="5402" width="10.140625" style="3" customWidth="1"/>
    <col min="5403" max="5403" width="9.5703125" style="3" customWidth="1"/>
    <col min="5404" max="5404" width="1.140625" style="3" customWidth="1"/>
    <col min="5405" max="5405" width="2.85546875" style="3" customWidth="1"/>
    <col min="5406" max="5632" width="11.42578125" style="3"/>
    <col min="5633" max="5633" width="11.140625" style="3" customWidth="1"/>
    <col min="5634" max="5634" width="26.140625" style="3" customWidth="1"/>
    <col min="5635" max="5635" width="11.42578125" style="3"/>
    <col min="5636" max="5636" width="10.28515625" style="3" customWidth="1"/>
    <col min="5637" max="5637" width="9.28515625" style="3" customWidth="1"/>
    <col min="5638" max="5638" width="9" style="3" customWidth="1"/>
    <col min="5639" max="5641" width="8.28515625" style="3" customWidth="1"/>
    <col min="5642" max="5642" width="9.42578125" style="3" customWidth="1"/>
    <col min="5643" max="5643" width="7.7109375" style="3" customWidth="1"/>
    <col min="5644" max="5644" width="10.42578125" style="3" customWidth="1"/>
    <col min="5645" max="5645" width="9.28515625" style="3" customWidth="1"/>
    <col min="5646" max="5646" width="11.140625" style="3" customWidth="1"/>
    <col min="5647" max="5647" width="7.85546875" style="3" customWidth="1"/>
    <col min="5648" max="5648" width="11" style="3" customWidth="1"/>
    <col min="5649" max="5649" width="7" style="3" customWidth="1"/>
    <col min="5650" max="5650" width="10.85546875" style="3" customWidth="1"/>
    <col min="5651" max="5652" width="10.7109375" style="3" customWidth="1"/>
    <col min="5653" max="5653" width="13.5703125" style="3" customWidth="1"/>
    <col min="5654" max="5654" width="7.42578125" style="3" customWidth="1"/>
    <col min="5655" max="5655" width="9.42578125" style="3" customWidth="1"/>
    <col min="5656" max="5656" width="10" style="3" customWidth="1"/>
    <col min="5657" max="5657" width="11.28515625" style="3" customWidth="1"/>
    <col min="5658" max="5658" width="10.140625" style="3" customWidth="1"/>
    <col min="5659" max="5659" width="9.5703125" style="3" customWidth="1"/>
    <col min="5660" max="5660" width="1.140625" style="3" customWidth="1"/>
    <col min="5661" max="5661" width="2.85546875" style="3" customWidth="1"/>
    <col min="5662" max="5888" width="11.42578125" style="3"/>
    <col min="5889" max="5889" width="11.140625" style="3" customWidth="1"/>
    <col min="5890" max="5890" width="26.140625" style="3" customWidth="1"/>
    <col min="5891" max="5891" width="11.42578125" style="3"/>
    <col min="5892" max="5892" width="10.28515625" style="3" customWidth="1"/>
    <col min="5893" max="5893" width="9.28515625" style="3" customWidth="1"/>
    <col min="5894" max="5894" width="9" style="3" customWidth="1"/>
    <col min="5895" max="5897" width="8.28515625" style="3" customWidth="1"/>
    <col min="5898" max="5898" width="9.42578125" style="3" customWidth="1"/>
    <col min="5899" max="5899" width="7.7109375" style="3" customWidth="1"/>
    <col min="5900" max="5900" width="10.42578125" style="3" customWidth="1"/>
    <col min="5901" max="5901" width="9.28515625" style="3" customWidth="1"/>
    <col min="5902" max="5902" width="11.140625" style="3" customWidth="1"/>
    <col min="5903" max="5903" width="7.85546875" style="3" customWidth="1"/>
    <col min="5904" max="5904" width="11" style="3" customWidth="1"/>
    <col min="5905" max="5905" width="7" style="3" customWidth="1"/>
    <col min="5906" max="5906" width="10.85546875" style="3" customWidth="1"/>
    <col min="5907" max="5908" width="10.7109375" style="3" customWidth="1"/>
    <col min="5909" max="5909" width="13.5703125" style="3" customWidth="1"/>
    <col min="5910" max="5910" width="7.42578125" style="3" customWidth="1"/>
    <col min="5911" max="5911" width="9.42578125" style="3" customWidth="1"/>
    <col min="5912" max="5912" width="10" style="3" customWidth="1"/>
    <col min="5913" max="5913" width="11.28515625" style="3" customWidth="1"/>
    <col min="5914" max="5914" width="10.140625" style="3" customWidth="1"/>
    <col min="5915" max="5915" width="9.5703125" style="3" customWidth="1"/>
    <col min="5916" max="5916" width="1.140625" style="3" customWidth="1"/>
    <col min="5917" max="5917" width="2.85546875" style="3" customWidth="1"/>
    <col min="5918" max="6144" width="11.42578125" style="3"/>
    <col min="6145" max="6145" width="11.140625" style="3" customWidth="1"/>
    <col min="6146" max="6146" width="26.140625" style="3" customWidth="1"/>
    <col min="6147" max="6147" width="11.42578125" style="3"/>
    <col min="6148" max="6148" width="10.28515625" style="3" customWidth="1"/>
    <col min="6149" max="6149" width="9.28515625" style="3" customWidth="1"/>
    <col min="6150" max="6150" width="9" style="3" customWidth="1"/>
    <col min="6151" max="6153" width="8.28515625" style="3" customWidth="1"/>
    <col min="6154" max="6154" width="9.42578125" style="3" customWidth="1"/>
    <col min="6155" max="6155" width="7.7109375" style="3" customWidth="1"/>
    <col min="6156" max="6156" width="10.42578125" style="3" customWidth="1"/>
    <col min="6157" max="6157" width="9.28515625" style="3" customWidth="1"/>
    <col min="6158" max="6158" width="11.140625" style="3" customWidth="1"/>
    <col min="6159" max="6159" width="7.85546875" style="3" customWidth="1"/>
    <col min="6160" max="6160" width="11" style="3" customWidth="1"/>
    <col min="6161" max="6161" width="7" style="3" customWidth="1"/>
    <col min="6162" max="6162" width="10.85546875" style="3" customWidth="1"/>
    <col min="6163" max="6164" width="10.7109375" style="3" customWidth="1"/>
    <col min="6165" max="6165" width="13.5703125" style="3" customWidth="1"/>
    <col min="6166" max="6166" width="7.42578125" style="3" customWidth="1"/>
    <col min="6167" max="6167" width="9.42578125" style="3" customWidth="1"/>
    <col min="6168" max="6168" width="10" style="3" customWidth="1"/>
    <col min="6169" max="6169" width="11.28515625" style="3" customWidth="1"/>
    <col min="6170" max="6170" width="10.140625" style="3" customWidth="1"/>
    <col min="6171" max="6171" width="9.5703125" style="3" customWidth="1"/>
    <col min="6172" max="6172" width="1.140625" style="3" customWidth="1"/>
    <col min="6173" max="6173" width="2.85546875" style="3" customWidth="1"/>
    <col min="6174" max="6400" width="11.42578125" style="3"/>
    <col min="6401" max="6401" width="11.140625" style="3" customWidth="1"/>
    <col min="6402" max="6402" width="26.140625" style="3" customWidth="1"/>
    <col min="6403" max="6403" width="11.42578125" style="3"/>
    <col min="6404" max="6404" width="10.28515625" style="3" customWidth="1"/>
    <col min="6405" max="6405" width="9.28515625" style="3" customWidth="1"/>
    <col min="6406" max="6406" width="9" style="3" customWidth="1"/>
    <col min="6407" max="6409" width="8.28515625" style="3" customWidth="1"/>
    <col min="6410" max="6410" width="9.42578125" style="3" customWidth="1"/>
    <col min="6411" max="6411" width="7.7109375" style="3" customWidth="1"/>
    <col min="6412" max="6412" width="10.42578125" style="3" customWidth="1"/>
    <col min="6413" max="6413" width="9.28515625" style="3" customWidth="1"/>
    <col min="6414" max="6414" width="11.140625" style="3" customWidth="1"/>
    <col min="6415" max="6415" width="7.85546875" style="3" customWidth="1"/>
    <col min="6416" max="6416" width="11" style="3" customWidth="1"/>
    <col min="6417" max="6417" width="7" style="3" customWidth="1"/>
    <col min="6418" max="6418" width="10.85546875" style="3" customWidth="1"/>
    <col min="6419" max="6420" width="10.7109375" style="3" customWidth="1"/>
    <col min="6421" max="6421" width="13.5703125" style="3" customWidth="1"/>
    <col min="6422" max="6422" width="7.42578125" style="3" customWidth="1"/>
    <col min="6423" max="6423" width="9.42578125" style="3" customWidth="1"/>
    <col min="6424" max="6424" width="10" style="3" customWidth="1"/>
    <col min="6425" max="6425" width="11.28515625" style="3" customWidth="1"/>
    <col min="6426" max="6426" width="10.140625" style="3" customWidth="1"/>
    <col min="6427" max="6427" width="9.5703125" style="3" customWidth="1"/>
    <col min="6428" max="6428" width="1.140625" style="3" customWidth="1"/>
    <col min="6429" max="6429" width="2.85546875" style="3" customWidth="1"/>
    <col min="6430" max="6656" width="11.42578125" style="3"/>
    <col min="6657" max="6657" width="11.140625" style="3" customWidth="1"/>
    <col min="6658" max="6658" width="26.140625" style="3" customWidth="1"/>
    <col min="6659" max="6659" width="11.42578125" style="3"/>
    <col min="6660" max="6660" width="10.28515625" style="3" customWidth="1"/>
    <col min="6661" max="6661" width="9.28515625" style="3" customWidth="1"/>
    <col min="6662" max="6662" width="9" style="3" customWidth="1"/>
    <col min="6663" max="6665" width="8.28515625" style="3" customWidth="1"/>
    <col min="6666" max="6666" width="9.42578125" style="3" customWidth="1"/>
    <col min="6667" max="6667" width="7.7109375" style="3" customWidth="1"/>
    <col min="6668" max="6668" width="10.42578125" style="3" customWidth="1"/>
    <col min="6669" max="6669" width="9.28515625" style="3" customWidth="1"/>
    <col min="6670" max="6670" width="11.140625" style="3" customWidth="1"/>
    <col min="6671" max="6671" width="7.85546875" style="3" customWidth="1"/>
    <col min="6672" max="6672" width="11" style="3" customWidth="1"/>
    <col min="6673" max="6673" width="7" style="3" customWidth="1"/>
    <col min="6674" max="6674" width="10.85546875" style="3" customWidth="1"/>
    <col min="6675" max="6676" width="10.7109375" style="3" customWidth="1"/>
    <col min="6677" max="6677" width="13.5703125" style="3" customWidth="1"/>
    <col min="6678" max="6678" width="7.42578125" style="3" customWidth="1"/>
    <col min="6679" max="6679" width="9.42578125" style="3" customWidth="1"/>
    <col min="6680" max="6680" width="10" style="3" customWidth="1"/>
    <col min="6681" max="6681" width="11.28515625" style="3" customWidth="1"/>
    <col min="6682" max="6682" width="10.140625" style="3" customWidth="1"/>
    <col min="6683" max="6683" width="9.5703125" style="3" customWidth="1"/>
    <col min="6684" max="6684" width="1.140625" style="3" customWidth="1"/>
    <col min="6685" max="6685" width="2.85546875" style="3" customWidth="1"/>
    <col min="6686" max="6912" width="11.42578125" style="3"/>
    <col min="6913" max="6913" width="11.140625" style="3" customWidth="1"/>
    <col min="6914" max="6914" width="26.140625" style="3" customWidth="1"/>
    <col min="6915" max="6915" width="11.42578125" style="3"/>
    <col min="6916" max="6916" width="10.28515625" style="3" customWidth="1"/>
    <col min="6917" max="6917" width="9.28515625" style="3" customWidth="1"/>
    <col min="6918" max="6918" width="9" style="3" customWidth="1"/>
    <col min="6919" max="6921" width="8.28515625" style="3" customWidth="1"/>
    <col min="6922" max="6922" width="9.42578125" style="3" customWidth="1"/>
    <col min="6923" max="6923" width="7.7109375" style="3" customWidth="1"/>
    <col min="6924" max="6924" width="10.42578125" style="3" customWidth="1"/>
    <col min="6925" max="6925" width="9.28515625" style="3" customWidth="1"/>
    <col min="6926" max="6926" width="11.140625" style="3" customWidth="1"/>
    <col min="6927" max="6927" width="7.85546875" style="3" customWidth="1"/>
    <col min="6928" max="6928" width="11" style="3" customWidth="1"/>
    <col min="6929" max="6929" width="7" style="3" customWidth="1"/>
    <col min="6930" max="6930" width="10.85546875" style="3" customWidth="1"/>
    <col min="6931" max="6932" width="10.7109375" style="3" customWidth="1"/>
    <col min="6933" max="6933" width="13.5703125" style="3" customWidth="1"/>
    <col min="6934" max="6934" width="7.42578125" style="3" customWidth="1"/>
    <col min="6935" max="6935" width="9.42578125" style="3" customWidth="1"/>
    <col min="6936" max="6936" width="10" style="3" customWidth="1"/>
    <col min="6937" max="6937" width="11.28515625" style="3" customWidth="1"/>
    <col min="6938" max="6938" width="10.140625" style="3" customWidth="1"/>
    <col min="6939" max="6939" width="9.5703125" style="3" customWidth="1"/>
    <col min="6940" max="6940" width="1.140625" style="3" customWidth="1"/>
    <col min="6941" max="6941" width="2.85546875" style="3" customWidth="1"/>
    <col min="6942" max="7168" width="11.42578125" style="3"/>
    <col min="7169" max="7169" width="11.140625" style="3" customWidth="1"/>
    <col min="7170" max="7170" width="26.140625" style="3" customWidth="1"/>
    <col min="7171" max="7171" width="11.42578125" style="3"/>
    <col min="7172" max="7172" width="10.28515625" style="3" customWidth="1"/>
    <col min="7173" max="7173" width="9.28515625" style="3" customWidth="1"/>
    <col min="7174" max="7174" width="9" style="3" customWidth="1"/>
    <col min="7175" max="7177" width="8.28515625" style="3" customWidth="1"/>
    <col min="7178" max="7178" width="9.42578125" style="3" customWidth="1"/>
    <col min="7179" max="7179" width="7.7109375" style="3" customWidth="1"/>
    <col min="7180" max="7180" width="10.42578125" style="3" customWidth="1"/>
    <col min="7181" max="7181" width="9.28515625" style="3" customWidth="1"/>
    <col min="7182" max="7182" width="11.140625" style="3" customWidth="1"/>
    <col min="7183" max="7183" width="7.85546875" style="3" customWidth="1"/>
    <col min="7184" max="7184" width="11" style="3" customWidth="1"/>
    <col min="7185" max="7185" width="7" style="3" customWidth="1"/>
    <col min="7186" max="7186" width="10.85546875" style="3" customWidth="1"/>
    <col min="7187" max="7188" width="10.7109375" style="3" customWidth="1"/>
    <col min="7189" max="7189" width="13.5703125" style="3" customWidth="1"/>
    <col min="7190" max="7190" width="7.42578125" style="3" customWidth="1"/>
    <col min="7191" max="7191" width="9.42578125" style="3" customWidth="1"/>
    <col min="7192" max="7192" width="10" style="3" customWidth="1"/>
    <col min="7193" max="7193" width="11.28515625" style="3" customWidth="1"/>
    <col min="7194" max="7194" width="10.140625" style="3" customWidth="1"/>
    <col min="7195" max="7195" width="9.5703125" style="3" customWidth="1"/>
    <col min="7196" max="7196" width="1.140625" style="3" customWidth="1"/>
    <col min="7197" max="7197" width="2.85546875" style="3" customWidth="1"/>
    <col min="7198" max="7424" width="11.42578125" style="3"/>
    <col min="7425" max="7425" width="11.140625" style="3" customWidth="1"/>
    <col min="7426" max="7426" width="26.140625" style="3" customWidth="1"/>
    <col min="7427" max="7427" width="11.42578125" style="3"/>
    <col min="7428" max="7428" width="10.28515625" style="3" customWidth="1"/>
    <col min="7429" max="7429" width="9.28515625" style="3" customWidth="1"/>
    <col min="7430" max="7430" width="9" style="3" customWidth="1"/>
    <col min="7431" max="7433" width="8.28515625" style="3" customWidth="1"/>
    <col min="7434" max="7434" width="9.42578125" style="3" customWidth="1"/>
    <col min="7435" max="7435" width="7.7109375" style="3" customWidth="1"/>
    <col min="7436" max="7436" width="10.42578125" style="3" customWidth="1"/>
    <col min="7437" max="7437" width="9.28515625" style="3" customWidth="1"/>
    <col min="7438" max="7438" width="11.140625" style="3" customWidth="1"/>
    <col min="7439" max="7439" width="7.85546875" style="3" customWidth="1"/>
    <col min="7440" max="7440" width="11" style="3" customWidth="1"/>
    <col min="7441" max="7441" width="7" style="3" customWidth="1"/>
    <col min="7442" max="7442" width="10.85546875" style="3" customWidth="1"/>
    <col min="7443" max="7444" width="10.7109375" style="3" customWidth="1"/>
    <col min="7445" max="7445" width="13.5703125" style="3" customWidth="1"/>
    <col min="7446" max="7446" width="7.42578125" style="3" customWidth="1"/>
    <col min="7447" max="7447" width="9.42578125" style="3" customWidth="1"/>
    <col min="7448" max="7448" width="10" style="3" customWidth="1"/>
    <col min="7449" max="7449" width="11.28515625" style="3" customWidth="1"/>
    <col min="7450" max="7450" width="10.140625" style="3" customWidth="1"/>
    <col min="7451" max="7451" width="9.5703125" style="3" customWidth="1"/>
    <col min="7452" max="7452" width="1.140625" style="3" customWidth="1"/>
    <col min="7453" max="7453" width="2.85546875" style="3" customWidth="1"/>
    <col min="7454" max="7680" width="11.42578125" style="3"/>
    <col min="7681" max="7681" width="11.140625" style="3" customWidth="1"/>
    <col min="7682" max="7682" width="26.140625" style="3" customWidth="1"/>
    <col min="7683" max="7683" width="11.42578125" style="3"/>
    <col min="7684" max="7684" width="10.28515625" style="3" customWidth="1"/>
    <col min="7685" max="7685" width="9.28515625" style="3" customWidth="1"/>
    <col min="7686" max="7686" width="9" style="3" customWidth="1"/>
    <col min="7687" max="7689" width="8.28515625" style="3" customWidth="1"/>
    <col min="7690" max="7690" width="9.42578125" style="3" customWidth="1"/>
    <col min="7691" max="7691" width="7.7109375" style="3" customWidth="1"/>
    <col min="7692" max="7692" width="10.42578125" style="3" customWidth="1"/>
    <col min="7693" max="7693" width="9.28515625" style="3" customWidth="1"/>
    <col min="7694" max="7694" width="11.140625" style="3" customWidth="1"/>
    <col min="7695" max="7695" width="7.85546875" style="3" customWidth="1"/>
    <col min="7696" max="7696" width="11" style="3" customWidth="1"/>
    <col min="7697" max="7697" width="7" style="3" customWidth="1"/>
    <col min="7698" max="7698" width="10.85546875" style="3" customWidth="1"/>
    <col min="7699" max="7700" width="10.7109375" style="3" customWidth="1"/>
    <col min="7701" max="7701" width="13.5703125" style="3" customWidth="1"/>
    <col min="7702" max="7702" width="7.42578125" style="3" customWidth="1"/>
    <col min="7703" max="7703" width="9.42578125" style="3" customWidth="1"/>
    <col min="7704" max="7704" width="10" style="3" customWidth="1"/>
    <col min="7705" max="7705" width="11.28515625" style="3" customWidth="1"/>
    <col min="7706" max="7706" width="10.140625" style="3" customWidth="1"/>
    <col min="7707" max="7707" width="9.5703125" style="3" customWidth="1"/>
    <col min="7708" max="7708" width="1.140625" style="3" customWidth="1"/>
    <col min="7709" max="7709" width="2.85546875" style="3" customWidth="1"/>
    <col min="7710" max="7936" width="11.42578125" style="3"/>
    <col min="7937" max="7937" width="11.140625" style="3" customWidth="1"/>
    <col min="7938" max="7938" width="26.140625" style="3" customWidth="1"/>
    <col min="7939" max="7939" width="11.42578125" style="3"/>
    <col min="7940" max="7940" width="10.28515625" style="3" customWidth="1"/>
    <col min="7941" max="7941" width="9.28515625" style="3" customWidth="1"/>
    <col min="7942" max="7942" width="9" style="3" customWidth="1"/>
    <col min="7943" max="7945" width="8.28515625" style="3" customWidth="1"/>
    <col min="7946" max="7946" width="9.42578125" style="3" customWidth="1"/>
    <col min="7947" max="7947" width="7.7109375" style="3" customWidth="1"/>
    <col min="7948" max="7948" width="10.42578125" style="3" customWidth="1"/>
    <col min="7949" max="7949" width="9.28515625" style="3" customWidth="1"/>
    <col min="7950" max="7950" width="11.140625" style="3" customWidth="1"/>
    <col min="7951" max="7951" width="7.85546875" style="3" customWidth="1"/>
    <col min="7952" max="7952" width="11" style="3" customWidth="1"/>
    <col min="7953" max="7953" width="7" style="3" customWidth="1"/>
    <col min="7954" max="7954" width="10.85546875" style="3" customWidth="1"/>
    <col min="7955" max="7956" width="10.7109375" style="3" customWidth="1"/>
    <col min="7957" max="7957" width="13.5703125" style="3" customWidth="1"/>
    <col min="7958" max="7958" width="7.42578125" style="3" customWidth="1"/>
    <col min="7959" max="7959" width="9.42578125" style="3" customWidth="1"/>
    <col min="7960" max="7960" width="10" style="3" customWidth="1"/>
    <col min="7961" max="7961" width="11.28515625" style="3" customWidth="1"/>
    <col min="7962" max="7962" width="10.140625" style="3" customWidth="1"/>
    <col min="7963" max="7963" width="9.5703125" style="3" customWidth="1"/>
    <col min="7964" max="7964" width="1.140625" style="3" customWidth="1"/>
    <col min="7965" max="7965" width="2.85546875" style="3" customWidth="1"/>
    <col min="7966" max="8192" width="11.42578125" style="3"/>
    <col min="8193" max="8193" width="11.140625" style="3" customWidth="1"/>
    <col min="8194" max="8194" width="26.140625" style="3" customWidth="1"/>
    <col min="8195" max="8195" width="11.42578125" style="3"/>
    <col min="8196" max="8196" width="10.28515625" style="3" customWidth="1"/>
    <col min="8197" max="8197" width="9.28515625" style="3" customWidth="1"/>
    <col min="8198" max="8198" width="9" style="3" customWidth="1"/>
    <col min="8199" max="8201" width="8.28515625" style="3" customWidth="1"/>
    <col min="8202" max="8202" width="9.42578125" style="3" customWidth="1"/>
    <col min="8203" max="8203" width="7.7109375" style="3" customWidth="1"/>
    <col min="8204" max="8204" width="10.42578125" style="3" customWidth="1"/>
    <col min="8205" max="8205" width="9.28515625" style="3" customWidth="1"/>
    <col min="8206" max="8206" width="11.140625" style="3" customWidth="1"/>
    <col min="8207" max="8207" width="7.85546875" style="3" customWidth="1"/>
    <col min="8208" max="8208" width="11" style="3" customWidth="1"/>
    <col min="8209" max="8209" width="7" style="3" customWidth="1"/>
    <col min="8210" max="8210" width="10.85546875" style="3" customWidth="1"/>
    <col min="8211" max="8212" width="10.7109375" style="3" customWidth="1"/>
    <col min="8213" max="8213" width="13.5703125" style="3" customWidth="1"/>
    <col min="8214" max="8214" width="7.42578125" style="3" customWidth="1"/>
    <col min="8215" max="8215" width="9.42578125" style="3" customWidth="1"/>
    <col min="8216" max="8216" width="10" style="3" customWidth="1"/>
    <col min="8217" max="8217" width="11.28515625" style="3" customWidth="1"/>
    <col min="8218" max="8218" width="10.140625" style="3" customWidth="1"/>
    <col min="8219" max="8219" width="9.5703125" style="3" customWidth="1"/>
    <col min="8220" max="8220" width="1.140625" style="3" customWidth="1"/>
    <col min="8221" max="8221" width="2.85546875" style="3" customWidth="1"/>
    <col min="8222" max="8448" width="11.42578125" style="3"/>
    <col min="8449" max="8449" width="11.140625" style="3" customWidth="1"/>
    <col min="8450" max="8450" width="26.140625" style="3" customWidth="1"/>
    <col min="8451" max="8451" width="11.42578125" style="3"/>
    <col min="8452" max="8452" width="10.28515625" style="3" customWidth="1"/>
    <col min="8453" max="8453" width="9.28515625" style="3" customWidth="1"/>
    <col min="8454" max="8454" width="9" style="3" customWidth="1"/>
    <col min="8455" max="8457" width="8.28515625" style="3" customWidth="1"/>
    <col min="8458" max="8458" width="9.42578125" style="3" customWidth="1"/>
    <col min="8459" max="8459" width="7.7109375" style="3" customWidth="1"/>
    <col min="8460" max="8460" width="10.42578125" style="3" customWidth="1"/>
    <col min="8461" max="8461" width="9.28515625" style="3" customWidth="1"/>
    <col min="8462" max="8462" width="11.140625" style="3" customWidth="1"/>
    <col min="8463" max="8463" width="7.85546875" style="3" customWidth="1"/>
    <col min="8464" max="8464" width="11" style="3" customWidth="1"/>
    <col min="8465" max="8465" width="7" style="3" customWidth="1"/>
    <col min="8466" max="8466" width="10.85546875" style="3" customWidth="1"/>
    <col min="8467" max="8468" width="10.7109375" style="3" customWidth="1"/>
    <col min="8469" max="8469" width="13.5703125" style="3" customWidth="1"/>
    <col min="8470" max="8470" width="7.42578125" style="3" customWidth="1"/>
    <col min="8471" max="8471" width="9.42578125" style="3" customWidth="1"/>
    <col min="8472" max="8472" width="10" style="3" customWidth="1"/>
    <col min="8473" max="8473" width="11.28515625" style="3" customWidth="1"/>
    <col min="8474" max="8474" width="10.140625" style="3" customWidth="1"/>
    <col min="8475" max="8475" width="9.5703125" style="3" customWidth="1"/>
    <col min="8476" max="8476" width="1.140625" style="3" customWidth="1"/>
    <col min="8477" max="8477" width="2.85546875" style="3" customWidth="1"/>
    <col min="8478" max="8704" width="11.42578125" style="3"/>
    <col min="8705" max="8705" width="11.140625" style="3" customWidth="1"/>
    <col min="8706" max="8706" width="26.140625" style="3" customWidth="1"/>
    <col min="8707" max="8707" width="11.42578125" style="3"/>
    <col min="8708" max="8708" width="10.28515625" style="3" customWidth="1"/>
    <col min="8709" max="8709" width="9.28515625" style="3" customWidth="1"/>
    <col min="8710" max="8710" width="9" style="3" customWidth="1"/>
    <col min="8711" max="8713" width="8.28515625" style="3" customWidth="1"/>
    <col min="8714" max="8714" width="9.42578125" style="3" customWidth="1"/>
    <col min="8715" max="8715" width="7.7109375" style="3" customWidth="1"/>
    <col min="8716" max="8716" width="10.42578125" style="3" customWidth="1"/>
    <col min="8717" max="8717" width="9.28515625" style="3" customWidth="1"/>
    <col min="8718" max="8718" width="11.140625" style="3" customWidth="1"/>
    <col min="8719" max="8719" width="7.85546875" style="3" customWidth="1"/>
    <col min="8720" max="8720" width="11" style="3" customWidth="1"/>
    <col min="8721" max="8721" width="7" style="3" customWidth="1"/>
    <col min="8722" max="8722" width="10.85546875" style="3" customWidth="1"/>
    <col min="8723" max="8724" width="10.7109375" style="3" customWidth="1"/>
    <col min="8725" max="8725" width="13.5703125" style="3" customWidth="1"/>
    <col min="8726" max="8726" width="7.42578125" style="3" customWidth="1"/>
    <col min="8727" max="8727" width="9.42578125" style="3" customWidth="1"/>
    <col min="8728" max="8728" width="10" style="3" customWidth="1"/>
    <col min="8729" max="8729" width="11.28515625" style="3" customWidth="1"/>
    <col min="8730" max="8730" width="10.140625" style="3" customWidth="1"/>
    <col min="8731" max="8731" width="9.5703125" style="3" customWidth="1"/>
    <col min="8732" max="8732" width="1.140625" style="3" customWidth="1"/>
    <col min="8733" max="8733" width="2.85546875" style="3" customWidth="1"/>
    <col min="8734" max="8960" width="11.42578125" style="3"/>
    <col min="8961" max="8961" width="11.140625" style="3" customWidth="1"/>
    <col min="8962" max="8962" width="26.140625" style="3" customWidth="1"/>
    <col min="8963" max="8963" width="11.42578125" style="3"/>
    <col min="8964" max="8964" width="10.28515625" style="3" customWidth="1"/>
    <col min="8965" max="8965" width="9.28515625" style="3" customWidth="1"/>
    <col min="8966" max="8966" width="9" style="3" customWidth="1"/>
    <col min="8967" max="8969" width="8.28515625" style="3" customWidth="1"/>
    <col min="8970" max="8970" width="9.42578125" style="3" customWidth="1"/>
    <col min="8971" max="8971" width="7.7109375" style="3" customWidth="1"/>
    <col min="8972" max="8972" width="10.42578125" style="3" customWidth="1"/>
    <col min="8973" max="8973" width="9.28515625" style="3" customWidth="1"/>
    <col min="8974" max="8974" width="11.140625" style="3" customWidth="1"/>
    <col min="8975" max="8975" width="7.85546875" style="3" customWidth="1"/>
    <col min="8976" max="8976" width="11" style="3" customWidth="1"/>
    <col min="8977" max="8977" width="7" style="3" customWidth="1"/>
    <col min="8978" max="8978" width="10.85546875" style="3" customWidth="1"/>
    <col min="8979" max="8980" width="10.7109375" style="3" customWidth="1"/>
    <col min="8981" max="8981" width="13.5703125" style="3" customWidth="1"/>
    <col min="8982" max="8982" width="7.42578125" style="3" customWidth="1"/>
    <col min="8983" max="8983" width="9.42578125" style="3" customWidth="1"/>
    <col min="8984" max="8984" width="10" style="3" customWidth="1"/>
    <col min="8985" max="8985" width="11.28515625" style="3" customWidth="1"/>
    <col min="8986" max="8986" width="10.140625" style="3" customWidth="1"/>
    <col min="8987" max="8987" width="9.5703125" style="3" customWidth="1"/>
    <col min="8988" max="8988" width="1.140625" style="3" customWidth="1"/>
    <col min="8989" max="8989" width="2.85546875" style="3" customWidth="1"/>
    <col min="8990" max="9216" width="11.42578125" style="3"/>
    <col min="9217" max="9217" width="11.140625" style="3" customWidth="1"/>
    <col min="9218" max="9218" width="26.140625" style="3" customWidth="1"/>
    <col min="9219" max="9219" width="11.42578125" style="3"/>
    <col min="9220" max="9220" width="10.28515625" style="3" customWidth="1"/>
    <col min="9221" max="9221" width="9.28515625" style="3" customWidth="1"/>
    <col min="9222" max="9222" width="9" style="3" customWidth="1"/>
    <col min="9223" max="9225" width="8.28515625" style="3" customWidth="1"/>
    <col min="9226" max="9226" width="9.42578125" style="3" customWidth="1"/>
    <col min="9227" max="9227" width="7.7109375" style="3" customWidth="1"/>
    <col min="9228" max="9228" width="10.42578125" style="3" customWidth="1"/>
    <col min="9229" max="9229" width="9.28515625" style="3" customWidth="1"/>
    <col min="9230" max="9230" width="11.140625" style="3" customWidth="1"/>
    <col min="9231" max="9231" width="7.85546875" style="3" customWidth="1"/>
    <col min="9232" max="9232" width="11" style="3" customWidth="1"/>
    <col min="9233" max="9233" width="7" style="3" customWidth="1"/>
    <col min="9234" max="9234" width="10.85546875" style="3" customWidth="1"/>
    <col min="9235" max="9236" width="10.7109375" style="3" customWidth="1"/>
    <col min="9237" max="9237" width="13.5703125" style="3" customWidth="1"/>
    <col min="9238" max="9238" width="7.42578125" style="3" customWidth="1"/>
    <col min="9239" max="9239" width="9.42578125" style="3" customWidth="1"/>
    <col min="9240" max="9240" width="10" style="3" customWidth="1"/>
    <col min="9241" max="9241" width="11.28515625" style="3" customWidth="1"/>
    <col min="9242" max="9242" width="10.140625" style="3" customWidth="1"/>
    <col min="9243" max="9243" width="9.5703125" style="3" customWidth="1"/>
    <col min="9244" max="9244" width="1.140625" style="3" customWidth="1"/>
    <col min="9245" max="9245" width="2.85546875" style="3" customWidth="1"/>
    <col min="9246" max="9472" width="11.42578125" style="3"/>
    <col min="9473" max="9473" width="11.140625" style="3" customWidth="1"/>
    <col min="9474" max="9474" width="26.140625" style="3" customWidth="1"/>
    <col min="9475" max="9475" width="11.42578125" style="3"/>
    <col min="9476" max="9476" width="10.28515625" style="3" customWidth="1"/>
    <col min="9477" max="9477" width="9.28515625" style="3" customWidth="1"/>
    <col min="9478" max="9478" width="9" style="3" customWidth="1"/>
    <col min="9479" max="9481" width="8.28515625" style="3" customWidth="1"/>
    <col min="9482" max="9482" width="9.42578125" style="3" customWidth="1"/>
    <col min="9483" max="9483" width="7.7109375" style="3" customWidth="1"/>
    <col min="9484" max="9484" width="10.42578125" style="3" customWidth="1"/>
    <col min="9485" max="9485" width="9.28515625" style="3" customWidth="1"/>
    <col min="9486" max="9486" width="11.140625" style="3" customWidth="1"/>
    <col min="9487" max="9487" width="7.85546875" style="3" customWidth="1"/>
    <col min="9488" max="9488" width="11" style="3" customWidth="1"/>
    <col min="9489" max="9489" width="7" style="3" customWidth="1"/>
    <col min="9490" max="9490" width="10.85546875" style="3" customWidth="1"/>
    <col min="9491" max="9492" width="10.7109375" style="3" customWidth="1"/>
    <col min="9493" max="9493" width="13.5703125" style="3" customWidth="1"/>
    <col min="9494" max="9494" width="7.42578125" style="3" customWidth="1"/>
    <col min="9495" max="9495" width="9.42578125" style="3" customWidth="1"/>
    <col min="9496" max="9496" width="10" style="3" customWidth="1"/>
    <col min="9497" max="9497" width="11.28515625" style="3" customWidth="1"/>
    <col min="9498" max="9498" width="10.140625" style="3" customWidth="1"/>
    <col min="9499" max="9499" width="9.5703125" style="3" customWidth="1"/>
    <col min="9500" max="9500" width="1.140625" style="3" customWidth="1"/>
    <col min="9501" max="9501" width="2.85546875" style="3" customWidth="1"/>
    <col min="9502" max="9728" width="11.42578125" style="3"/>
    <col min="9729" max="9729" width="11.140625" style="3" customWidth="1"/>
    <col min="9730" max="9730" width="26.140625" style="3" customWidth="1"/>
    <col min="9731" max="9731" width="11.42578125" style="3"/>
    <col min="9732" max="9732" width="10.28515625" style="3" customWidth="1"/>
    <col min="9733" max="9733" width="9.28515625" style="3" customWidth="1"/>
    <col min="9734" max="9734" width="9" style="3" customWidth="1"/>
    <col min="9735" max="9737" width="8.28515625" style="3" customWidth="1"/>
    <col min="9738" max="9738" width="9.42578125" style="3" customWidth="1"/>
    <col min="9739" max="9739" width="7.7109375" style="3" customWidth="1"/>
    <col min="9740" max="9740" width="10.42578125" style="3" customWidth="1"/>
    <col min="9741" max="9741" width="9.28515625" style="3" customWidth="1"/>
    <col min="9742" max="9742" width="11.140625" style="3" customWidth="1"/>
    <col min="9743" max="9743" width="7.85546875" style="3" customWidth="1"/>
    <col min="9744" max="9744" width="11" style="3" customWidth="1"/>
    <col min="9745" max="9745" width="7" style="3" customWidth="1"/>
    <col min="9746" max="9746" width="10.85546875" style="3" customWidth="1"/>
    <col min="9747" max="9748" width="10.7109375" style="3" customWidth="1"/>
    <col min="9749" max="9749" width="13.5703125" style="3" customWidth="1"/>
    <col min="9750" max="9750" width="7.42578125" style="3" customWidth="1"/>
    <col min="9751" max="9751" width="9.42578125" style="3" customWidth="1"/>
    <col min="9752" max="9752" width="10" style="3" customWidth="1"/>
    <col min="9753" max="9753" width="11.28515625" style="3" customWidth="1"/>
    <col min="9754" max="9754" width="10.140625" style="3" customWidth="1"/>
    <col min="9755" max="9755" width="9.5703125" style="3" customWidth="1"/>
    <col min="9756" max="9756" width="1.140625" style="3" customWidth="1"/>
    <col min="9757" max="9757" width="2.85546875" style="3" customWidth="1"/>
    <col min="9758" max="9984" width="11.42578125" style="3"/>
    <col min="9985" max="9985" width="11.140625" style="3" customWidth="1"/>
    <col min="9986" max="9986" width="26.140625" style="3" customWidth="1"/>
    <col min="9987" max="9987" width="11.42578125" style="3"/>
    <col min="9988" max="9988" width="10.28515625" style="3" customWidth="1"/>
    <col min="9989" max="9989" width="9.28515625" style="3" customWidth="1"/>
    <col min="9990" max="9990" width="9" style="3" customWidth="1"/>
    <col min="9991" max="9993" width="8.28515625" style="3" customWidth="1"/>
    <col min="9994" max="9994" width="9.42578125" style="3" customWidth="1"/>
    <col min="9995" max="9995" width="7.7109375" style="3" customWidth="1"/>
    <col min="9996" max="9996" width="10.42578125" style="3" customWidth="1"/>
    <col min="9997" max="9997" width="9.28515625" style="3" customWidth="1"/>
    <col min="9998" max="9998" width="11.140625" style="3" customWidth="1"/>
    <col min="9999" max="9999" width="7.85546875" style="3" customWidth="1"/>
    <col min="10000" max="10000" width="11" style="3" customWidth="1"/>
    <col min="10001" max="10001" width="7" style="3" customWidth="1"/>
    <col min="10002" max="10002" width="10.85546875" style="3" customWidth="1"/>
    <col min="10003" max="10004" width="10.7109375" style="3" customWidth="1"/>
    <col min="10005" max="10005" width="13.5703125" style="3" customWidth="1"/>
    <col min="10006" max="10006" width="7.42578125" style="3" customWidth="1"/>
    <col min="10007" max="10007" width="9.42578125" style="3" customWidth="1"/>
    <col min="10008" max="10008" width="10" style="3" customWidth="1"/>
    <col min="10009" max="10009" width="11.28515625" style="3" customWidth="1"/>
    <col min="10010" max="10010" width="10.140625" style="3" customWidth="1"/>
    <col min="10011" max="10011" width="9.5703125" style="3" customWidth="1"/>
    <col min="10012" max="10012" width="1.140625" style="3" customWidth="1"/>
    <col min="10013" max="10013" width="2.85546875" style="3" customWidth="1"/>
    <col min="10014" max="10240" width="11.42578125" style="3"/>
    <col min="10241" max="10241" width="11.140625" style="3" customWidth="1"/>
    <col min="10242" max="10242" width="26.140625" style="3" customWidth="1"/>
    <col min="10243" max="10243" width="11.42578125" style="3"/>
    <col min="10244" max="10244" width="10.28515625" style="3" customWidth="1"/>
    <col min="10245" max="10245" width="9.28515625" style="3" customWidth="1"/>
    <col min="10246" max="10246" width="9" style="3" customWidth="1"/>
    <col min="10247" max="10249" width="8.28515625" style="3" customWidth="1"/>
    <col min="10250" max="10250" width="9.42578125" style="3" customWidth="1"/>
    <col min="10251" max="10251" width="7.7109375" style="3" customWidth="1"/>
    <col min="10252" max="10252" width="10.42578125" style="3" customWidth="1"/>
    <col min="10253" max="10253" width="9.28515625" style="3" customWidth="1"/>
    <col min="10254" max="10254" width="11.140625" style="3" customWidth="1"/>
    <col min="10255" max="10255" width="7.85546875" style="3" customWidth="1"/>
    <col min="10256" max="10256" width="11" style="3" customWidth="1"/>
    <col min="10257" max="10257" width="7" style="3" customWidth="1"/>
    <col min="10258" max="10258" width="10.85546875" style="3" customWidth="1"/>
    <col min="10259" max="10260" width="10.7109375" style="3" customWidth="1"/>
    <col min="10261" max="10261" width="13.5703125" style="3" customWidth="1"/>
    <col min="10262" max="10262" width="7.42578125" style="3" customWidth="1"/>
    <col min="10263" max="10263" width="9.42578125" style="3" customWidth="1"/>
    <col min="10264" max="10264" width="10" style="3" customWidth="1"/>
    <col min="10265" max="10265" width="11.28515625" style="3" customWidth="1"/>
    <col min="10266" max="10266" width="10.140625" style="3" customWidth="1"/>
    <col min="10267" max="10267" width="9.5703125" style="3" customWidth="1"/>
    <col min="10268" max="10268" width="1.140625" style="3" customWidth="1"/>
    <col min="10269" max="10269" width="2.85546875" style="3" customWidth="1"/>
    <col min="10270" max="10496" width="11.42578125" style="3"/>
    <col min="10497" max="10497" width="11.140625" style="3" customWidth="1"/>
    <col min="10498" max="10498" width="26.140625" style="3" customWidth="1"/>
    <col min="10499" max="10499" width="11.42578125" style="3"/>
    <col min="10500" max="10500" width="10.28515625" style="3" customWidth="1"/>
    <col min="10501" max="10501" width="9.28515625" style="3" customWidth="1"/>
    <col min="10502" max="10502" width="9" style="3" customWidth="1"/>
    <col min="10503" max="10505" width="8.28515625" style="3" customWidth="1"/>
    <col min="10506" max="10506" width="9.42578125" style="3" customWidth="1"/>
    <col min="10507" max="10507" width="7.7109375" style="3" customWidth="1"/>
    <col min="10508" max="10508" width="10.42578125" style="3" customWidth="1"/>
    <col min="10509" max="10509" width="9.28515625" style="3" customWidth="1"/>
    <col min="10510" max="10510" width="11.140625" style="3" customWidth="1"/>
    <col min="10511" max="10511" width="7.85546875" style="3" customWidth="1"/>
    <col min="10512" max="10512" width="11" style="3" customWidth="1"/>
    <col min="10513" max="10513" width="7" style="3" customWidth="1"/>
    <col min="10514" max="10514" width="10.85546875" style="3" customWidth="1"/>
    <col min="10515" max="10516" width="10.7109375" style="3" customWidth="1"/>
    <col min="10517" max="10517" width="13.5703125" style="3" customWidth="1"/>
    <col min="10518" max="10518" width="7.42578125" style="3" customWidth="1"/>
    <col min="10519" max="10519" width="9.42578125" style="3" customWidth="1"/>
    <col min="10520" max="10520" width="10" style="3" customWidth="1"/>
    <col min="10521" max="10521" width="11.28515625" style="3" customWidth="1"/>
    <col min="10522" max="10522" width="10.140625" style="3" customWidth="1"/>
    <col min="10523" max="10523" width="9.5703125" style="3" customWidth="1"/>
    <col min="10524" max="10524" width="1.140625" style="3" customWidth="1"/>
    <col min="10525" max="10525" width="2.85546875" style="3" customWidth="1"/>
    <col min="10526" max="10752" width="11.42578125" style="3"/>
    <col min="10753" max="10753" width="11.140625" style="3" customWidth="1"/>
    <col min="10754" max="10754" width="26.140625" style="3" customWidth="1"/>
    <col min="10755" max="10755" width="11.42578125" style="3"/>
    <col min="10756" max="10756" width="10.28515625" style="3" customWidth="1"/>
    <col min="10757" max="10757" width="9.28515625" style="3" customWidth="1"/>
    <col min="10758" max="10758" width="9" style="3" customWidth="1"/>
    <col min="10759" max="10761" width="8.28515625" style="3" customWidth="1"/>
    <col min="10762" max="10762" width="9.42578125" style="3" customWidth="1"/>
    <col min="10763" max="10763" width="7.7109375" style="3" customWidth="1"/>
    <col min="10764" max="10764" width="10.42578125" style="3" customWidth="1"/>
    <col min="10765" max="10765" width="9.28515625" style="3" customWidth="1"/>
    <col min="10766" max="10766" width="11.140625" style="3" customWidth="1"/>
    <col min="10767" max="10767" width="7.85546875" style="3" customWidth="1"/>
    <col min="10768" max="10768" width="11" style="3" customWidth="1"/>
    <col min="10769" max="10769" width="7" style="3" customWidth="1"/>
    <col min="10770" max="10770" width="10.85546875" style="3" customWidth="1"/>
    <col min="10771" max="10772" width="10.7109375" style="3" customWidth="1"/>
    <col min="10773" max="10773" width="13.5703125" style="3" customWidth="1"/>
    <col min="10774" max="10774" width="7.42578125" style="3" customWidth="1"/>
    <col min="10775" max="10775" width="9.42578125" style="3" customWidth="1"/>
    <col min="10776" max="10776" width="10" style="3" customWidth="1"/>
    <col min="10777" max="10777" width="11.28515625" style="3" customWidth="1"/>
    <col min="10778" max="10778" width="10.140625" style="3" customWidth="1"/>
    <col min="10779" max="10779" width="9.5703125" style="3" customWidth="1"/>
    <col min="10780" max="10780" width="1.140625" style="3" customWidth="1"/>
    <col min="10781" max="10781" width="2.85546875" style="3" customWidth="1"/>
    <col min="10782" max="11008" width="11.42578125" style="3"/>
    <col min="11009" max="11009" width="11.140625" style="3" customWidth="1"/>
    <col min="11010" max="11010" width="26.140625" style="3" customWidth="1"/>
    <col min="11011" max="11011" width="11.42578125" style="3"/>
    <col min="11012" max="11012" width="10.28515625" style="3" customWidth="1"/>
    <col min="11013" max="11013" width="9.28515625" style="3" customWidth="1"/>
    <col min="11014" max="11014" width="9" style="3" customWidth="1"/>
    <col min="11015" max="11017" width="8.28515625" style="3" customWidth="1"/>
    <col min="11018" max="11018" width="9.42578125" style="3" customWidth="1"/>
    <col min="11019" max="11019" width="7.7109375" style="3" customWidth="1"/>
    <col min="11020" max="11020" width="10.42578125" style="3" customWidth="1"/>
    <col min="11021" max="11021" width="9.28515625" style="3" customWidth="1"/>
    <col min="11022" max="11022" width="11.140625" style="3" customWidth="1"/>
    <col min="11023" max="11023" width="7.85546875" style="3" customWidth="1"/>
    <col min="11024" max="11024" width="11" style="3" customWidth="1"/>
    <col min="11025" max="11025" width="7" style="3" customWidth="1"/>
    <col min="11026" max="11026" width="10.85546875" style="3" customWidth="1"/>
    <col min="11027" max="11028" width="10.7109375" style="3" customWidth="1"/>
    <col min="11029" max="11029" width="13.5703125" style="3" customWidth="1"/>
    <col min="11030" max="11030" width="7.42578125" style="3" customWidth="1"/>
    <col min="11031" max="11031" width="9.42578125" style="3" customWidth="1"/>
    <col min="11032" max="11032" width="10" style="3" customWidth="1"/>
    <col min="11033" max="11033" width="11.28515625" style="3" customWidth="1"/>
    <col min="11034" max="11034" width="10.140625" style="3" customWidth="1"/>
    <col min="11035" max="11035" width="9.5703125" style="3" customWidth="1"/>
    <col min="11036" max="11036" width="1.140625" style="3" customWidth="1"/>
    <col min="11037" max="11037" width="2.85546875" style="3" customWidth="1"/>
    <col min="11038" max="11264" width="11.42578125" style="3"/>
    <col min="11265" max="11265" width="11.140625" style="3" customWidth="1"/>
    <col min="11266" max="11266" width="26.140625" style="3" customWidth="1"/>
    <col min="11267" max="11267" width="11.42578125" style="3"/>
    <col min="11268" max="11268" width="10.28515625" style="3" customWidth="1"/>
    <col min="11269" max="11269" width="9.28515625" style="3" customWidth="1"/>
    <col min="11270" max="11270" width="9" style="3" customWidth="1"/>
    <col min="11271" max="11273" width="8.28515625" style="3" customWidth="1"/>
    <col min="11274" max="11274" width="9.42578125" style="3" customWidth="1"/>
    <col min="11275" max="11275" width="7.7109375" style="3" customWidth="1"/>
    <col min="11276" max="11276" width="10.42578125" style="3" customWidth="1"/>
    <col min="11277" max="11277" width="9.28515625" style="3" customWidth="1"/>
    <col min="11278" max="11278" width="11.140625" style="3" customWidth="1"/>
    <col min="11279" max="11279" width="7.85546875" style="3" customWidth="1"/>
    <col min="11280" max="11280" width="11" style="3" customWidth="1"/>
    <col min="11281" max="11281" width="7" style="3" customWidth="1"/>
    <col min="11282" max="11282" width="10.85546875" style="3" customWidth="1"/>
    <col min="11283" max="11284" width="10.7109375" style="3" customWidth="1"/>
    <col min="11285" max="11285" width="13.5703125" style="3" customWidth="1"/>
    <col min="11286" max="11286" width="7.42578125" style="3" customWidth="1"/>
    <col min="11287" max="11287" width="9.42578125" style="3" customWidth="1"/>
    <col min="11288" max="11288" width="10" style="3" customWidth="1"/>
    <col min="11289" max="11289" width="11.28515625" style="3" customWidth="1"/>
    <col min="11290" max="11290" width="10.140625" style="3" customWidth="1"/>
    <col min="11291" max="11291" width="9.5703125" style="3" customWidth="1"/>
    <col min="11292" max="11292" width="1.140625" style="3" customWidth="1"/>
    <col min="11293" max="11293" width="2.85546875" style="3" customWidth="1"/>
    <col min="11294" max="11520" width="11.42578125" style="3"/>
    <col min="11521" max="11521" width="11.140625" style="3" customWidth="1"/>
    <col min="11522" max="11522" width="26.140625" style="3" customWidth="1"/>
    <col min="11523" max="11523" width="11.42578125" style="3"/>
    <col min="11524" max="11524" width="10.28515625" style="3" customWidth="1"/>
    <col min="11525" max="11525" width="9.28515625" style="3" customWidth="1"/>
    <col min="11526" max="11526" width="9" style="3" customWidth="1"/>
    <col min="11527" max="11529" width="8.28515625" style="3" customWidth="1"/>
    <col min="11530" max="11530" width="9.42578125" style="3" customWidth="1"/>
    <col min="11531" max="11531" width="7.7109375" style="3" customWidth="1"/>
    <col min="11532" max="11532" width="10.42578125" style="3" customWidth="1"/>
    <col min="11533" max="11533" width="9.28515625" style="3" customWidth="1"/>
    <col min="11534" max="11534" width="11.140625" style="3" customWidth="1"/>
    <col min="11535" max="11535" width="7.85546875" style="3" customWidth="1"/>
    <col min="11536" max="11536" width="11" style="3" customWidth="1"/>
    <col min="11537" max="11537" width="7" style="3" customWidth="1"/>
    <col min="11538" max="11538" width="10.85546875" style="3" customWidth="1"/>
    <col min="11539" max="11540" width="10.7109375" style="3" customWidth="1"/>
    <col min="11541" max="11541" width="13.5703125" style="3" customWidth="1"/>
    <col min="11542" max="11542" width="7.42578125" style="3" customWidth="1"/>
    <col min="11543" max="11543" width="9.42578125" style="3" customWidth="1"/>
    <col min="11544" max="11544" width="10" style="3" customWidth="1"/>
    <col min="11545" max="11545" width="11.28515625" style="3" customWidth="1"/>
    <col min="11546" max="11546" width="10.140625" style="3" customWidth="1"/>
    <col min="11547" max="11547" width="9.5703125" style="3" customWidth="1"/>
    <col min="11548" max="11548" width="1.140625" style="3" customWidth="1"/>
    <col min="11549" max="11549" width="2.85546875" style="3" customWidth="1"/>
    <col min="11550" max="11776" width="11.42578125" style="3"/>
    <col min="11777" max="11777" width="11.140625" style="3" customWidth="1"/>
    <col min="11778" max="11778" width="26.140625" style="3" customWidth="1"/>
    <col min="11779" max="11779" width="11.42578125" style="3"/>
    <col min="11780" max="11780" width="10.28515625" style="3" customWidth="1"/>
    <col min="11781" max="11781" width="9.28515625" style="3" customWidth="1"/>
    <col min="11782" max="11782" width="9" style="3" customWidth="1"/>
    <col min="11783" max="11785" width="8.28515625" style="3" customWidth="1"/>
    <col min="11786" max="11786" width="9.42578125" style="3" customWidth="1"/>
    <col min="11787" max="11787" width="7.7109375" style="3" customWidth="1"/>
    <col min="11788" max="11788" width="10.42578125" style="3" customWidth="1"/>
    <col min="11789" max="11789" width="9.28515625" style="3" customWidth="1"/>
    <col min="11790" max="11790" width="11.140625" style="3" customWidth="1"/>
    <col min="11791" max="11791" width="7.85546875" style="3" customWidth="1"/>
    <col min="11792" max="11792" width="11" style="3" customWidth="1"/>
    <col min="11793" max="11793" width="7" style="3" customWidth="1"/>
    <col min="11794" max="11794" width="10.85546875" style="3" customWidth="1"/>
    <col min="11795" max="11796" width="10.7109375" style="3" customWidth="1"/>
    <col min="11797" max="11797" width="13.5703125" style="3" customWidth="1"/>
    <col min="11798" max="11798" width="7.42578125" style="3" customWidth="1"/>
    <col min="11799" max="11799" width="9.42578125" style="3" customWidth="1"/>
    <col min="11800" max="11800" width="10" style="3" customWidth="1"/>
    <col min="11801" max="11801" width="11.28515625" style="3" customWidth="1"/>
    <col min="11802" max="11802" width="10.140625" style="3" customWidth="1"/>
    <col min="11803" max="11803" width="9.5703125" style="3" customWidth="1"/>
    <col min="11804" max="11804" width="1.140625" style="3" customWidth="1"/>
    <col min="11805" max="11805" width="2.85546875" style="3" customWidth="1"/>
    <col min="11806" max="12032" width="11.42578125" style="3"/>
    <col min="12033" max="12033" width="11.140625" style="3" customWidth="1"/>
    <col min="12034" max="12034" width="26.140625" style="3" customWidth="1"/>
    <col min="12035" max="12035" width="11.42578125" style="3"/>
    <col min="12036" max="12036" width="10.28515625" style="3" customWidth="1"/>
    <col min="12037" max="12037" width="9.28515625" style="3" customWidth="1"/>
    <col min="12038" max="12038" width="9" style="3" customWidth="1"/>
    <col min="12039" max="12041" width="8.28515625" style="3" customWidth="1"/>
    <col min="12042" max="12042" width="9.42578125" style="3" customWidth="1"/>
    <col min="12043" max="12043" width="7.7109375" style="3" customWidth="1"/>
    <col min="12044" max="12044" width="10.42578125" style="3" customWidth="1"/>
    <col min="12045" max="12045" width="9.28515625" style="3" customWidth="1"/>
    <col min="12046" max="12046" width="11.140625" style="3" customWidth="1"/>
    <col min="12047" max="12047" width="7.85546875" style="3" customWidth="1"/>
    <col min="12048" max="12048" width="11" style="3" customWidth="1"/>
    <col min="12049" max="12049" width="7" style="3" customWidth="1"/>
    <col min="12050" max="12050" width="10.85546875" style="3" customWidth="1"/>
    <col min="12051" max="12052" width="10.7109375" style="3" customWidth="1"/>
    <col min="12053" max="12053" width="13.5703125" style="3" customWidth="1"/>
    <col min="12054" max="12054" width="7.42578125" style="3" customWidth="1"/>
    <col min="12055" max="12055" width="9.42578125" style="3" customWidth="1"/>
    <col min="12056" max="12056" width="10" style="3" customWidth="1"/>
    <col min="12057" max="12057" width="11.28515625" style="3" customWidth="1"/>
    <col min="12058" max="12058" width="10.140625" style="3" customWidth="1"/>
    <col min="12059" max="12059" width="9.5703125" style="3" customWidth="1"/>
    <col min="12060" max="12060" width="1.140625" style="3" customWidth="1"/>
    <col min="12061" max="12061" width="2.85546875" style="3" customWidth="1"/>
    <col min="12062" max="12288" width="11.42578125" style="3"/>
    <col min="12289" max="12289" width="11.140625" style="3" customWidth="1"/>
    <col min="12290" max="12290" width="26.140625" style="3" customWidth="1"/>
    <col min="12291" max="12291" width="11.42578125" style="3"/>
    <col min="12292" max="12292" width="10.28515625" style="3" customWidth="1"/>
    <col min="12293" max="12293" width="9.28515625" style="3" customWidth="1"/>
    <col min="12294" max="12294" width="9" style="3" customWidth="1"/>
    <col min="12295" max="12297" width="8.28515625" style="3" customWidth="1"/>
    <col min="12298" max="12298" width="9.42578125" style="3" customWidth="1"/>
    <col min="12299" max="12299" width="7.7109375" style="3" customWidth="1"/>
    <col min="12300" max="12300" width="10.42578125" style="3" customWidth="1"/>
    <col min="12301" max="12301" width="9.28515625" style="3" customWidth="1"/>
    <col min="12302" max="12302" width="11.140625" style="3" customWidth="1"/>
    <col min="12303" max="12303" width="7.85546875" style="3" customWidth="1"/>
    <col min="12304" max="12304" width="11" style="3" customWidth="1"/>
    <col min="12305" max="12305" width="7" style="3" customWidth="1"/>
    <col min="12306" max="12306" width="10.85546875" style="3" customWidth="1"/>
    <col min="12307" max="12308" width="10.7109375" style="3" customWidth="1"/>
    <col min="12309" max="12309" width="13.5703125" style="3" customWidth="1"/>
    <col min="12310" max="12310" width="7.42578125" style="3" customWidth="1"/>
    <col min="12311" max="12311" width="9.42578125" style="3" customWidth="1"/>
    <col min="12312" max="12312" width="10" style="3" customWidth="1"/>
    <col min="12313" max="12313" width="11.28515625" style="3" customWidth="1"/>
    <col min="12314" max="12314" width="10.140625" style="3" customWidth="1"/>
    <col min="12315" max="12315" width="9.5703125" style="3" customWidth="1"/>
    <col min="12316" max="12316" width="1.140625" style="3" customWidth="1"/>
    <col min="12317" max="12317" width="2.85546875" style="3" customWidth="1"/>
    <col min="12318" max="12544" width="11.42578125" style="3"/>
    <col min="12545" max="12545" width="11.140625" style="3" customWidth="1"/>
    <col min="12546" max="12546" width="26.140625" style="3" customWidth="1"/>
    <col min="12547" max="12547" width="11.42578125" style="3"/>
    <col min="12548" max="12548" width="10.28515625" style="3" customWidth="1"/>
    <col min="12549" max="12549" width="9.28515625" style="3" customWidth="1"/>
    <col min="12550" max="12550" width="9" style="3" customWidth="1"/>
    <col min="12551" max="12553" width="8.28515625" style="3" customWidth="1"/>
    <col min="12554" max="12554" width="9.42578125" style="3" customWidth="1"/>
    <col min="12555" max="12555" width="7.7109375" style="3" customWidth="1"/>
    <col min="12556" max="12556" width="10.42578125" style="3" customWidth="1"/>
    <col min="12557" max="12557" width="9.28515625" style="3" customWidth="1"/>
    <col min="12558" max="12558" width="11.140625" style="3" customWidth="1"/>
    <col min="12559" max="12559" width="7.85546875" style="3" customWidth="1"/>
    <col min="12560" max="12560" width="11" style="3" customWidth="1"/>
    <col min="12561" max="12561" width="7" style="3" customWidth="1"/>
    <col min="12562" max="12562" width="10.85546875" style="3" customWidth="1"/>
    <col min="12563" max="12564" width="10.7109375" style="3" customWidth="1"/>
    <col min="12565" max="12565" width="13.5703125" style="3" customWidth="1"/>
    <col min="12566" max="12566" width="7.42578125" style="3" customWidth="1"/>
    <col min="12567" max="12567" width="9.42578125" style="3" customWidth="1"/>
    <col min="12568" max="12568" width="10" style="3" customWidth="1"/>
    <col min="12569" max="12569" width="11.28515625" style="3" customWidth="1"/>
    <col min="12570" max="12570" width="10.140625" style="3" customWidth="1"/>
    <col min="12571" max="12571" width="9.5703125" style="3" customWidth="1"/>
    <col min="12572" max="12572" width="1.140625" style="3" customWidth="1"/>
    <col min="12573" max="12573" width="2.85546875" style="3" customWidth="1"/>
    <col min="12574" max="12800" width="11.42578125" style="3"/>
    <col min="12801" max="12801" width="11.140625" style="3" customWidth="1"/>
    <col min="12802" max="12802" width="26.140625" style="3" customWidth="1"/>
    <col min="12803" max="12803" width="11.42578125" style="3"/>
    <col min="12804" max="12804" width="10.28515625" style="3" customWidth="1"/>
    <col min="12805" max="12805" width="9.28515625" style="3" customWidth="1"/>
    <col min="12806" max="12806" width="9" style="3" customWidth="1"/>
    <col min="12807" max="12809" width="8.28515625" style="3" customWidth="1"/>
    <col min="12810" max="12810" width="9.42578125" style="3" customWidth="1"/>
    <col min="12811" max="12811" width="7.7109375" style="3" customWidth="1"/>
    <col min="12812" max="12812" width="10.42578125" style="3" customWidth="1"/>
    <col min="12813" max="12813" width="9.28515625" style="3" customWidth="1"/>
    <col min="12814" max="12814" width="11.140625" style="3" customWidth="1"/>
    <col min="12815" max="12815" width="7.85546875" style="3" customWidth="1"/>
    <col min="12816" max="12816" width="11" style="3" customWidth="1"/>
    <col min="12817" max="12817" width="7" style="3" customWidth="1"/>
    <col min="12818" max="12818" width="10.85546875" style="3" customWidth="1"/>
    <col min="12819" max="12820" width="10.7109375" style="3" customWidth="1"/>
    <col min="12821" max="12821" width="13.5703125" style="3" customWidth="1"/>
    <col min="12822" max="12822" width="7.42578125" style="3" customWidth="1"/>
    <col min="12823" max="12823" width="9.42578125" style="3" customWidth="1"/>
    <col min="12824" max="12824" width="10" style="3" customWidth="1"/>
    <col min="12825" max="12825" width="11.28515625" style="3" customWidth="1"/>
    <col min="12826" max="12826" width="10.140625" style="3" customWidth="1"/>
    <col min="12827" max="12827" width="9.5703125" style="3" customWidth="1"/>
    <col min="12828" max="12828" width="1.140625" style="3" customWidth="1"/>
    <col min="12829" max="12829" width="2.85546875" style="3" customWidth="1"/>
    <col min="12830" max="13056" width="11.42578125" style="3"/>
    <col min="13057" max="13057" width="11.140625" style="3" customWidth="1"/>
    <col min="13058" max="13058" width="26.140625" style="3" customWidth="1"/>
    <col min="13059" max="13059" width="11.42578125" style="3"/>
    <col min="13060" max="13060" width="10.28515625" style="3" customWidth="1"/>
    <col min="13061" max="13061" width="9.28515625" style="3" customWidth="1"/>
    <col min="13062" max="13062" width="9" style="3" customWidth="1"/>
    <col min="13063" max="13065" width="8.28515625" style="3" customWidth="1"/>
    <col min="13066" max="13066" width="9.42578125" style="3" customWidth="1"/>
    <col min="13067" max="13067" width="7.7109375" style="3" customWidth="1"/>
    <col min="13068" max="13068" width="10.42578125" style="3" customWidth="1"/>
    <col min="13069" max="13069" width="9.28515625" style="3" customWidth="1"/>
    <col min="13070" max="13070" width="11.140625" style="3" customWidth="1"/>
    <col min="13071" max="13071" width="7.85546875" style="3" customWidth="1"/>
    <col min="13072" max="13072" width="11" style="3" customWidth="1"/>
    <col min="13073" max="13073" width="7" style="3" customWidth="1"/>
    <col min="13074" max="13074" width="10.85546875" style="3" customWidth="1"/>
    <col min="13075" max="13076" width="10.7109375" style="3" customWidth="1"/>
    <col min="13077" max="13077" width="13.5703125" style="3" customWidth="1"/>
    <col min="13078" max="13078" width="7.42578125" style="3" customWidth="1"/>
    <col min="13079" max="13079" width="9.42578125" style="3" customWidth="1"/>
    <col min="13080" max="13080" width="10" style="3" customWidth="1"/>
    <col min="13081" max="13081" width="11.28515625" style="3" customWidth="1"/>
    <col min="13082" max="13082" width="10.140625" style="3" customWidth="1"/>
    <col min="13083" max="13083" width="9.5703125" style="3" customWidth="1"/>
    <col min="13084" max="13084" width="1.140625" style="3" customWidth="1"/>
    <col min="13085" max="13085" width="2.85546875" style="3" customWidth="1"/>
    <col min="13086" max="13312" width="11.42578125" style="3"/>
    <col min="13313" max="13313" width="11.140625" style="3" customWidth="1"/>
    <col min="13314" max="13314" width="26.140625" style="3" customWidth="1"/>
    <col min="13315" max="13315" width="11.42578125" style="3"/>
    <col min="13316" max="13316" width="10.28515625" style="3" customWidth="1"/>
    <col min="13317" max="13317" width="9.28515625" style="3" customWidth="1"/>
    <col min="13318" max="13318" width="9" style="3" customWidth="1"/>
    <col min="13319" max="13321" width="8.28515625" style="3" customWidth="1"/>
    <col min="13322" max="13322" width="9.42578125" style="3" customWidth="1"/>
    <col min="13323" max="13323" width="7.7109375" style="3" customWidth="1"/>
    <col min="13324" max="13324" width="10.42578125" style="3" customWidth="1"/>
    <col min="13325" max="13325" width="9.28515625" style="3" customWidth="1"/>
    <col min="13326" max="13326" width="11.140625" style="3" customWidth="1"/>
    <col min="13327" max="13327" width="7.85546875" style="3" customWidth="1"/>
    <col min="13328" max="13328" width="11" style="3" customWidth="1"/>
    <col min="13329" max="13329" width="7" style="3" customWidth="1"/>
    <col min="13330" max="13330" width="10.85546875" style="3" customWidth="1"/>
    <col min="13331" max="13332" width="10.7109375" style="3" customWidth="1"/>
    <col min="13333" max="13333" width="13.5703125" style="3" customWidth="1"/>
    <col min="13334" max="13334" width="7.42578125" style="3" customWidth="1"/>
    <col min="13335" max="13335" width="9.42578125" style="3" customWidth="1"/>
    <col min="13336" max="13336" width="10" style="3" customWidth="1"/>
    <col min="13337" max="13337" width="11.28515625" style="3" customWidth="1"/>
    <col min="13338" max="13338" width="10.140625" style="3" customWidth="1"/>
    <col min="13339" max="13339" width="9.5703125" style="3" customWidth="1"/>
    <col min="13340" max="13340" width="1.140625" style="3" customWidth="1"/>
    <col min="13341" max="13341" width="2.85546875" style="3" customWidth="1"/>
    <col min="13342" max="13568" width="11.42578125" style="3"/>
    <col min="13569" max="13569" width="11.140625" style="3" customWidth="1"/>
    <col min="13570" max="13570" width="26.140625" style="3" customWidth="1"/>
    <col min="13571" max="13571" width="11.42578125" style="3"/>
    <col min="13572" max="13572" width="10.28515625" style="3" customWidth="1"/>
    <col min="13573" max="13573" width="9.28515625" style="3" customWidth="1"/>
    <col min="13574" max="13574" width="9" style="3" customWidth="1"/>
    <col min="13575" max="13577" width="8.28515625" style="3" customWidth="1"/>
    <col min="13578" max="13578" width="9.42578125" style="3" customWidth="1"/>
    <col min="13579" max="13579" width="7.7109375" style="3" customWidth="1"/>
    <col min="13580" max="13580" width="10.42578125" style="3" customWidth="1"/>
    <col min="13581" max="13581" width="9.28515625" style="3" customWidth="1"/>
    <col min="13582" max="13582" width="11.140625" style="3" customWidth="1"/>
    <col min="13583" max="13583" width="7.85546875" style="3" customWidth="1"/>
    <col min="13584" max="13584" width="11" style="3" customWidth="1"/>
    <col min="13585" max="13585" width="7" style="3" customWidth="1"/>
    <col min="13586" max="13586" width="10.85546875" style="3" customWidth="1"/>
    <col min="13587" max="13588" width="10.7109375" style="3" customWidth="1"/>
    <col min="13589" max="13589" width="13.5703125" style="3" customWidth="1"/>
    <col min="13590" max="13590" width="7.42578125" style="3" customWidth="1"/>
    <col min="13591" max="13591" width="9.42578125" style="3" customWidth="1"/>
    <col min="13592" max="13592" width="10" style="3" customWidth="1"/>
    <col min="13593" max="13593" width="11.28515625" style="3" customWidth="1"/>
    <col min="13594" max="13594" width="10.140625" style="3" customWidth="1"/>
    <col min="13595" max="13595" width="9.5703125" style="3" customWidth="1"/>
    <col min="13596" max="13596" width="1.140625" style="3" customWidth="1"/>
    <col min="13597" max="13597" width="2.85546875" style="3" customWidth="1"/>
    <col min="13598" max="13824" width="11.42578125" style="3"/>
    <col min="13825" max="13825" width="11.140625" style="3" customWidth="1"/>
    <col min="13826" max="13826" width="26.140625" style="3" customWidth="1"/>
    <col min="13827" max="13827" width="11.42578125" style="3"/>
    <col min="13828" max="13828" width="10.28515625" style="3" customWidth="1"/>
    <col min="13829" max="13829" width="9.28515625" style="3" customWidth="1"/>
    <col min="13830" max="13830" width="9" style="3" customWidth="1"/>
    <col min="13831" max="13833" width="8.28515625" style="3" customWidth="1"/>
    <col min="13834" max="13834" width="9.42578125" style="3" customWidth="1"/>
    <col min="13835" max="13835" width="7.7109375" style="3" customWidth="1"/>
    <col min="13836" max="13836" width="10.42578125" style="3" customWidth="1"/>
    <col min="13837" max="13837" width="9.28515625" style="3" customWidth="1"/>
    <col min="13838" max="13838" width="11.140625" style="3" customWidth="1"/>
    <col min="13839" max="13839" width="7.85546875" style="3" customWidth="1"/>
    <col min="13840" max="13840" width="11" style="3" customWidth="1"/>
    <col min="13841" max="13841" width="7" style="3" customWidth="1"/>
    <col min="13842" max="13842" width="10.85546875" style="3" customWidth="1"/>
    <col min="13843" max="13844" width="10.7109375" style="3" customWidth="1"/>
    <col min="13845" max="13845" width="13.5703125" style="3" customWidth="1"/>
    <col min="13846" max="13846" width="7.42578125" style="3" customWidth="1"/>
    <col min="13847" max="13847" width="9.42578125" style="3" customWidth="1"/>
    <col min="13848" max="13848" width="10" style="3" customWidth="1"/>
    <col min="13849" max="13849" width="11.28515625" style="3" customWidth="1"/>
    <col min="13850" max="13850" width="10.140625" style="3" customWidth="1"/>
    <col min="13851" max="13851" width="9.5703125" style="3" customWidth="1"/>
    <col min="13852" max="13852" width="1.140625" style="3" customWidth="1"/>
    <col min="13853" max="13853" width="2.85546875" style="3" customWidth="1"/>
    <col min="13854" max="14080" width="11.42578125" style="3"/>
    <col min="14081" max="14081" width="11.140625" style="3" customWidth="1"/>
    <col min="14082" max="14082" width="26.140625" style="3" customWidth="1"/>
    <col min="14083" max="14083" width="11.42578125" style="3"/>
    <col min="14084" max="14084" width="10.28515625" style="3" customWidth="1"/>
    <col min="14085" max="14085" width="9.28515625" style="3" customWidth="1"/>
    <col min="14086" max="14086" width="9" style="3" customWidth="1"/>
    <col min="14087" max="14089" width="8.28515625" style="3" customWidth="1"/>
    <col min="14090" max="14090" width="9.42578125" style="3" customWidth="1"/>
    <col min="14091" max="14091" width="7.7109375" style="3" customWidth="1"/>
    <col min="14092" max="14092" width="10.42578125" style="3" customWidth="1"/>
    <col min="14093" max="14093" width="9.28515625" style="3" customWidth="1"/>
    <col min="14094" max="14094" width="11.140625" style="3" customWidth="1"/>
    <col min="14095" max="14095" width="7.85546875" style="3" customWidth="1"/>
    <col min="14096" max="14096" width="11" style="3" customWidth="1"/>
    <col min="14097" max="14097" width="7" style="3" customWidth="1"/>
    <col min="14098" max="14098" width="10.85546875" style="3" customWidth="1"/>
    <col min="14099" max="14100" width="10.7109375" style="3" customWidth="1"/>
    <col min="14101" max="14101" width="13.5703125" style="3" customWidth="1"/>
    <col min="14102" max="14102" width="7.42578125" style="3" customWidth="1"/>
    <col min="14103" max="14103" width="9.42578125" style="3" customWidth="1"/>
    <col min="14104" max="14104" width="10" style="3" customWidth="1"/>
    <col min="14105" max="14105" width="11.28515625" style="3" customWidth="1"/>
    <col min="14106" max="14106" width="10.140625" style="3" customWidth="1"/>
    <col min="14107" max="14107" width="9.5703125" style="3" customWidth="1"/>
    <col min="14108" max="14108" width="1.140625" style="3" customWidth="1"/>
    <col min="14109" max="14109" width="2.85546875" style="3" customWidth="1"/>
    <col min="14110" max="14336" width="11.42578125" style="3"/>
    <col min="14337" max="14337" width="11.140625" style="3" customWidth="1"/>
    <col min="14338" max="14338" width="26.140625" style="3" customWidth="1"/>
    <col min="14339" max="14339" width="11.42578125" style="3"/>
    <col min="14340" max="14340" width="10.28515625" style="3" customWidth="1"/>
    <col min="14341" max="14341" width="9.28515625" style="3" customWidth="1"/>
    <col min="14342" max="14342" width="9" style="3" customWidth="1"/>
    <col min="14343" max="14345" width="8.28515625" style="3" customWidth="1"/>
    <col min="14346" max="14346" width="9.42578125" style="3" customWidth="1"/>
    <col min="14347" max="14347" width="7.7109375" style="3" customWidth="1"/>
    <col min="14348" max="14348" width="10.42578125" style="3" customWidth="1"/>
    <col min="14349" max="14349" width="9.28515625" style="3" customWidth="1"/>
    <col min="14350" max="14350" width="11.140625" style="3" customWidth="1"/>
    <col min="14351" max="14351" width="7.85546875" style="3" customWidth="1"/>
    <col min="14352" max="14352" width="11" style="3" customWidth="1"/>
    <col min="14353" max="14353" width="7" style="3" customWidth="1"/>
    <col min="14354" max="14354" width="10.85546875" style="3" customWidth="1"/>
    <col min="14355" max="14356" width="10.7109375" style="3" customWidth="1"/>
    <col min="14357" max="14357" width="13.5703125" style="3" customWidth="1"/>
    <col min="14358" max="14358" width="7.42578125" style="3" customWidth="1"/>
    <col min="14359" max="14359" width="9.42578125" style="3" customWidth="1"/>
    <col min="14360" max="14360" width="10" style="3" customWidth="1"/>
    <col min="14361" max="14361" width="11.28515625" style="3" customWidth="1"/>
    <col min="14362" max="14362" width="10.140625" style="3" customWidth="1"/>
    <col min="14363" max="14363" width="9.5703125" style="3" customWidth="1"/>
    <col min="14364" max="14364" width="1.140625" style="3" customWidth="1"/>
    <col min="14365" max="14365" width="2.85546875" style="3" customWidth="1"/>
    <col min="14366" max="14592" width="11.42578125" style="3"/>
    <col min="14593" max="14593" width="11.140625" style="3" customWidth="1"/>
    <col min="14594" max="14594" width="26.140625" style="3" customWidth="1"/>
    <col min="14595" max="14595" width="11.42578125" style="3"/>
    <col min="14596" max="14596" width="10.28515625" style="3" customWidth="1"/>
    <col min="14597" max="14597" width="9.28515625" style="3" customWidth="1"/>
    <col min="14598" max="14598" width="9" style="3" customWidth="1"/>
    <col min="14599" max="14601" width="8.28515625" style="3" customWidth="1"/>
    <col min="14602" max="14602" width="9.42578125" style="3" customWidth="1"/>
    <col min="14603" max="14603" width="7.7109375" style="3" customWidth="1"/>
    <col min="14604" max="14604" width="10.42578125" style="3" customWidth="1"/>
    <col min="14605" max="14605" width="9.28515625" style="3" customWidth="1"/>
    <col min="14606" max="14606" width="11.140625" style="3" customWidth="1"/>
    <col min="14607" max="14607" width="7.85546875" style="3" customWidth="1"/>
    <col min="14608" max="14608" width="11" style="3" customWidth="1"/>
    <col min="14609" max="14609" width="7" style="3" customWidth="1"/>
    <col min="14610" max="14610" width="10.85546875" style="3" customWidth="1"/>
    <col min="14611" max="14612" width="10.7109375" style="3" customWidth="1"/>
    <col min="14613" max="14613" width="13.5703125" style="3" customWidth="1"/>
    <col min="14614" max="14614" width="7.42578125" style="3" customWidth="1"/>
    <col min="14615" max="14615" width="9.42578125" style="3" customWidth="1"/>
    <col min="14616" max="14616" width="10" style="3" customWidth="1"/>
    <col min="14617" max="14617" width="11.28515625" style="3" customWidth="1"/>
    <col min="14618" max="14618" width="10.140625" style="3" customWidth="1"/>
    <col min="14619" max="14619" width="9.5703125" style="3" customWidth="1"/>
    <col min="14620" max="14620" width="1.140625" style="3" customWidth="1"/>
    <col min="14621" max="14621" width="2.85546875" style="3" customWidth="1"/>
    <col min="14622" max="14848" width="11.42578125" style="3"/>
    <col min="14849" max="14849" width="11.140625" style="3" customWidth="1"/>
    <col min="14850" max="14850" width="26.140625" style="3" customWidth="1"/>
    <col min="14851" max="14851" width="11.42578125" style="3"/>
    <col min="14852" max="14852" width="10.28515625" style="3" customWidth="1"/>
    <col min="14853" max="14853" width="9.28515625" style="3" customWidth="1"/>
    <col min="14854" max="14854" width="9" style="3" customWidth="1"/>
    <col min="14855" max="14857" width="8.28515625" style="3" customWidth="1"/>
    <col min="14858" max="14858" width="9.42578125" style="3" customWidth="1"/>
    <col min="14859" max="14859" width="7.7109375" style="3" customWidth="1"/>
    <col min="14860" max="14860" width="10.42578125" style="3" customWidth="1"/>
    <col min="14861" max="14861" width="9.28515625" style="3" customWidth="1"/>
    <col min="14862" max="14862" width="11.140625" style="3" customWidth="1"/>
    <col min="14863" max="14863" width="7.85546875" style="3" customWidth="1"/>
    <col min="14864" max="14864" width="11" style="3" customWidth="1"/>
    <col min="14865" max="14865" width="7" style="3" customWidth="1"/>
    <col min="14866" max="14866" width="10.85546875" style="3" customWidth="1"/>
    <col min="14867" max="14868" width="10.7109375" style="3" customWidth="1"/>
    <col min="14869" max="14869" width="13.5703125" style="3" customWidth="1"/>
    <col min="14870" max="14870" width="7.42578125" style="3" customWidth="1"/>
    <col min="14871" max="14871" width="9.42578125" style="3" customWidth="1"/>
    <col min="14872" max="14872" width="10" style="3" customWidth="1"/>
    <col min="14873" max="14873" width="11.28515625" style="3" customWidth="1"/>
    <col min="14874" max="14874" width="10.140625" style="3" customWidth="1"/>
    <col min="14875" max="14875" width="9.5703125" style="3" customWidth="1"/>
    <col min="14876" max="14876" width="1.140625" style="3" customWidth="1"/>
    <col min="14877" max="14877" width="2.85546875" style="3" customWidth="1"/>
    <col min="14878" max="15104" width="11.42578125" style="3"/>
    <col min="15105" max="15105" width="11.140625" style="3" customWidth="1"/>
    <col min="15106" max="15106" width="26.140625" style="3" customWidth="1"/>
    <col min="15107" max="15107" width="11.42578125" style="3"/>
    <col min="15108" max="15108" width="10.28515625" style="3" customWidth="1"/>
    <col min="15109" max="15109" width="9.28515625" style="3" customWidth="1"/>
    <col min="15110" max="15110" width="9" style="3" customWidth="1"/>
    <col min="15111" max="15113" width="8.28515625" style="3" customWidth="1"/>
    <col min="15114" max="15114" width="9.42578125" style="3" customWidth="1"/>
    <col min="15115" max="15115" width="7.7109375" style="3" customWidth="1"/>
    <col min="15116" max="15116" width="10.42578125" style="3" customWidth="1"/>
    <col min="15117" max="15117" width="9.28515625" style="3" customWidth="1"/>
    <col min="15118" max="15118" width="11.140625" style="3" customWidth="1"/>
    <col min="15119" max="15119" width="7.85546875" style="3" customWidth="1"/>
    <col min="15120" max="15120" width="11" style="3" customWidth="1"/>
    <col min="15121" max="15121" width="7" style="3" customWidth="1"/>
    <col min="15122" max="15122" width="10.85546875" style="3" customWidth="1"/>
    <col min="15123" max="15124" width="10.7109375" style="3" customWidth="1"/>
    <col min="15125" max="15125" width="13.5703125" style="3" customWidth="1"/>
    <col min="15126" max="15126" width="7.42578125" style="3" customWidth="1"/>
    <col min="15127" max="15127" width="9.42578125" style="3" customWidth="1"/>
    <col min="15128" max="15128" width="10" style="3" customWidth="1"/>
    <col min="15129" max="15129" width="11.28515625" style="3" customWidth="1"/>
    <col min="15130" max="15130" width="10.140625" style="3" customWidth="1"/>
    <col min="15131" max="15131" width="9.5703125" style="3" customWidth="1"/>
    <col min="15132" max="15132" width="1.140625" style="3" customWidth="1"/>
    <col min="15133" max="15133" width="2.85546875" style="3" customWidth="1"/>
    <col min="15134" max="15360" width="11.42578125" style="3"/>
    <col min="15361" max="15361" width="11.140625" style="3" customWidth="1"/>
    <col min="15362" max="15362" width="26.140625" style="3" customWidth="1"/>
    <col min="15363" max="15363" width="11.42578125" style="3"/>
    <col min="15364" max="15364" width="10.28515625" style="3" customWidth="1"/>
    <col min="15365" max="15365" width="9.28515625" style="3" customWidth="1"/>
    <col min="15366" max="15366" width="9" style="3" customWidth="1"/>
    <col min="15367" max="15369" width="8.28515625" style="3" customWidth="1"/>
    <col min="15370" max="15370" width="9.42578125" style="3" customWidth="1"/>
    <col min="15371" max="15371" width="7.7109375" style="3" customWidth="1"/>
    <col min="15372" max="15372" width="10.42578125" style="3" customWidth="1"/>
    <col min="15373" max="15373" width="9.28515625" style="3" customWidth="1"/>
    <col min="15374" max="15374" width="11.140625" style="3" customWidth="1"/>
    <col min="15375" max="15375" width="7.85546875" style="3" customWidth="1"/>
    <col min="15376" max="15376" width="11" style="3" customWidth="1"/>
    <col min="15377" max="15377" width="7" style="3" customWidth="1"/>
    <col min="15378" max="15378" width="10.85546875" style="3" customWidth="1"/>
    <col min="15379" max="15380" width="10.7109375" style="3" customWidth="1"/>
    <col min="15381" max="15381" width="13.5703125" style="3" customWidth="1"/>
    <col min="15382" max="15382" width="7.42578125" style="3" customWidth="1"/>
    <col min="15383" max="15383" width="9.42578125" style="3" customWidth="1"/>
    <col min="15384" max="15384" width="10" style="3" customWidth="1"/>
    <col min="15385" max="15385" width="11.28515625" style="3" customWidth="1"/>
    <col min="15386" max="15386" width="10.140625" style="3" customWidth="1"/>
    <col min="15387" max="15387" width="9.5703125" style="3" customWidth="1"/>
    <col min="15388" max="15388" width="1.140625" style="3" customWidth="1"/>
    <col min="15389" max="15389" width="2.85546875" style="3" customWidth="1"/>
    <col min="15390" max="15616" width="11.42578125" style="3"/>
    <col min="15617" max="15617" width="11.140625" style="3" customWidth="1"/>
    <col min="15618" max="15618" width="26.140625" style="3" customWidth="1"/>
    <col min="15619" max="15619" width="11.42578125" style="3"/>
    <col min="15620" max="15620" width="10.28515625" style="3" customWidth="1"/>
    <col min="15621" max="15621" width="9.28515625" style="3" customWidth="1"/>
    <col min="15622" max="15622" width="9" style="3" customWidth="1"/>
    <col min="15623" max="15625" width="8.28515625" style="3" customWidth="1"/>
    <col min="15626" max="15626" width="9.42578125" style="3" customWidth="1"/>
    <col min="15627" max="15627" width="7.7109375" style="3" customWidth="1"/>
    <col min="15628" max="15628" width="10.42578125" style="3" customWidth="1"/>
    <col min="15629" max="15629" width="9.28515625" style="3" customWidth="1"/>
    <col min="15630" max="15630" width="11.140625" style="3" customWidth="1"/>
    <col min="15631" max="15631" width="7.85546875" style="3" customWidth="1"/>
    <col min="15632" max="15632" width="11" style="3" customWidth="1"/>
    <col min="15633" max="15633" width="7" style="3" customWidth="1"/>
    <col min="15634" max="15634" width="10.85546875" style="3" customWidth="1"/>
    <col min="15635" max="15636" width="10.7109375" style="3" customWidth="1"/>
    <col min="15637" max="15637" width="13.5703125" style="3" customWidth="1"/>
    <col min="15638" max="15638" width="7.42578125" style="3" customWidth="1"/>
    <col min="15639" max="15639" width="9.42578125" style="3" customWidth="1"/>
    <col min="15640" max="15640" width="10" style="3" customWidth="1"/>
    <col min="15641" max="15641" width="11.28515625" style="3" customWidth="1"/>
    <col min="15642" max="15642" width="10.140625" style="3" customWidth="1"/>
    <col min="15643" max="15643" width="9.5703125" style="3" customWidth="1"/>
    <col min="15644" max="15644" width="1.140625" style="3" customWidth="1"/>
    <col min="15645" max="15645" width="2.85546875" style="3" customWidth="1"/>
    <col min="15646" max="15872" width="11.42578125" style="3"/>
    <col min="15873" max="15873" width="11.140625" style="3" customWidth="1"/>
    <col min="15874" max="15874" width="26.140625" style="3" customWidth="1"/>
    <col min="15875" max="15875" width="11.42578125" style="3"/>
    <col min="15876" max="15876" width="10.28515625" style="3" customWidth="1"/>
    <col min="15877" max="15877" width="9.28515625" style="3" customWidth="1"/>
    <col min="15878" max="15878" width="9" style="3" customWidth="1"/>
    <col min="15879" max="15881" width="8.28515625" style="3" customWidth="1"/>
    <col min="15882" max="15882" width="9.42578125" style="3" customWidth="1"/>
    <col min="15883" max="15883" width="7.7109375" style="3" customWidth="1"/>
    <col min="15884" max="15884" width="10.42578125" style="3" customWidth="1"/>
    <col min="15885" max="15885" width="9.28515625" style="3" customWidth="1"/>
    <col min="15886" max="15886" width="11.140625" style="3" customWidth="1"/>
    <col min="15887" max="15887" width="7.85546875" style="3" customWidth="1"/>
    <col min="15888" max="15888" width="11" style="3" customWidth="1"/>
    <col min="15889" max="15889" width="7" style="3" customWidth="1"/>
    <col min="15890" max="15890" width="10.85546875" style="3" customWidth="1"/>
    <col min="15891" max="15892" width="10.7109375" style="3" customWidth="1"/>
    <col min="15893" max="15893" width="13.5703125" style="3" customWidth="1"/>
    <col min="15894" max="15894" width="7.42578125" style="3" customWidth="1"/>
    <col min="15895" max="15895" width="9.42578125" style="3" customWidth="1"/>
    <col min="15896" max="15896" width="10" style="3" customWidth="1"/>
    <col min="15897" max="15897" width="11.28515625" style="3" customWidth="1"/>
    <col min="15898" max="15898" width="10.140625" style="3" customWidth="1"/>
    <col min="15899" max="15899" width="9.5703125" style="3" customWidth="1"/>
    <col min="15900" max="15900" width="1.140625" style="3" customWidth="1"/>
    <col min="15901" max="15901" width="2.85546875" style="3" customWidth="1"/>
    <col min="15902" max="16128" width="11.42578125" style="3"/>
    <col min="16129" max="16129" width="11.140625" style="3" customWidth="1"/>
    <col min="16130" max="16130" width="26.140625" style="3" customWidth="1"/>
    <col min="16131" max="16131" width="11.42578125" style="3"/>
    <col min="16132" max="16132" width="10.28515625" style="3" customWidth="1"/>
    <col min="16133" max="16133" width="9.28515625" style="3" customWidth="1"/>
    <col min="16134" max="16134" width="9" style="3" customWidth="1"/>
    <col min="16135" max="16137" width="8.28515625" style="3" customWidth="1"/>
    <col min="16138" max="16138" width="9.42578125" style="3" customWidth="1"/>
    <col min="16139" max="16139" width="7.7109375" style="3" customWidth="1"/>
    <col min="16140" max="16140" width="10.42578125" style="3" customWidth="1"/>
    <col min="16141" max="16141" width="9.28515625" style="3" customWidth="1"/>
    <col min="16142" max="16142" width="11.140625" style="3" customWidth="1"/>
    <col min="16143" max="16143" width="7.85546875" style="3" customWidth="1"/>
    <col min="16144" max="16144" width="11" style="3" customWidth="1"/>
    <col min="16145" max="16145" width="7" style="3" customWidth="1"/>
    <col min="16146" max="16146" width="10.85546875" style="3" customWidth="1"/>
    <col min="16147" max="16148" width="10.7109375" style="3" customWidth="1"/>
    <col min="16149" max="16149" width="13.5703125" style="3" customWidth="1"/>
    <col min="16150" max="16150" width="7.42578125" style="3" customWidth="1"/>
    <col min="16151" max="16151" width="9.42578125" style="3" customWidth="1"/>
    <col min="16152" max="16152" width="10" style="3" customWidth="1"/>
    <col min="16153" max="16153" width="11.28515625" style="3" customWidth="1"/>
    <col min="16154" max="16154" width="10.140625" style="3" customWidth="1"/>
    <col min="16155" max="16155" width="9.5703125" style="3" customWidth="1"/>
    <col min="16156" max="16156" width="1.140625" style="3" customWidth="1"/>
    <col min="16157" max="16157" width="2.85546875" style="3" customWidth="1"/>
    <col min="16158" max="16384" width="11.42578125" style="3"/>
  </cols>
  <sheetData>
    <row r="1" spans="1:27" x14ac:dyDescent="0.2">
      <c r="A1" s="2" t="s">
        <v>0</v>
      </c>
    </row>
    <row r="2" spans="1:27" ht="15.75" x14ac:dyDescent="0.25">
      <c r="A2" s="2" t="s">
        <v>1</v>
      </c>
      <c r="B2" s="4" t="s">
        <v>2</v>
      </c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5"/>
      <c r="U2" s="5"/>
      <c r="V2" s="5"/>
    </row>
    <row r="3" spans="1:27" ht="15" x14ac:dyDescent="0.2">
      <c r="A3" s="2" t="s">
        <v>4</v>
      </c>
      <c r="B3" s="4" t="s">
        <v>155</v>
      </c>
      <c r="C3" s="6">
        <v>2013</v>
      </c>
    </row>
    <row r="4" spans="1:27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8" customHeight="1" x14ac:dyDescent="0.2">
      <c r="A5" s="90" t="s">
        <v>5</v>
      </c>
      <c r="B5" s="92" t="s">
        <v>6</v>
      </c>
      <c r="C5" s="94" t="s">
        <v>7</v>
      </c>
      <c r="D5" s="94" t="s">
        <v>8</v>
      </c>
      <c r="E5" s="96" t="s">
        <v>9</v>
      </c>
      <c r="F5" s="97"/>
      <c r="G5" s="97"/>
      <c r="H5" s="97"/>
      <c r="I5" s="97"/>
      <c r="J5" s="97"/>
      <c r="K5" s="98"/>
      <c r="L5" s="96" t="s">
        <v>10</v>
      </c>
      <c r="M5" s="97"/>
      <c r="N5" s="97"/>
      <c r="O5" s="98"/>
      <c r="P5" s="94" t="s">
        <v>11</v>
      </c>
      <c r="Q5" s="94" t="s">
        <v>12</v>
      </c>
      <c r="R5" s="96" t="s">
        <v>13</v>
      </c>
      <c r="S5" s="98"/>
      <c r="T5" s="96" t="s">
        <v>14</v>
      </c>
      <c r="U5" s="98"/>
      <c r="V5" s="94" t="s">
        <v>15</v>
      </c>
      <c r="W5" s="96" t="s">
        <v>16</v>
      </c>
      <c r="X5" s="97"/>
      <c r="Y5" s="97"/>
      <c r="Z5" s="97"/>
      <c r="AA5" s="98"/>
    </row>
    <row r="6" spans="1:27" ht="52.5" customHeight="1" x14ac:dyDescent="0.2">
      <c r="A6" s="91"/>
      <c r="B6" s="93"/>
      <c r="C6" s="95"/>
      <c r="D6" s="95"/>
      <c r="E6" s="9" t="s">
        <v>17</v>
      </c>
      <c r="F6" s="10" t="s">
        <v>18</v>
      </c>
      <c r="G6" s="11" t="s">
        <v>19</v>
      </c>
      <c r="H6" s="10" t="s">
        <v>20</v>
      </c>
      <c r="I6" s="11" t="s">
        <v>21</v>
      </c>
      <c r="J6" s="10" t="s">
        <v>22</v>
      </c>
      <c r="K6" s="84" t="s">
        <v>23</v>
      </c>
      <c r="L6" s="9" t="s">
        <v>24</v>
      </c>
      <c r="M6" s="10" t="s">
        <v>25</v>
      </c>
      <c r="N6" s="86" t="s">
        <v>26</v>
      </c>
      <c r="O6" s="10" t="s">
        <v>23</v>
      </c>
      <c r="P6" s="95"/>
      <c r="Q6" s="95"/>
      <c r="R6" s="85" t="s">
        <v>27</v>
      </c>
      <c r="S6" s="10" t="s">
        <v>28</v>
      </c>
      <c r="T6" s="85" t="s">
        <v>23</v>
      </c>
      <c r="U6" s="10" t="s">
        <v>29</v>
      </c>
      <c r="V6" s="95"/>
      <c r="W6" s="9" t="s">
        <v>30</v>
      </c>
      <c r="X6" s="15" t="s">
        <v>31</v>
      </c>
      <c r="Y6" s="15" t="s">
        <v>32</v>
      </c>
      <c r="Z6" s="15" t="s">
        <v>33</v>
      </c>
      <c r="AA6" s="84" t="s">
        <v>34</v>
      </c>
    </row>
    <row r="7" spans="1:27" ht="18" customHeight="1" x14ac:dyDescent="0.25">
      <c r="A7" s="16"/>
      <c r="B7" s="87" t="s">
        <v>35</v>
      </c>
      <c r="C7" s="18">
        <f>SUM(C8:C36)</f>
        <v>292</v>
      </c>
      <c r="D7" s="18">
        <f t="shared" ref="D7:V7" si="0">SUM(D8:D36)</f>
        <v>179</v>
      </c>
      <c r="E7" s="18">
        <f t="shared" si="0"/>
        <v>928</v>
      </c>
      <c r="F7" s="18">
        <f>SUM(F8:F36)</f>
        <v>0</v>
      </c>
      <c r="G7" s="18">
        <f>SUM(G8:G36)</f>
        <v>73</v>
      </c>
      <c r="H7" s="18">
        <f>SUM(H8:H36)</f>
        <v>0</v>
      </c>
      <c r="I7" s="18">
        <f>SUM(I8:I36)</f>
        <v>182</v>
      </c>
      <c r="J7" s="18">
        <f t="shared" si="0"/>
        <v>230</v>
      </c>
      <c r="K7" s="18">
        <f t="shared" si="0"/>
        <v>1413</v>
      </c>
      <c r="L7" s="18">
        <f t="shared" si="0"/>
        <v>1152</v>
      </c>
      <c r="M7" s="18">
        <f t="shared" si="0"/>
        <v>230</v>
      </c>
      <c r="N7" s="18">
        <f t="shared" si="0"/>
        <v>25</v>
      </c>
      <c r="O7" s="18">
        <f t="shared" si="0"/>
        <v>1407</v>
      </c>
      <c r="P7" s="18">
        <f t="shared" si="0"/>
        <v>185</v>
      </c>
      <c r="Q7" s="18">
        <f t="shared" si="0"/>
        <v>0</v>
      </c>
      <c r="R7" s="18">
        <f t="shared" si="0"/>
        <v>7755</v>
      </c>
      <c r="S7" s="18">
        <f t="shared" si="0"/>
        <v>5937</v>
      </c>
      <c r="T7" s="18">
        <f t="shared" si="0"/>
        <v>5969</v>
      </c>
      <c r="U7" s="18">
        <f t="shared" si="0"/>
        <v>5516</v>
      </c>
      <c r="V7" s="18">
        <f t="shared" si="0"/>
        <v>0</v>
      </c>
      <c r="W7" s="19">
        <f t="shared" ref="W7:W36" si="1">IF(S7&gt;0,T7/O7,"")</f>
        <v>4.2423596304193323</v>
      </c>
      <c r="X7" s="20">
        <f t="shared" ref="X7:X36" si="2">IF(N7&gt;0,(N7/O7),"")</f>
        <v>1.7768301350390904E-2</v>
      </c>
      <c r="Y7" s="20">
        <f t="shared" ref="Y7:Y36" si="3">IF(S7&gt;0,(S7/R7),"")</f>
        <v>0.76557059961315277</v>
      </c>
      <c r="Z7" s="19">
        <f t="shared" ref="Z7:Z36" si="4">IF(S7&gt;0,(R7-S7)/O7,"")</f>
        <v>1.2921108742004264</v>
      </c>
      <c r="AA7" s="19">
        <f t="shared" ref="AA7:AA36" si="5">IF(S7&gt;0,O7/C7,"")</f>
        <v>4.8184931506849313</v>
      </c>
    </row>
    <row r="8" spans="1:27" ht="15" customHeight="1" x14ac:dyDescent="0.2">
      <c r="A8" s="21" t="s">
        <v>36</v>
      </c>
      <c r="B8" s="22" t="s">
        <v>37</v>
      </c>
      <c r="C8" s="4">
        <v>71</v>
      </c>
      <c r="D8" s="4">
        <v>66</v>
      </c>
      <c r="E8" s="4">
        <v>257</v>
      </c>
      <c r="F8" s="4"/>
      <c r="G8" s="4">
        <v>8</v>
      </c>
      <c r="H8" s="4"/>
      <c r="I8" s="4"/>
      <c r="J8" s="4">
        <v>60</v>
      </c>
      <c r="K8" s="23">
        <f>SUM(E8:J8)</f>
        <v>325</v>
      </c>
      <c r="L8" s="4">
        <v>268</v>
      </c>
      <c r="M8" s="4">
        <v>44</v>
      </c>
      <c r="N8" s="4">
        <v>17</v>
      </c>
      <c r="O8" s="23">
        <f t="shared" ref="O8:O36" si="6">SUM(L8:N8)</f>
        <v>329</v>
      </c>
      <c r="P8" s="23">
        <f t="shared" ref="P8:P36" si="7">+D8+K8-O8</f>
        <v>62</v>
      </c>
      <c r="Q8" s="4"/>
      <c r="R8" s="4">
        <v>2055</v>
      </c>
      <c r="S8" s="4">
        <v>2002</v>
      </c>
      <c r="T8" s="4">
        <v>2050</v>
      </c>
      <c r="U8" s="4">
        <v>2009</v>
      </c>
      <c r="V8" s="4"/>
      <c r="W8" s="19">
        <f t="shared" si="1"/>
        <v>6.231003039513678</v>
      </c>
      <c r="X8" s="20">
        <f t="shared" si="2"/>
        <v>5.1671732522796353E-2</v>
      </c>
      <c r="Y8" s="20">
        <f t="shared" si="3"/>
        <v>0.97420924574209244</v>
      </c>
      <c r="Z8" s="19">
        <f t="shared" si="4"/>
        <v>0.16109422492401215</v>
      </c>
      <c r="AA8" s="19">
        <f t="shared" si="5"/>
        <v>4.6338028169014081</v>
      </c>
    </row>
    <row r="9" spans="1:27" ht="15" customHeight="1" x14ac:dyDescent="0.2">
      <c r="A9" s="21" t="s">
        <v>38</v>
      </c>
      <c r="B9" s="22" t="s">
        <v>156</v>
      </c>
      <c r="C9" s="4"/>
      <c r="D9" s="4"/>
      <c r="E9" s="4"/>
      <c r="F9" s="4"/>
      <c r="G9" s="4"/>
      <c r="H9" s="4"/>
      <c r="I9" s="4"/>
      <c r="J9" s="4"/>
      <c r="K9" s="23">
        <f t="shared" ref="K9:K36" si="8">SUM(E9:J9)</f>
        <v>0</v>
      </c>
      <c r="L9" s="4"/>
      <c r="M9" s="4"/>
      <c r="N9" s="4"/>
      <c r="O9" s="23">
        <f t="shared" si="6"/>
        <v>0</v>
      </c>
      <c r="P9" s="23">
        <f t="shared" si="7"/>
        <v>0</v>
      </c>
      <c r="Q9" s="4"/>
      <c r="R9" s="4"/>
      <c r="S9" s="4"/>
      <c r="T9" s="4"/>
      <c r="U9" s="4"/>
      <c r="V9" s="4"/>
      <c r="W9" s="19" t="str">
        <f t="shared" si="1"/>
        <v/>
      </c>
      <c r="X9" s="20" t="str">
        <f t="shared" si="2"/>
        <v/>
      </c>
      <c r="Y9" s="20" t="str">
        <f t="shared" si="3"/>
        <v/>
      </c>
      <c r="Z9" s="19" t="str">
        <f t="shared" si="4"/>
        <v/>
      </c>
      <c r="AA9" s="19" t="str">
        <f t="shared" si="5"/>
        <v/>
      </c>
    </row>
    <row r="10" spans="1:27" ht="15" customHeight="1" x14ac:dyDescent="0.2">
      <c r="A10" s="21" t="s">
        <v>39</v>
      </c>
      <c r="B10" s="24" t="s">
        <v>40</v>
      </c>
      <c r="C10" s="4"/>
      <c r="D10" s="4"/>
      <c r="E10" s="4"/>
      <c r="F10" s="4"/>
      <c r="G10" s="4"/>
      <c r="H10" s="4"/>
      <c r="I10" s="4"/>
      <c r="J10" s="4"/>
      <c r="K10" s="23">
        <f t="shared" si="8"/>
        <v>0</v>
      </c>
      <c r="L10" s="4"/>
      <c r="M10" s="4"/>
      <c r="N10" s="4"/>
      <c r="O10" s="23">
        <f t="shared" si="6"/>
        <v>0</v>
      </c>
      <c r="P10" s="23">
        <f t="shared" si="7"/>
        <v>0</v>
      </c>
      <c r="Q10" s="4"/>
      <c r="R10" s="4"/>
      <c r="S10" s="4"/>
      <c r="T10" s="4"/>
      <c r="U10" s="4"/>
      <c r="V10" s="4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customHeight="1" x14ac:dyDescent="0.2">
      <c r="A11" s="21" t="s">
        <v>41</v>
      </c>
      <c r="B11" s="22" t="s">
        <v>42</v>
      </c>
      <c r="C11" s="4"/>
      <c r="D11" s="4"/>
      <c r="E11" s="4"/>
      <c r="F11" s="4"/>
      <c r="G11" s="4"/>
      <c r="H11" s="4"/>
      <c r="I11" s="4"/>
      <c r="J11" s="4"/>
      <c r="K11" s="23">
        <f t="shared" si="8"/>
        <v>0</v>
      </c>
      <c r="L11" s="4"/>
      <c r="M11" s="4"/>
      <c r="N11" s="4"/>
      <c r="O11" s="23">
        <f t="shared" si="6"/>
        <v>0</v>
      </c>
      <c r="P11" s="23">
        <f t="shared" si="7"/>
        <v>0</v>
      </c>
      <c r="Q11" s="4"/>
      <c r="R11" s="4"/>
      <c r="S11" s="4"/>
      <c r="T11" s="4"/>
      <c r="U11" s="4"/>
      <c r="V11" s="4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customHeight="1" x14ac:dyDescent="0.2">
      <c r="A12" s="21" t="s">
        <v>43</v>
      </c>
      <c r="B12" s="22" t="s">
        <v>44</v>
      </c>
      <c r="C12" s="4"/>
      <c r="D12" s="4"/>
      <c r="E12" s="4"/>
      <c r="F12" s="4"/>
      <c r="G12" s="4"/>
      <c r="H12" s="4"/>
      <c r="I12" s="4"/>
      <c r="J12" s="4"/>
      <c r="K12" s="23">
        <f>SUM(E12:J12)</f>
        <v>0</v>
      </c>
      <c r="L12" s="4"/>
      <c r="M12" s="4"/>
      <c r="N12" s="4"/>
      <c r="O12" s="23">
        <f>SUM(L12:N12)</f>
        <v>0</v>
      </c>
      <c r="P12" s="23">
        <f>+D12+K12-O12</f>
        <v>0</v>
      </c>
      <c r="Q12" s="4"/>
      <c r="R12" s="4"/>
      <c r="S12" s="4"/>
      <c r="T12" s="4"/>
      <c r="U12" s="4"/>
      <c r="V12" s="4"/>
      <c r="W12" s="19" t="str">
        <f>IF(S12&gt;0,T12/O12,"")</f>
        <v/>
      </c>
      <c r="X12" s="20" t="str">
        <f>IF(N12&gt;0,(N12/O12),"")</f>
        <v/>
      </c>
      <c r="Y12" s="20" t="str">
        <f>IF(S12&gt;0,(S12/R12),"")</f>
        <v/>
      </c>
      <c r="Z12" s="19" t="str">
        <f>IF(S12&gt;0,(R12-S12)/O12,"")</f>
        <v/>
      </c>
      <c r="AA12" s="19" t="str">
        <f>IF(S12&gt;0,O12/C12,"")</f>
        <v/>
      </c>
    </row>
    <row r="13" spans="1:27" ht="15" customHeight="1" x14ac:dyDescent="0.2">
      <c r="A13" s="21" t="s">
        <v>45</v>
      </c>
      <c r="B13" s="22" t="s">
        <v>46</v>
      </c>
      <c r="C13" s="4">
        <v>30</v>
      </c>
      <c r="D13" s="4">
        <v>10</v>
      </c>
      <c r="E13" s="4">
        <v>77</v>
      </c>
      <c r="F13" s="4"/>
      <c r="G13" s="4">
        <v>8</v>
      </c>
      <c r="H13" s="4"/>
      <c r="I13" s="4"/>
      <c r="J13" s="4">
        <v>7</v>
      </c>
      <c r="K13" s="23">
        <f t="shared" si="8"/>
        <v>92</v>
      </c>
      <c r="L13" s="4">
        <v>95</v>
      </c>
      <c r="M13" s="4">
        <v>5</v>
      </c>
      <c r="N13" s="4"/>
      <c r="O13" s="23">
        <f t="shared" si="6"/>
        <v>100</v>
      </c>
      <c r="P13" s="23">
        <f t="shared" si="7"/>
        <v>2</v>
      </c>
      <c r="Q13" s="4"/>
      <c r="R13" s="4">
        <v>560</v>
      </c>
      <c r="S13" s="4">
        <v>365</v>
      </c>
      <c r="T13" s="4">
        <v>411</v>
      </c>
      <c r="U13" s="4">
        <v>410</v>
      </c>
      <c r="V13" s="4"/>
      <c r="W13" s="19">
        <f t="shared" si="1"/>
        <v>4.1100000000000003</v>
      </c>
      <c r="X13" s="20" t="str">
        <f t="shared" si="2"/>
        <v/>
      </c>
      <c r="Y13" s="20">
        <f t="shared" si="3"/>
        <v>0.6517857142857143</v>
      </c>
      <c r="Z13" s="19">
        <f t="shared" si="4"/>
        <v>1.95</v>
      </c>
      <c r="AA13" s="19">
        <f t="shared" si="5"/>
        <v>3.3333333333333335</v>
      </c>
    </row>
    <row r="14" spans="1:27" ht="15" customHeight="1" x14ac:dyDescent="0.2">
      <c r="A14" s="21" t="s">
        <v>47</v>
      </c>
      <c r="B14" s="22" t="s">
        <v>48</v>
      </c>
      <c r="C14" s="4">
        <v>10</v>
      </c>
      <c r="D14" s="4">
        <v>5</v>
      </c>
      <c r="E14" s="4">
        <v>30</v>
      </c>
      <c r="F14" s="4"/>
      <c r="G14" s="4"/>
      <c r="H14" s="4"/>
      <c r="I14" s="4"/>
      <c r="J14" s="4">
        <v>2</v>
      </c>
      <c r="K14" s="23">
        <f t="shared" si="8"/>
        <v>32</v>
      </c>
      <c r="L14" s="4">
        <v>5</v>
      </c>
      <c r="M14" s="4">
        <v>29</v>
      </c>
      <c r="N14" s="4"/>
      <c r="O14" s="23">
        <f t="shared" si="6"/>
        <v>34</v>
      </c>
      <c r="P14" s="23">
        <f t="shared" si="7"/>
        <v>3</v>
      </c>
      <c r="Q14" s="4"/>
      <c r="R14" s="4">
        <v>280</v>
      </c>
      <c r="S14" s="4">
        <v>145</v>
      </c>
      <c r="T14" s="4">
        <v>161</v>
      </c>
      <c r="U14" s="4">
        <v>161</v>
      </c>
      <c r="V14" s="4"/>
      <c r="W14" s="19">
        <f t="shared" si="1"/>
        <v>4.7352941176470589</v>
      </c>
      <c r="X14" s="20" t="str">
        <f t="shared" si="2"/>
        <v/>
      </c>
      <c r="Y14" s="20">
        <f t="shared" si="3"/>
        <v>0.5178571428571429</v>
      </c>
      <c r="Z14" s="19">
        <f t="shared" si="4"/>
        <v>3.9705882352941178</v>
      </c>
      <c r="AA14" s="19">
        <f t="shared" si="5"/>
        <v>3.4</v>
      </c>
    </row>
    <row r="15" spans="1:27" ht="15" customHeight="1" x14ac:dyDescent="0.2">
      <c r="A15" s="21" t="s">
        <v>49</v>
      </c>
      <c r="B15" s="22" t="s">
        <v>50</v>
      </c>
      <c r="C15" s="4">
        <v>10</v>
      </c>
      <c r="D15" s="4">
        <v>7</v>
      </c>
      <c r="E15" s="4">
        <v>15</v>
      </c>
      <c r="F15" s="4"/>
      <c r="G15" s="4"/>
      <c r="H15" s="4"/>
      <c r="I15" s="4"/>
      <c r="J15" s="4">
        <v>29</v>
      </c>
      <c r="K15" s="23">
        <f t="shared" si="8"/>
        <v>44</v>
      </c>
      <c r="L15" s="4">
        <v>41</v>
      </c>
      <c r="M15" s="4">
        <v>2</v>
      </c>
      <c r="N15" s="4"/>
      <c r="O15" s="23">
        <f t="shared" si="6"/>
        <v>43</v>
      </c>
      <c r="P15" s="23">
        <f t="shared" si="7"/>
        <v>8</v>
      </c>
      <c r="Q15" s="4"/>
      <c r="R15" s="4">
        <v>280</v>
      </c>
      <c r="S15" s="4">
        <v>149</v>
      </c>
      <c r="T15" s="4">
        <v>216</v>
      </c>
      <c r="U15" s="4">
        <v>216</v>
      </c>
      <c r="V15" s="4"/>
      <c r="W15" s="19">
        <f t="shared" si="1"/>
        <v>5.0232558139534884</v>
      </c>
      <c r="X15" s="20" t="str">
        <f t="shared" si="2"/>
        <v/>
      </c>
      <c r="Y15" s="20">
        <f t="shared" si="3"/>
        <v>0.53214285714285714</v>
      </c>
      <c r="Z15" s="19">
        <f t="shared" si="4"/>
        <v>3.0465116279069768</v>
      </c>
      <c r="AA15" s="19">
        <f t="shared" si="5"/>
        <v>4.3</v>
      </c>
    </row>
    <row r="16" spans="1:27" ht="15" customHeight="1" x14ac:dyDescent="0.2">
      <c r="A16" s="21" t="s">
        <v>51</v>
      </c>
      <c r="B16" s="22" t="s">
        <v>52</v>
      </c>
      <c r="C16" s="4"/>
      <c r="D16" s="4"/>
      <c r="E16" s="4"/>
      <c r="F16" s="4"/>
      <c r="G16" s="4"/>
      <c r="H16" s="4"/>
      <c r="I16" s="4"/>
      <c r="J16" s="4"/>
      <c r="K16" s="23">
        <f t="shared" si="8"/>
        <v>0</v>
      </c>
      <c r="L16" s="4"/>
      <c r="M16" s="4"/>
      <c r="N16" s="4"/>
      <c r="O16" s="23">
        <f t="shared" si="6"/>
        <v>0</v>
      </c>
      <c r="P16" s="23">
        <f t="shared" si="7"/>
        <v>0</v>
      </c>
      <c r="Q16" s="4"/>
      <c r="R16" s="4"/>
      <c r="S16" s="4"/>
      <c r="T16" s="4"/>
      <c r="U16" s="4"/>
      <c r="V16" s="4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customHeight="1" x14ac:dyDescent="0.2">
      <c r="A17" s="21" t="s">
        <v>53</v>
      </c>
      <c r="B17" s="22" t="s">
        <v>54</v>
      </c>
      <c r="C17" s="4">
        <v>40</v>
      </c>
      <c r="D17" s="4">
        <v>30</v>
      </c>
      <c r="E17" s="4">
        <v>215</v>
      </c>
      <c r="F17" s="4"/>
      <c r="G17" s="4"/>
      <c r="H17" s="4"/>
      <c r="I17" s="4"/>
      <c r="J17" s="4"/>
      <c r="K17" s="23">
        <f>SUM(E17:J17)</f>
        <v>215</v>
      </c>
      <c r="L17" s="4">
        <v>217</v>
      </c>
      <c r="M17" s="4">
        <v>3</v>
      </c>
      <c r="N17" s="4"/>
      <c r="O17" s="23">
        <f>SUM(L17:N17)</f>
        <v>220</v>
      </c>
      <c r="P17" s="23">
        <f>+D17+K17-O17</f>
        <v>25</v>
      </c>
      <c r="Q17" s="4"/>
      <c r="R17" s="4">
        <v>1236</v>
      </c>
      <c r="S17" s="4">
        <v>775</v>
      </c>
      <c r="T17" s="4">
        <v>821</v>
      </c>
      <c r="U17" s="4">
        <v>805</v>
      </c>
      <c r="V17" s="4"/>
      <c r="W17" s="19">
        <f>IF(S17&gt;0,T17/O17,"")</f>
        <v>3.7318181818181819</v>
      </c>
      <c r="X17" s="20" t="str">
        <f>IF(N17&gt;0,(N17/O17),"")</f>
        <v/>
      </c>
      <c r="Y17" s="20">
        <f>IF(S17&gt;0,(S17/R17),"")</f>
        <v>0.62702265372168287</v>
      </c>
      <c r="Z17" s="19">
        <f>IF(S17&gt;0,(R17-S17)/O17,"")</f>
        <v>2.0954545454545452</v>
      </c>
      <c r="AA17" s="19">
        <f>IF(S17&gt;0,O17/C17,"")</f>
        <v>5.5</v>
      </c>
    </row>
    <row r="18" spans="1:27" ht="15" customHeight="1" x14ac:dyDescent="0.2">
      <c r="A18" s="21" t="s">
        <v>55</v>
      </c>
      <c r="B18" s="22" t="s">
        <v>56</v>
      </c>
      <c r="C18" s="4">
        <v>20</v>
      </c>
      <c r="D18" s="4">
        <v>4</v>
      </c>
      <c r="E18" s="4">
        <v>51</v>
      </c>
      <c r="F18" s="4"/>
      <c r="G18" s="4">
        <v>2</v>
      </c>
      <c r="H18" s="4"/>
      <c r="I18" s="4"/>
      <c r="J18" s="4">
        <v>2</v>
      </c>
      <c r="K18" s="23">
        <f>SUM(E18:J18)</f>
        <v>55</v>
      </c>
      <c r="L18" s="4">
        <v>50</v>
      </c>
      <c r="M18" s="4">
        <v>2</v>
      </c>
      <c r="N18" s="4"/>
      <c r="O18" s="23">
        <f>SUM(L18:N18)</f>
        <v>52</v>
      </c>
      <c r="P18" s="23">
        <f>+D18+K18-O18</f>
        <v>7</v>
      </c>
      <c r="Q18" s="4"/>
      <c r="R18" s="4">
        <v>332</v>
      </c>
      <c r="S18" s="4">
        <v>132</v>
      </c>
      <c r="T18" s="4">
        <v>141</v>
      </c>
      <c r="U18" s="4">
        <v>141</v>
      </c>
      <c r="V18" s="4"/>
      <c r="W18" s="19">
        <f>IF(S18&gt;0,T18/O18,"")</f>
        <v>2.7115384615384617</v>
      </c>
      <c r="X18" s="20" t="str">
        <f>IF(N18&gt;0,(N18/O18),"")</f>
        <v/>
      </c>
      <c r="Y18" s="20">
        <f>IF(S18&gt;0,(S18/R18),"")</f>
        <v>0.39759036144578314</v>
      </c>
      <c r="Z18" s="19">
        <f>IF(S18&gt;0,(R18-S18)/O18,"")</f>
        <v>3.8461538461538463</v>
      </c>
      <c r="AA18" s="19">
        <f>IF(S18&gt;0,O18/C18,"")</f>
        <v>2.6</v>
      </c>
    </row>
    <row r="19" spans="1:27" ht="15" customHeight="1" x14ac:dyDescent="0.2">
      <c r="A19" s="21" t="s">
        <v>57</v>
      </c>
      <c r="B19" s="22" t="s">
        <v>58</v>
      </c>
      <c r="C19" s="4"/>
      <c r="D19" s="4"/>
      <c r="E19" s="4"/>
      <c r="F19" s="4"/>
      <c r="G19" s="4"/>
      <c r="H19" s="4"/>
      <c r="I19" s="4"/>
      <c r="J19" s="4"/>
      <c r="K19" s="23">
        <f t="shared" si="8"/>
        <v>0</v>
      </c>
      <c r="L19" s="4"/>
      <c r="M19" s="4"/>
      <c r="N19" s="4"/>
      <c r="O19" s="23">
        <f t="shared" si="6"/>
        <v>0</v>
      </c>
      <c r="P19" s="23">
        <f t="shared" si="7"/>
        <v>0</v>
      </c>
      <c r="Q19" s="4"/>
      <c r="R19" s="4"/>
      <c r="S19" s="4"/>
      <c r="T19" s="4"/>
      <c r="U19" s="4"/>
      <c r="V19" s="4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customHeight="1" x14ac:dyDescent="0.2">
      <c r="A20" s="21" t="s">
        <v>59</v>
      </c>
      <c r="B20" s="22" t="s">
        <v>60</v>
      </c>
      <c r="C20" s="4"/>
      <c r="D20" s="4"/>
      <c r="E20" s="4"/>
      <c r="F20" s="4"/>
      <c r="G20" s="4"/>
      <c r="H20" s="4"/>
      <c r="I20" s="4"/>
      <c r="J20" s="4"/>
      <c r="K20" s="23">
        <f t="shared" si="8"/>
        <v>0</v>
      </c>
      <c r="L20" s="4"/>
      <c r="M20" s="4"/>
      <c r="N20" s="4"/>
      <c r="O20" s="23">
        <f t="shared" si="6"/>
        <v>0</v>
      </c>
      <c r="P20" s="23">
        <f t="shared" si="7"/>
        <v>0</v>
      </c>
      <c r="Q20" s="4"/>
      <c r="R20" s="4"/>
      <c r="S20" s="4"/>
      <c r="T20" s="4"/>
      <c r="U20" s="4"/>
      <c r="V20" s="4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customHeight="1" x14ac:dyDescent="0.2">
      <c r="A21" s="21" t="s">
        <v>61</v>
      </c>
      <c r="B21" s="22" t="s">
        <v>62</v>
      </c>
      <c r="C21" s="4"/>
      <c r="D21" s="4"/>
      <c r="E21" s="4"/>
      <c r="F21" s="4"/>
      <c r="G21" s="4"/>
      <c r="H21" s="4"/>
      <c r="I21" s="4"/>
      <c r="J21" s="4"/>
      <c r="K21" s="23">
        <f t="shared" si="8"/>
        <v>0</v>
      </c>
      <c r="L21" s="4"/>
      <c r="M21" s="4"/>
      <c r="N21" s="4"/>
      <c r="O21" s="23">
        <f t="shared" si="6"/>
        <v>0</v>
      </c>
      <c r="P21" s="23">
        <f t="shared" si="7"/>
        <v>0</v>
      </c>
      <c r="Q21" s="4"/>
      <c r="R21" s="4"/>
      <c r="S21" s="4"/>
      <c r="T21" s="4"/>
      <c r="U21" s="4"/>
      <c r="V21" s="4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customHeight="1" x14ac:dyDescent="0.2">
      <c r="A22" s="21" t="s">
        <v>63</v>
      </c>
      <c r="B22" s="22" t="s">
        <v>64</v>
      </c>
      <c r="C22" s="4"/>
      <c r="D22" s="4"/>
      <c r="E22" s="4"/>
      <c r="F22" s="4"/>
      <c r="G22" s="4"/>
      <c r="H22" s="4"/>
      <c r="I22" s="4"/>
      <c r="J22" s="4"/>
      <c r="K22" s="23">
        <f t="shared" si="8"/>
        <v>0</v>
      </c>
      <c r="L22" s="4"/>
      <c r="M22" s="4"/>
      <c r="N22" s="4"/>
      <c r="O22" s="23">
        <f t="shared" si="6"/>
        <v>0</v>
      </c>
      <c r="P22" s="23">
        <f t="shared" si="7"/>
        <v>0</v>
      </c>
      <c r="Q22" s="4"/>
      <c r="R22" s="4"/>
      <c r="S22" s="4"/>
      <c r="T22" s="4"/>
      <c r="U22" s="4"/>
      <c r="V22" s="4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customHeight="1" x14ac:dyDescent="0.2">
      <c r="A23" s="21" t="s">
        <v>65</v>
      </c>
      <c r="B23" s="22" t="s">
        <v>66</v>
      </c>
      <c r="C23" s="4"/>
      <c r="D23" s="4"/>
      <c r="E23" s="4"/>
      <c r="F23" s="4"/>
      <c r="G23" s="4"/>
      <c r="H23" s="4"/>
      <c r="I23" s="4"/>
      <c r="J23" s="4"/>
      <c r="K23" s="23">
        <f t="shared" si="8"/>
        <v>0</v>
      </c>
      <c r="L23" s="4"/>
      <c r="M23" s="4"/>
      <c r="N23" s="4"/>
      <c r="O23" s="23">
        <f t="shared" si="6"/>
        <v>0</v>
      </c>
      <c r="P23" s="23">
        <f t="shared" si="7"/>
        <v>0</v>
      </c>
      <c r="Q23" s="4"/>
      <c r="R23" s="4"/>
      <c r="S23" s="4"/>
      <c r="T23" s="4"/>
      <c r="U23" s="4"/>
      <c r="V23" s="4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customHeight="1" x14ac:dyDescent="0.2">
      <c r="A24" s="21" t="s">
        <v>67</v>
      </c>
      <c r="B24" s="25" t="s">
        <v>68</v>
      </c>
      <c r="C24" s="4">
        <v>26</v>
      </c>
      <c r="D24" s="4">
        <v>5</v>
      </c>
      <c r="E24" s="4">
        <v>16</v>
      </c>
      <c r="F24" s="4"/>
      <c r="G24" s="4"/>
      <c r="H24" s="4"/>
      <c r="I24" s="4">
        <v>182</v>
      </c>
      <c r="J24" s="4">
        <v>6</v>
      </c>
      <c r="K24" s="23">
        <f t="shared" si="8"/>
        <v>204</v>
      </c>
      <c r="L24" s="4">
        <v>195</v>
      </c>
      <c r="M24" s="4">
        <v>1</v>
      </c>
      <c r="N24" s="4">
        <v>2</v>
      </c>
      <c r="O24" s="23">
        <f t="shared" si="6"/>
        <v>198</v>
      </c>
      <c r="P24" s="23">
        <f t="shared" si="7"/>
        <v>11</v>
      </c>
      <c r="Q24" s="4"/>
      <c r="R24" s="4">
        <v>724</v>
      </c>
      <c r="S24" s="4">
        <v>386</v>
      </c>
      <c r="T24" s="4">
        <v>384</v>
      </c>
      <c r="U24" s="4"/>
      <c r="V24" s="4"/>
      <c r="W24" s="19">
        <f t="shared" si="1"/>
        <v>1.9393939393939394</v>
      </c>
      <c r="X24" s="20">
        <f t="shared" si="2"/>
        <v>1.0101010101010102E-2</v>
      </c>
      <c r="Y24" s="20">
        <f t="shared" si="3"/>
        <v>0.53314917127071826</v>
      </c>
      <c r="Z24" s="19">
        <f t="shared" si="4"/>
        <v>1.707070707070707</v>
      </c>
      <c r="AA24" s="19">
        <f t="shared" si="5"/>
        <v>7.615384615384615</v>
      </c>
    </row>
    <row r="25" spans="1:27" ht="15" customHeight="1" x14ac:dyDescent="0.2">
      <c r="A25" s="21" t="s">
        <v>69</v>
      </c>
      <c r="B25" s="22" t="s">
        <v>70</v>
      </c>
      <c r="C25" s="4"/>
      <c r="D25" s="4"/>
      <c r="E25" s="4"/>
      <c r="F25" s="4"/>
      <c r="G25" s="4"/>
      <c r="H25" s="4"/>
      <c r="I25" s="4"/>
      <c r="J25" s="4"/>
      <c r="K25" s="23">
        <f t="shared" si="8"/>
        <v>0</v>
      </c>
      <c r="L25" s="4"/>
      <c r="M25" s="4"/>
      <c r="N25" s="4"/>
      <c r="O25" s="23">
        <f t="shared" si="6"/>
        <v>0</v>
      </c>
      <c r="P25" s="23">
        <f t="shared" si="7"/>
        <v>0</v>
      </c>
      <c r="Q25" s="4"/>
      <c r="R25" s="4"/>
      <c r="S25" s="4"/>
      <c r="T25" s="4"/>
      <c r="U25" s="4"/>
      <c r="V25" s="4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customHeight="1" x14ac:dyDescent="0.2">
      <c r="A26" s="21" t="s">
        <v>71</v>
      </c>
      <c r="B26" s="22" t="s">
        <v>72</v>
      </c>
      <c r="C26" s="4">
        <v>8</v>
      </c>
      <c r="D26" s="4">
        <v>6</v>
      </c>
      <c r="E26" s="4">
        <v>16</v>
      </c>
      <c r="F26" s="4"/>
      <c r="G26" s="4"/>
      <c r="H26" s="4"/>
      <c r="I26" s="4"/>
      <c r="J26" s="4">
        <v>16</v>
      </c>
      <c r="K26" s="23">
        <f t="shared" si="8"/>
        <v>32</v>
      </c>
      <c r="L26" s="4">
        <v>5</v>
      </c>
      <c r="M26" s="4">
        <v>24</v>
      </c>
      <c r="N26" s="4">
        <v>3</v>
      </c>
      <c r="O26" s="23">
        <f t="shared" si="6"/>
        <v>32</v>
      </c>
      <c r="P26" s="23">
        <f t="shared" si="7"/>
        <v>6</v>
      </c>
      <c r="Q26" s="4"/>
      <c r="R26" s="4">
        <v>214</v>
      </c>
      <c r="S26" s="4">
        <v>194</v>
      </c>
      <c r="T26" s="4">
        <v>204</v>
      </c>
      <c r="U26" s="4">
        <v>200</v>
      </c>
      <c r="V26" s="4"/>
      <c r="W26" s="19">
        <f t="shared" si="1"/>
        <v>6.375</v>
      </c>
      <c r="X26" s="20">
        <f t="shared" si="2"/>
        <v>9.375E-2</v>
      </c>
      <c r="Y26" s="20">
        <f t="shared" si="3"/>
        <v>0.90654205607476634</v>
      </c>
      <c r="Z26" s="19">
        <f t="shared" si="4"/>
        <v>0.625</v>
      </c>
      <c r="AA26" s="19">
        <f t="shared" si="5"/>
        <v>4</v>
      </c>
    </row>
    <row r="27" spans="1:27" ht="15" customHeight="1" x14ac:dyDescent="0.2">
      <c r="A27" s="21" t="s">
        <v>73</v>
      </c>
      <c r="B27" s="22" t="s">
        <v>74</v>
      </c>
      <c r="C27" s="4"/>
      <c r="D27" s="4"/>
      <c r="E27" s="4"/>
      <c r="F27" s="4"/>
      <c r="G27" s="4"/>
      <c r="H27" s="4"/>
      <c r="I27" s="4"/>
      <c r="J27" s="4"/>
      <c r="K27" s="23">
        <f t="shared" si="8"/>
        <v>0</v>
      </c>
      <c r="L27" s="4"/>
      <c r="M27" s="4"/>
      <c r="N27" s="4"/>
      <c r="O27" s="23">
        <f t="shared" si="6"/>
        <v>0</v>
      </c>
      <c r="P27" s="23">
        <f t="shared" si="7"/>
        <v>0</v>
      </c>
      <c r="Q27" s="4"/>
      <c r="R27" s="4"/>
      <c r="S27" s="4"/>
      <c r="T27" s="4"/>
      <c r="U27" s="4"/>
      <c r="V27" s="4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customHeight="1" x14ac:dyDescent="0.2">
      <c r="A28" s="21" t="s">
        <v>75</v>
      </c>
      <c r="B28" s="26" t="s">
        <v>76</v>
      </c>
      <c r="C28" s="4">
        <v>6</v>
      </c>
      <c r="D28" s="4">
        <v>5</v>
      </c>
      <c r="E28" s="4">
        <v>12</v>
      </c>
      <c r="F28" s="4"/>
      <c r="G28" s="4"/>
      <c r="H28" s="4"/>
      <c r="I28" s="4"/>
      <c r="J28" s="4">
        <v>14</v>
      </c>
      <c r="K28" s="23">
        <f t="shared" si="8"/>
        <v>26</v>
      </c>
      <c r="L28" s="4">
        <v>8</v>
      </c>
      <c r="M28" s="4">
        <v>19</v>
      </c>
      <c r="N28" s="4"/>
      <c r="O28" s="23">
        <f t="shared" si="6"/>
        <v>27</v>
      </c>
      <c r="P28" s="23">
        <f t="shared" si="7"/>
        <v>4</v>
      </c>
      <c r="Q28" s="4"/>
      <c r="R28" s="4">
        <v>168</v>
      </c>
      <c r="S28" s="4">
        <v>156</v>
      </c>
      <c r="T28" s="4">
        <v>154</v>
      </c>
      <c r="U28" s="4">
        <v>154</v>
      </c>
      <c r="V28" s="4"/>
      <c r="W28" s="19">
        <f t="shared" si="1"/>
        <v>5.7037037037037033</v>
      </c>
      <c r="X28" s="20" t="str">
        <f t="shared" si="2"/>
        <v/>
      </c>
      <c r="Y28" s="20">
        <f t="shared" si="3"/>
        <v>0.9285714285714286</v>
      </c>
      <c r="Z28" s="19">
        <f t="shared" si="4"/>
        <v>0.44444444444444442</v>
      </c>
      <c r="AA28" s="19">
        <f t="shared" si="5"/>
        <v>4.5</v>
      </c>
    </row>
    <row r="29" spans="1:27" ht="15" customHeight="1" x14ac:dyDescent="0.2">
      <c r="A29" s="21" t="s">
        <v>77</v>
      </c>
      <c r="B29" s="26" t="s">
        <v>78</v>
      </c>
      <c r="C29" s="4"/>
      <c r="D29" s="4"/>
      <c r="E29" s="4"/>
      <c r="F29" s="4"/>
      <c r="G29" s="4"/>
      <c r="H29" s="4"/>
      <c r="I29" s="4"/>
      <c r="J29" s="4"/>
      <c r="K29" s="23">
        <f>SUM(E29:J29)</f>
        <v>0</v>
      </c>
      <c r="L29" s="4"/>
      <c r="M29" s="4"/>
      <c r="N29" s="4"/>
      <c r="O29" s="23">
        <f>SUM(L29:N29)</f>
        <v>0</v>
      </c>
      <c r="P29" s="23">
        <f>+D29+K29-O29</f>
        <v>0</v>
      </c>
      <c r="Q29" s="4"/>
      <c r="R29" s="4"/>
      <c r="S29" s="4"/>
      <c r="T29" s="4"/>
      <c r="U29" s="4"/>
      <c r="V29" s="4"/>
      <c r="W29" s="19" t="str">
        <f>IF(S29&gt;0,T29/O29,"")</f>
        <v/>
      </c>
      <c r="X29" s="20" t="str">
        <f>IF(N29&gt;0,(N29/O29),"")</f>
        <v/>
      </c>
      <c r="Y29" s="20" t="str">
        <f>IF(S29&gt;0,(S29/R29),"")</f>
        <v/>
      </c>
      <c r="Z29" s="19" t="str">
        <f>IF(S29&gt;0,(R29-S29)/O29,"")</f>
        <v/>
      </c>
      <c r="AA29" s="19" t="str">
        <f>IF(S29&gt;0,O29/C29,"")</f>
        <v/>
      </c>
    </row>
    <row r="30" spans="1:27" ht="15" customHeight="1" x14ac:dyDescent="0.2">
      <c r="A30" s="21" t="s">
        <v>79</v>
      </c>
      <c r="B30" s="22" t="s">
        <v>80</v>
      </c>
      <c r="C30" s="4">
        <v>6</v>
      </c>
      <c r="D30" s="4">
        <v>2</v>
      </c>
      <c r="E30" s="4">
        <v>22</v>
      </c>
      <c r="F30" s="4"/>
      <c r="G30" s="4">
        <v>2</v>
      </c>
      <c r="H30" s="4"/>
      <c r="I30" s="4"/>
      <c r="J30" s="4">
        <v>4</v>
      </c>
      <c r="K30" s="23">
        <f t="shared" si="8"/>
        <v>28</v>
      </c>
      <c r="L30" s="4">
        <v>21</v>
      </c>
      <c r="M30" s="4">
        <v>7</v>
      </c>
      <c r="N30" s="4"/>
      <c r="O30" s="23">
        <f t="shared" si="6"/>
        <v>28</v>
      </c>
      <c r="P30" s="23">
        <f t="shared" si="7"/>
        <v>2</v>
      </c>
      <c r="Q30" s="4"/>
      <c r="R30" s="4">
        <v>168</v>
      </c>
      <c r="S30" s="4">
        <v>93</v>
      </c>
      <c r="T30" s="4">
        <v>95</v>
      </c>
      <c r="U30" s="4">
        <v>90</v>
      </c>
      <c r="V30" s="4"/>
      <c r="W30" s="19">
        <f t="shared" si="1"/>
        <v>3.3928571428571428</v>
      </c>
      <c r="X30" s="20" t="str">
        <f t="shared" si="2"/>
        <v/>
      </c>
      <c r="Y30" s="20">
        <f t="shared" si="3"/>
        <v>0.5535714285714286</v>
      </c>
      <c r="Z30" s="19">
        <f t="shared" si="4"/>
        <v>2.6785714285714284</v>
      </c>
      <c r="AA30" s="19">
        <f t="shared" si="5"/>
        <v>4.666666666666667</v>
      </c>
    </row>
    <row r="31" spans="1:27" ht="15" customHeight="1" x14ac:dyDescent="0.2">
      <c r="A31" s="21" t="s">
        <v>81</v>
      </c>
      <c r="B31" s="22" t="s">
        <v>82</v>
      </c>
      <c r="C31" s="4"/>
      <c r="D31" s="4"/>
      <c r="E31" s="4"/>
      <c r="F31" s="4"/>
      <c r="G31" s="4"/>
      <c r="H31" s="4"/>
      <c r="I31" s="4"/>
      <c r="J31" s="4"/>
      <c r="K31" s="23">
        <f>SUM(E31:J31)</f>
        <v>0</v>
      </c>
      <c r="L31" s="4"/>
      <c r="M31" s="4"/>
      <c r="N31" s="4"/>
      <c r="O31" s="23">
        <f>SUM(L31:N31)</f>
        <v>0</v>
      </c>
      <c r="P31" s="23">
        <f>+D31+K31-O31</f>
        <v>0</v>
      </c>
      <c r="Q31" s="4"/>
      <c r="R31" s="4"/>
      <c r="S31" s="4"/>
      <c r="T31" s="4"/>
      <c r="U31" s="4"/>
      <c r="V31" s="4"/>
      <c r="W31" s="19" t="str">
        <f>IF(S31&gt;0,T31/O31,"")</f>
        <v/>
      </c>
      <c r="X31" s="20" t="str">
        <f>IF(N31&gt;0,(N31/O31),"")</f>
        <v/>
      </c>
      <c r="Y31" s="20" t="str">
        <f>IF(S31&gt;0,(S31/R31),"")</f>
        <v/>
      </c>
      <c r="Z31" s="19" t="str">
        <f>IF(S31&gt;0,(R31-S31)/O31,"")</f>
        <v/>
      </c>
      <c r="AA31" s="19" t="str">
        <f>IF(S31&gt;0,O31/C31,"")</f>
        <v/>
      </c>
    </row>
    <row r="32" spans="1:27" ht="15" customHeight="1" x14ac:dyDescent="0.2">
      <c r="A32" s="21" t="s">
        <v>83</v>
      </c>
      <c r="B32" s="22" t="s">
        <v>84</v>
      </c>
      <c r="C32" s="4"/>
      <c r="D32" s="4"/>
      <c r="E32" s="4"/>
      <c r="F32" s="4"/>
      <c r="G32" s="4"/>
      <c r="H32" s="4"/>
      <c r="I32" s="4"/>
      <c r="J32" s="4"/>
      <c r="K32" s="23">
        <f>SUM(E32:J32)</f>
        <v>0</v>
      </c>
      <c r="L32" s="4"/>
      <c r="M32" s="4"/>
      <c r="N32" s="4"/>
      <c r="O32" s="23">
        <f>SUM(L32:N32)</f>
        <v>0</v>
      </c>
      <c r="P32" s="23">
        <f>+D32+K32-O32</f>
        <v>0</v>
      </c>
      <c r="Q32" s="4"/>
      <c r="R32" s="4"/>
      <c r="S32" s="4"/>
      <c r="T32" s="4"/>
      <c r="U32" s="4"/>
      <c r="V32" s="4"/>
      <c r="W32" s="19" t="str">
        <f>IF(S32&gt;0,T32/O32,"")</f>
        <v/>
      </c>
      <c r="X32" s="20" t="str">
        <f>IF(N32&gt;0,(N32/O32),"")</f>
        <v/>
      </c>
      <c r="Y32" s="20" t="str">
        <f>IF(S32&gt;0,(S32/R32),"")</f>
        <v/>
      </c>
      <c r="Z32" s="19" t="str">
        <f>IF(S32&gt;0,(R32-S32)/O32,"")</f>
        <v/>
      </c>
      <c r="AA32" s="19" t="str">
        <f>IF(S32&gt;0,O32/C32,"")</f>
        <v/>
      </c>
    </row>
    <row r="33" spans="1:27" ht="15" customHeight="1" x14ac:dyDescent="0.2">
      <c r="A33" s="21" t="s">
        <v>85</v>
      </c>
      <c r="B33" s="22" t="s">
        <v>86</v>
      </c>
      <c r="C33" s="4"/>
      <c r="D33" s="4"/>
      <c r="E33" s="4"/>
      <c r="F33" s="4"/>
      <c r="G33" s="4"/>
      <c r="H33" s="4"/>
      <c r="I33" s="4"/>
      <c r="J33" s="4"/>
      <c r="K33" s="23">
        <f>SUM(E33:J33)</f>
        <v>0</v>
      </c>
      <c r="L33" s="4"/>
      <c r="M33" s="4"/>
      <c r="N33" s="4"/>
      <c r="O33" s="23">
        <f>SUM(L33:N33)</f>
        <v>0</v>
      </c>
      <c r="P33" s="23">
        <f>+D33+K33-O33</f>
        <v>0</v>
      </c>
      <c r="Q33" s="4"/>
      <c r="R33" s="4"/>
      <c r="S33" s="4"/>
      <c r="T33" s="4"/>
      <c r="U33" s="4"/>
      <c r="V33" s="4"/>
      <c r="W33" s="19" t="str">
        <f>IF(S33&gt;0,T33/O33,"")</f>
        <v/>
      </c>
      <c r="X33" s="20" t="str">
        <f>IF(N33&gt;0,(N33/O33),"")</f>
        <v/>
      </c>
      <c r="Y33" s="20" t="str">
        <f>IF(S33&gt;0,(S33/R33),"")</f>
        <v/>
      </c>
      <c r="Z33" s="19" t="str">
        <f>IF(S33&gt;0,(R33-S33)/O33,"")</f>
        <v/>
      </c>
      <c r="AA33" s="19" t="str">
        <f>IF(S33&gt;0,O33/C33,"")</f>
        <v/>
      </c>
    </row>
    <row r="34" spans="1:27" ht="15" customHeight="1" x14ac:dyDescent="0.2">
      <c r="A34" s="21" t="s">
        <v>87</v>
      </c>
      <c r="B34" s="22" t="s">
        <v>154</v>
      </c>
      <c r="C34" s="4">
        <v>20</v>
      </c>
      <c r="D34" s="4">
        <v>11</v>
      </c>
      <c r="E34" s="4">
        <v>165</v>
      </c>
      <c r="F34" s="4"/>
      <c r="G34" s="4">
        <v>4</v>
      </c>
      <c r="H34" s="4"/>
      <c r="I34" s="4"/>
      <c r="J34" s="4">
        <v>26</v>
      </c>
      <c r="K34" s="23">
        <f>SUM(E34:J34)</f>
        <v>195</v>
      </c>
      <c r="L34" s="4">
        <v>102</v>
      </c>
      <c r="M34" s="4">
        <v>85</v>
      </c>
      <c r="N34" s="4">
        <v>3</v>
      </c>
      <c r="O34" s="23">
        <f>SUM(L34:N34)</f>
        <v>190</v>
      </c>
      <c r="P34" s="23">
        <f>+D34+K34-O34</f>
        <v>16</v>
      </c>
      <c r="Q34" s="4"/>
      <c r="R34" s="4">
        <v>522</v>
      </c>
      <c r="S34" s="4">
        <v>478</v>
      </c>
      <c r="T34" s="4">
        <v>457</v>
      </c>
      <c r="U34" s="4">
        <v>455</v>
      </c>
      <c r="V34" s="4"/>
      <c r="W34" s="19">
        <f>IF(S34&gt;0,T34/O34,"")</f>
        <v>2.405263157894737</v>
      </c>
      <c r="X34" s="20">
        <f>IF(N34&gt;0,(N34/O34),"")</f>
        <v>1.5789473684210527E-2</v>
      </c>
      <c r="Y34" s="20">
        <f>IF(S34&gt;0,(S34/R34),"")</f>
        <v>0.91570881226053635</v>
      </c>
      <c r="Z34" s="19">
        <f>IF(S34&gt;0,(R34-S34)/O34,"")</f>
        <v>0.23157894736842105</v>
      </c>
      <c r="AA34" s="19">
        <f>IF(S34&gt;0,O34/C34,"")</f>
        <v>9.5</v>
      </c>
    </row>
    <row r="35" spans="1:27" ht="15" customHeight="1" x14ac:dyDescent="0.2">
      <c r="A35" s="21" t="s">
        <v>88</v>
      </c>
      <c r="B35" s="22" t="s">
        <v>89</v>
      </c>
      <c r="C35" s="4">
        <v>45</v>
      </c>
      <c r="D35" s="4">
        <v>28</v>
      </c>
      <c r="E35" s="4">
        <v>52</v>
      </c>
      <c r="F35" s="4"/>
      <c r="G35" s="4">
        <v>49</v>
      </c>
      <c r="H35" s="4"/>
      <c r="I35" s="4"/>
      <c r="J35" s="4">
        <v>64</v>
      </c>
      <c r="K35" s="23">
        <f>SUM(E35:J35)</f>
        <v>165</v>
      </c>
      <c r="L35" s="4">
        <v>145</v>
      </c>
      <c r="M35" s="4">
        <v>9</v>
      </c>
      <c r="N35" s="4"/>
      <c r="O35" s="23">
        <f>SUM(L35:N35)</f>
        <v>154</v>
      </c>
      <c r="P35" s="23">
        <f>+D35+K35-O35</f>
        <v>39</v>
      </c>
      <c r="Q35" s="4"/>
      <c r="R35" s="4">
        <v>1216</v>
      </c>
      <c r="S35" s="4">
        <v>1062</v>
      </c>
      <c r="T35" s="4">
        <v>875</v>
      </c>
      <c r="U35" s="4">
        <v>875</v>
      </c>
      <c r="V35" s="4"/>
      <c r="W35" s="19">
        <f>IF(S35&gt;0,T35/O35,"")</f>
        <v>5.6818181818181817</v>
      </c>
      <c r="X35" s="20" t="str">
        <f>IF(N35&gt;0,(N35/O35),"")</f>
        <v/>
      </c>
      <c r="Y35" s="20">
        <f>IF(S35&gt;0,(S35/R35),"")</f>
        <v>0.87335526315789469</v>
      </c>
      <c r="Z35" s="19">
        <f>IF(S35&gt;0,(R35-S35)/O35,"")</f>
        <v>1</v>
      </c>
      <c r="AA35" s="19">
        <f>IF(S35&gt;0,O35/C35,"")</f>
        <v>3.4222222222222221</v>
      </c>
    </row>
    <row r="36" spans="1:27" ht="15" customHeight="1" x14ac:dyDescent="0.2">
      <c r="A36" s="21" t="s">
        <v>90</v>
      </c>
      <c r="B36" s="22" t="s">
        <v>91</v>
      </c>
      <c r="C36" s="4"/>
      <c r="D36" s="4"/>
      <c r="E36" s="4"/>
      <c r="F36" s="4"/>
      <c r="G36" s="4"/>
      <c r="H36" s="4"/>
      <c r="I36" s="4"/>
      <c r="J36" s="4"/>
      <c r="K36" s="23">
        <f t="shared" si="8"/>
        <v>0</v>
      </c>
      <c r="L36" s="4"/>
      <c r="M36" s="4"/>
      <c r="N36" s="4"/>
      <c r="O36" s="23">
        <f t="shared" si="6"/>
        <v>0</v>
      </c>
      <c r="P36" s="23">
        <f t="shared" si="7"/>
        <v>0</v>
      </c>
      <c r="Q36" s="4"/>
      <c r="R36" s="4"/>
      <c r="S36" s="4"/>
      <c r="T36" s="4"/>
      <c r="U36" s="4"/>
      <c r="V36" s="4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7" spans="1:27" ht="9" customHeight="1" x14ac:dyDescent="0.2"/>
    <row r="38" spans="1:27" ht="16.5" customHeight="1" x14ac:dyDescent="0.2">
      <c r="A38" s="27" t="s">
        <v>92</v>
      </c>
      <c r="B38" s="28" t="s">
        <v>93</v>
      </c>
      <c r="C38" s="16" t="s">
        <v>94</v>
      </c>
      <c r="E38" s="6" t="s">
        <v>95</v>
      </c>
    </row>
    <row r="39" spans="1:27" ht="26.25" customHeight="1" x14ac:dyDescent="0.2">
      <c r="A39" s="29" t="s">
        <v>96</v>
      </c>
      <c r="B39" s="30" t="s">
        <v>97</v>
      </c>
      <c r="C39" s="31">
        <f>+C51-SUM(C40:C50)</f>
        <v>4911</v>
      </c>
      <c r="E39" s="102" t="s">
        <v>98</v>
      </c>
      <c r="F39" s="103"/>
      <c r="G39" s="32"/>
      <c r="H39" s="16" t="s">
        <v>99</v>
      </c>
      <c r="I39" s="16" t="s">
        <v>100</v>
      </c>
      <c r="J39" s="33" t="s">
        <v>101</v>
      </c>
      <c r="U39" s="34"/>
      <c r="V39" s="35"/>
    </row>
    <row r="40" spans="1:27" ht="15" customHeight="1" x14ac:dyDescent="0.2">
      <c r="A40" s="36" t="s">
        <v>102</v>
      </c>
      <c r="B40" s="37" t="s">
        <v>103</v>
      </c>
      <c r="C40" s="38">
        <f>SUM($U$25:$U$27)</f>
        <v>200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5" customHeight="1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5" customHeight="1" x14ac:dyDescent="0.2">
      <c r="A42" s="36" t="s">
        <v>110</v>
      </c>
      <c r="B42" s="46" t="s">
        <v>58</v>
      </c>
      <c r="C42" s="38">
        <f>U19</f>
        <v>0</v>
      </c>
      <c r="U42" s="34"/>
      <c r="V42" s="35"/>
    </row>
    <row r="43" spans="1:27" ht="15" customHeight="1" x14ac:dyDescent="0.2">
      <c r="A43" s="47" t="s">
        <v>111</v>
      </c>
      <c r="B43" s="46" t="s">
        <v>112</v>
      </c>
      <c r="C43" s="38"/>
      <c r="E43" s="102" t="s">
        <v>113</v>
      </c>
      <c r="F43" s="103"/>
      <c r="G43" s="48"/>
      <c r="H43" s="48"/>
      <c r="I43" s="32"/>
      <c r="J43" s="27" t="s">
        <v>114</v>
      </c>
      <c r="U43" s="34"/>
      <c r="V43" s="35"/>
    </row>
    <row r="44" spans="1:27" ht="15" customHeight="1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customHeight="1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customHeight="1" x14ac:dyDescent="0.2">
      <c r="A46" s="54" t="s">
        <v>122</v>
      </c>
      <c r="B46" s="37" t="s">
        <v>123</v>
      </c>
      <c r="C46" s="38"/>
      <c r="E46" s="36" t="s">
        <v>124</v>
      </c>
      <c r="F46" s="104" t="s">
        <v>125</v>
      </c>
      <c r="G46" s="105"/>
      <c r="H46" s="105"/>
      <c r="I46" s="106"/>
      <c r="J46" s="53"/>
      <c r="U46" s="34"/>
      <c r="V46" s="35"/>
    </row>
    <row r="47" spans="1:27" ht="24" customHeight="1" x14ac:dyDescent="0.2">
      <c r="A47" s="55" t="s">
        <v>126</v>
      </c>
      <c r="B47" s="37" t="s">
        <v>127</v>
      </c>
      <c r="C47" s="38"/>
      <c r="E47" s="36" t="s">
        <v>128</v>
      </c>
      <c r="F47" s="99" t="s">
        <v>129</v>
      </c>
      <c r="G47" s="100"/>
      <c r="H47" s="100"/>
      <c r="I47" s="101"/>
      <c r="J47" s="53">
        <v>62</v>
      </c>
      <c r="U47" s="34"/>
      <c r="V47" s="35"/>
    </row>
    <row r="48" spans="1:27" ht="15" customHeight="1" x14ac:dyDescent="0.2">
      <c r="A48" s="36" t="s">
        <v>130</v>
      </c>
      <c r="B48" s="37" t="s">
        <v>131</v>
      </c>
      <c r="C48" s="38">
        <f>SUM($U$28:$U$31)</f>
        <v>244</v>
      </c>
      <c r="E48" s="56" t="s">
        <v>132</v>
      </c>
      <c r="F48" s="57" t="s">
        <v>23</v>
      </c>
      <c r="G48" s="48"/>
      <c r="H48" s="48"/>
      <c r="I48" s="32"/>
      <c r="J48" s="58">
        <f>SUM(J44:J47)</f>
        <v>62</v>
      </c>
      <c r="M48" s="59"/>
      <c r="N48" s="59"/>
      <c r="O48" s="59"/>
      <c r="P48" s="59"/>
      <c r="Q48" s="59"/>
      <c r="U48" s="34"/>
      <c r="V48" s="35"/>
    </row>
    <row r="49" spans="1:22" ht="15" customHeight="1" x14ac:dyDescent="0.2">
      <c r="A49" s="36" t="s">
        <v>133</v>
      </c>
      <c r="B49" s="37" t="s">
        <v>134</v>
      </c>
      <c r="C49" s="38">
        <f>+$U$14</f>
        <v>161</v>
      </c>
      <c r="M49" s="60" t="s">
        <v>135</v>
      </c>
      <c r="N49" s="60"/>
      <c r="O49" s="60"/>
      <c r="P49" s="60"/>
      <c r="Q49" s="59"/>
      <c r="U49" s="34"/>
      <c r="V49" s="35"/>
    </row>
    <row r="50" spans="1:22" ht="15" customHeight="1" x14ac:dyDescent="0.2">
      <c r="A50" s="36" t="s">
        <v>136</v>
      </c>
      <c r="B50" s="37" t="s">
        <v>137</v>
      </c>
      <c r="C50" s="61">
        <v>54</v>
      </c>
      <c r="M50" s="62"/>
      <c r="N50" s="62" t="s">
        <v>138</v>
      </c>
      <c r="O50" s="62"/>
      <c r="P50" s="62"/>
      <c r="U50" s="34"/>
      <c r="V50" s="35"/>
    </row>
    <row r="51" spans="1:22" ht="15" customHeight="1" x14ac:dyDescent="0.2">
      <c r="A51" s="56" t="s">
        <v>132</v>
      </c>
      <c r="B51" s="63" t="s">
        <v>23</v>
      </c>
      <c r="C51" s="64">
        <f>+U7+C50</f>
        <v>5570</v>
      </c>
    </row>
    <row r="52" spans="1:22" ht="15" customHeight="1" x14ac:dyDescent="0.2">
      <c r="A52" s="65" t="s">
        <v>139</v>
      </c>
      <c r="B52" s="34"/>
      <c r="C52" s="66"/>
    </row>
    <row r="53" spans="1:22" ht="12" customHeight="1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2" ht="18" customHeight="1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2" ht="15" customHeight="1" x14ac:dyDescent="0.2">
      <c r="E55" s="62"/>
      <c r="F55" s="62"/>
      <c r="G55" s="62"/>
      <c r="H55" s="62"/>
      <c r="I55" s="62"/>
      <c r="J55" s="62"/>
    </row>
    <row r="56" spans="1:22" ht="15" customHeight="1" x14ac:dyDescent="0.2">
      <c r="E56" s="62"/>
      <c r="F56" s="62"/>
      <c r="G56" s="62"/>
      <c r="H56" s="62"/>
      <c r="I56" s="62"/>
      <c r="J56" s="62"/>
    </row>
    <row r="57" spans="1:22" ht="24" customHeight="1" x14ac:dyDescent="0.2">
      <c r="E57" s="62"/>
      <c r="F57" s="62"/>
      <c r="G57" s="62"/>
      <c r="H57" s="62"/>
      <c r="I57" s="62"/>
      <c r="J57" s="62"/>
    </row>
    <row r="58" spans="1:22" ht="21" customHeight="1" x14ac:dyDescent="0.2">
      <c r="E58" s="62"/>
      <c r="F58" s="62"/>
      <c r="G58" s="62"/>
      <c r="H58" s="62"/>
      <c r="I58" s="62"/>
      <c r="J58" s="62"/>
    </row>
    <row r="59" spans="1:22" ht="15" customHeight="1" x14ac:dyDescent="0.2">
      <c r="E59" s="62"/>
      <c r="F59" s="62"/>
      <c r="G59" s="62"/>
      <c r="H59" s="62"/>
      <c r="I59" s="62"/>
      <c r="J59" s="62"/>
    </row>
    <row r="60" spans="1:22" s="62" customFormat="1" ht="9.9499999999999993" customHeight="1" x14ac:dyDescent="0.2"/>
    <row r="61" spans="1:22" ht="9.9499999999999993" customHeigh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="75" zoomScaleNormal="75" workbookViewId="0">
      <selection activeCell="M43" sqref="M43"/>
    </sheetView>
  </sheetViews>
  <sheetFormatPr baseColWidth="10" defaultRowHeight="11.25" x14ac:dyDescent="0.2"/>
  <cols>
    <col min="1" max="1" width="11.140625" style="3" customWidth="1"/>
    <col min="2" max="2" width="26.140625" style="3" customWidth="1"/>
    <col min="3" max="3" width="11.42578125" style="3"/>
    <col min="4" max="4" width="10.28515625" style="3" customWidth="1"/>
    <col min="5" max="5" width="9.28515625" style="3" customWidth="1"/>
    <col min="6" max="6" width="9" style="3" customWidth="1"/>
    <col min="7" max="9" width="8.28515625" style="3" customWidth="1"/>
    <col min="10" max="10" width="9.42578125" style="3" customWidth="1"/>
    <col min="11" max="11" width="7.7109375" style="3" customWidth="1"/>
    <col min="12" max="12" width="10.42578125" style="3" customWidth="1"/>
    <col min="13" max="13" width="9.28515625" style="3" customWidth="1"/>
    <col min="14" max="14" width="11.140625" style="3" customWidth="1"/>
    <col min="15" max="15" width="7.85546875" style="3" customWidth="1"/>
    <col min="16" max="16" width="11" style="3" customWidth="1"/>
    <col min="17" max="17" width="7" style="3" customWidth="1"/>
    <col min="18" max="18" width="10.85546875" style="3" customWidth="1"/>
    <col min="19" max="20" width="10.7109375" style="3" customWidth="1"/>
    <col min="21" max="21" width="13.5703125" style="3" customWidth="1"/>
    <col min="22" max="22" width="7.42578125" style="3" customWidth="1"/>
    <col min="23" max="23" width="9.42578125" style="3" customWidth="1"/>
    <col min="24" max="24" width="10" style="3" customWidth="1"/>
    <col min="25" max="25" width="11.28515625" style="3" customWidth="1"/>
    <col min="26" max="26" width="10.140625" style="3" customWidth="1"/>
    <col min="27" max="27" width="9.5703125" style="3" customWidth="1"/>
    <col min="28" max="28" width="1.140625" style="3" customWidth="1"/>
    <col min="29" max="29" width="2.85546875" style="3" customWidth="1"/>
    <col min="30" max="256" width="11.42578125" style="3"/>
    <col min="257" max="257" width="11.140625" style="3" customWidth="1"/>
    <col min="258" max="258" width="26.140625" style="3" customWidth="1"/>
    <col min="259" max="259" width="11.42578125" style="3"/>
    <col min="260" max="260" width="10.28515625" style="3" customWidth="1"/>
    <col min="261" max="261" width="9.28515625" style="3" customWidth="1"/>
    <col min="262" max="262" width="9" style="3" customWidth="1"/>
    <col min="263" max="265" width="8.28515625" style="3" customWidth="1"/>
    <col min="266" max="266" width="9.42578125" style="3" customWidth="1"/>
    <col min="267" max="267" width="7.7109375" style="3" customWidth="1"/>
    <col min="268" max="268" width="10.42578125" style="3" customWidth="1"/>
    <col min="269" max="269" width="9.28515625" style="3" customWidth="1"/>
    <col min="270" max="270" width="11.140625" style="3" customWidth="1"/>
    <col min="271" max="271" width="7.85546875" style="3" customWidth="1"/>
    <col min="272" max="272" width="11" style="3" customWidth="1"/>
    <col min="273" max="273" width="7" style="3" customWidth="1"/>
    <col min="274" max="274" width="10.85546875" style="3" customWidth="1"/>
    <col min="275" max="276" width="10.7109375" style="3" customWidth="1"/>
    <col min="277" max="277" width="13.5703125" style="3" customWidth="1"/>
    <col min="278" max="278" width="7.42578125" style="3" customWidth="1"/>
    <col min="279" max="279" width="9.42578125" style="3" customWidth="1"/>
    <col min="280" max="280" width="10" style="3" customWidth="1"/>
    <col min="281" max="281" width="11.28515625" style="3" customWidth="1"/>
    <col min="282" max="282" width="10.140625" style="3" customWidth="1"/>
    <col min="283" max="283" width="9.5703125" style="3" customWidth="1"/>
    <col min="284" max="284" width="1.140625" style="3" customWidth="1"/>
    <col min="285" max="285" width="2.85546875" style="3" customWidth="1"/>
    <col min="286" max="512" width="11.42578125" style="3"/>
    <col min="513" max="513" width="11.140625" style="3" customWidth="1"/>
    <col min="514" max="514" width="26.140625" style="3" customWidth="1"/>
    <col min="515" max="515" width="11.42578125" style="3"/>
    <col min="516" max="516" width="10.28515625" style="3" customWidth="1"/>
    <col min="517" max="517" width="9.28515625" style="3" customWidth="1"/>
    <col min="518" max="518" width="9" style="3" customWidth="1"/>
    <col min="519" max="521" width="8.28515625" style="3" customWidth="1"/>
    <col min="522" max="522" width="9.42578125" style="3" customWidth="1"/>
    <col min="523" max="523" width="7.7109375" style="3" customWidth="1"/>
    <col min="524" max="524" width="10.42578125" style="3" customWidth="1"/>
    <col min="525" max="525" width="9.28515625" style="3" customWidth="1"/>
    <col min="526" max="526" width="11.140625" style="3" customWidth="1"/>
    <col min="527" max="527" width="7.85546875" style="3" customWidth="1"/>
    <col min="528" max="528" width="11" style="3" customWidth="1"/>
    <col min="529" max="529" width="7" style="3" customWidth="1"/>
    <col min="530" max="530" width="10.85546875" style="3" customWidth="1"/>
    <col min="531" max="532" width="10.7109375" style="3" customWidth="1"/>
    <col min="533" max="533" width="13.5703125" style="3" customWidth="1"/>
    <col min="534" max="534" width="7.42578125" style="3" customWidth="1"/>
    <col min="535" max="535" width="9.42578125" style="3" customWidth="1"/>
    <col min="536" max="536" width="10" style="3" customWidth="1"/>
    <col min="537" max="537" width="11.28515625" style="3" customWidth="1"/>
    <col min="538" max="538" width="10.140625" style="3" customWidth="1"/>
    <col min="539" max="539" width="9.5703125" style="3" customWidth="1"/>
    <col min="540" max="540" width="1.140625" style="3" customWidth="1"/>
    <col min="541" max="541" width="2.85546875" style="3" customWidth="1"/>
    <col min="542" max="768" width="11.42578125" style="3"/>
    <col min="769" max="769" width="11.140625" style="3" customWidth="1"/>
    <col min="770" max="770" width="26.140625" style="3" customWidth="1"/>
    <col min="771" max="771" width="11.42578125" style="3"/>
    <col min="772" max="772" width="10.28515625" style="3" customWidth="1"/>
    <col min="773" max="773" width="9.28515625" style="3" customWidth="1"/>
    <col min="774" max="774" width="9" style="3" customWidth="1"/>
    <col min="775" max="777" width="8.28515625" style="3" customWidth="1"/>
    <col min="778" max="778" width="9.42578125" style="3" customWidth="1"/>
    <col min="779" max="779" width="7.7109375" style="3" customWidth="1"/>
    <col min="780" max="780" width="10.42578125" style="3" customWidth="1"/>
    <col min="781" max="781" width="9.28515625" style="3" customWidth="1"/>
    <col min="782" max="782" width="11.140625" style="3" customWidth="1"/>
    <col min="783" max="783" width="7.85546875" style="3" customWidth="1"/>
    <col min="784" max="784" width="11" style="3" customWidth="1"/>
    <col min="785" max="785" width="7" style="3" customWidth="1"/>
    <col min="786" max="786" width="10.85546875" style="3" customWidth="1"/>
    <col min="787" max="788" width="10.7109375" style="3" customWidth="1"/>
    <col min="789" max="789" width="13.5703125" style="3" customWidth="1"/>
    <col min="790" max="790" width="7.42578125" style="3" customWidth="1"/>
    <col min="791" max="791" width="9.42578125" style="3" customWidth="1"/>
    <col min="792" max="792" width="10" style="3" customWidth="1"/>
    <col min="793" max="793" width="11.28515625" style="3" customWidth="1"/>
    <col min="794" max="794" width="10.140625" style="3" customWidth="1"/>
    <col min="795" max="795" width="9.5703125" style="3" customWidth="1"/>
    <col min="796" max="796" width="1.140625" style="3" customWidth="1"/>
    <col min="797" max="797" width="2.85546875" style="3" customWidth="1"/>
    <col min="798" max="1024" width="11.42578125" style="3"/>
    <col min="1025" max="1025" width="11.140625" style="3" customWidth="1"/>
    <col min="1026" max="1026" width="26.140625" style="3" customWidth="1"/>
    <col min="1027" max="1027" width="11.42578125" style="3"/>
    <col min="1028" max="1028" width="10.28515625" style="3" customWidth="1"/>
    <col min="1029" max="1029" width="9.28515625" style="3" customWidth="1"/>
    <col min="1030" max="1030" width="9" style="3" customWidth="1"/>
    <col min="1031" max="1033" width="8.28515625" style="3" customWidth="1"/>
    <col min="1034" max="1034" width="9.42578125" style="3" customWidth="1"/>
    <col min="1035" max="1035" width="7.7109375" style="3" customWidth="1"/>
    <col min="1036" max="1036" width="10.42578125" style="3" customWidth="1"/>
    <col min="1037" max="1037" width="9.28515625" style="3" customWidth="1"/>
    <col min="1038" max="1038" width="11.140625" style="3" customWidth="1"/>
    <col min="1039" max="1039" width="7.85546875" style="3" customWidth="1"/>
    <col min="1040" max="1040" width="11" style="3" customWidth="1"/>
    <col min="1041" max="1041" width="7" style="3" customWidth="1"/>
    <col min="1042" max="1042" width="10.85546875" style="3" customWidth="1"/>
    <col min="1043" max="1044" width="10.7109375" style="3" customWidth="1"/>
    <col min="1045" max="1045" width="13.5703125" style="3" customWidth="1"/>
    <col min="1046" max="1046" width="7.42578125" style="3" customWidth="1"/>
    <col min="1047" max="1047" width="9.42578125" style="3" customWidth="1"/>
    <col min="1048" max="1048" width="10" style="3" customWidth="1"/>
    <col min="1049" max="1049" width="11.28515625" style="3" customWidth="1"/>
    <col min="1050" max="1050" width="10.140625" style="3" customWidth="1"/>
    <col min="1051" max="1051" width="9.5703125" style="3" customWidth="1"/>
    <col min="1052" max="1052" width="1.140625" style="3" customWidth="1"/>
    <col min="1053" max="1053" width="2.85546875" style="3" customWidth="1"/>
    <col min="1054" max="1280" width="11.42578125" style="3"/>
    <col min="1281" max="1281" width="11.140625" style="3" customWidth="1"/>
    <col min="1282" max="1282" width="26.140625" style="3" customWidth="1"/>
    <col min="1283" max="1283" width="11.42578125" style="3"/>
    <col min="1284" max="1284" width="10.28515625" style="3" customWidth="1"/>
    <col min="1285" max="1285" width="9.28515625" style="3" customWidth="1"/>
    <col min="1286" max="1286" width="9" style="3" customWidth="1"/>
    <col min="1287" max="1289" width="8.28515625" style="3" customWidth="1"/>
    <col min="1290" max="1290" width="9.42578125" style="3" customWidth="1"/>
    <col min="1291" max="1291" width="7.7109375" style="3" customWidth="1"/>
    <col min="1292" max="1292" width="10.42578125" style="3" customWidth="1"/>
    <col min="1293" max="1293" width="9.28515625" style="3" customWidth="1"/>
    <col min="1294" max="1294" width="11.140625" style="3" customWidth="1"/>
    <col min="1295" max="1295" width="7.85546875" style="3" customWidth="1"/>
    <col min="1296" max="1296" width="11" style="3" customWidth="1"/>
    <col min="1297" max="1297" width="7" style="3" customWidth="1"/>
    <col min="1298" max="1298" width="10.85546875" style="3" customWidth="1"/>
    <col min="1299" max="1300" width="10.7109375" style="3" customWidth="1"/>
    <col min="1301" max="1301" width="13.5703125" style="3" customWidth="1"/>
    <col min="1302" max="1302" width="7.42578125" style="3" customWidth="1"/>
    <col min="1303" max="1303" width="9.42578125" style="3" customWidth="1"/>
    <col min="1304" max="1304" width="10" style="3" customWidth="1"/>
    <col min="1305" max="1305" width="11.28515625" style="3" customWidth="1"/>
    <col min="1306" max="1306" width="10.140625" style="3" customWidth="1"/>
    <col min="1307" max="1307" width="9.5703125" style="3" customWidth="1"/>
    <col min="1308" max="1308" width="1.140625" style="3" customWidth="1"/>
    <col min="1309" max="1309" width="2.85546875" style="3" customWidth="1"/>
    <col min="1310" max="1536" width="11.42578125" style="3"/>
    <col min="1537" max="1537" width="11.140625" style="3" customWidth="1"/>
    <col min="1538" max="1538" width="26.140625" style="3" customWidth="1"/>
    <col min="1539" max="1539" width="11.42578125" style="3"/>
    <col min="1540" max="1540" width="10.28515625" style="3" customWidth="1"/>
    <col min="1541" max="1541" width="9.28515625" style="3" customWidth="1"/>
    <col min="1542" max="1542" width="9" style="3" customWidth="1"/>
    <col min="1543" max="1545" width="8.28515625" style="3" customWidth="1"/>
    <col min="1546" max="1546" width="9.42578125" style="3" customWidth="1"/>
    <col min="1547" max="1547" width="7.7109375" style="3" customWidth="1"/>
    <col min="1548" max="1548" width="10.42578125" style="3" customWidth="1"/>
    <col min="1549" max="1549" width="9.28515625" style="3" customWidth="1"/>
    <col min="1550" max="1550" width="11.140625" style="3" customWidth="1"/>
    <col min="1551" max="1551" width="7.85546875" style="3" customWidth="1"/>
    <col min="1552" max="1552" width="11" style="3" customWidth="1"/>
    <col min="1553" max="1553" width="7" style="3" customWidth="1"/>
    <col min="1554" max="1554" width="10.85546875" style="3" customWidth="1"/>
    <col min="1555" max="1556" width="10.7109375" style="3" customWidth="1"/>
    <col min="1557" max="1557" width="13.5703125" style="3" customWidth="1"/>
    <col min="1558" max="1558" width="7.42578125" style="3" customWidth="1"/>
    <col min="1559" max="1559" width="9.42578125" style="3" customWidth="1"/>
    <col min="1560" max="1560" width="10" style="3" customWidth="1"/>
    <col min="1561" max="1561" width="11.28515625" style="3" customWidth="1"/>
    <col min="1562" max="1562" width="10.140625" style="3" customWidth="1"/>
    <col min="1563" max="1563" width="9.5703125" style="3" customWidth="1"/>
    <col min="1564" max="1564" width="1.140625" style="3" customWidth="1"/>
    <col min="1565" max="1565" width="2.85546875" style="3" customWidth="1"/>
    <col min="1566" max="1792" width="11.42578125" style="3"/>
    <col min="1793" max="1793" width="11.140625" style="3" customWidth="1"/>
    <col min="1794" max="1794" width="26.140625" style="3" customWidth="1"/>
    <col min="1795" max="1795" width="11.42578125" style="3"/>
    <col min="1796" max="1796" width="10.28515625" style="3" customWidth="1"/>
    <col min="1797" max="1797" width="9.28515625" style="3" customWidth="1"/>
    <col min="1798" max="1798" width="9" style="3" customWidth="1"/>
    <col min="1799" max="1801" width="8.28515625" style="3" customWidth="1"/>
    <col min="1802" max="1802" width="9.42578125" style="3" customWidth="1"/>
    <col min="1803" max="1803" width="7.7109375" style="3" customWidth="1"/>
    <col min="1804" max="1804" width="10.42578125" style="3" customWidth="1"/>
    <col min="1805" max="1805" width="9.28515625" style="3" customWidth="1"/>
    <col min="1806" max="1806" width="11.140625" style="3" customWidth="1"/>
    <col min="1807" max="1807" width="7.85546875" style="3" customWidth="1"/>
    <col min="1808" max="1808" width="11" style="3" customWidth="1"/>
    <col min="1809" max="1809" width="7" style="3" customWidth="1"/>
    <col min="1810" max="1810" width="10.85546875" style="3" customWidth="1"/>
    <col min="1811" max="1812" width="10.7109375" style="3" customWidth="1"/>
    <col min="1813" max="1813" width="13.5703125" style="3" customWidth="1"/>
    <col min="1814" max="1814" width="7.42578125" style="3" customWidth="1"/>
    <col min="1815" max="1815" width="9.42578125" style="3" customWidth="1"/>
    <col min="1816" max="1816" width="10" style="3" customWidth="1"/>
    <col min="1817" max="1817" width="11.28515625" style="3" customWidth="1"/>
    <col min="1818" max="1818" width="10.140625" style="3" customWidth="1"/>
    <col min="1819" max="1819" width="9.5703125" style="3" customWidth="1"/>
    <col min="1820" max="1820" width="1.140625" style="3" customWidth="1"/>
    <col min="1821" max="1821" width="2.85546875" style="3" customWidth="1"/>
    <col min="1822" max="2048" width="11.42578125" style="3"/>
    <col min="2049" max="2049" width="11.140625" style="3" customWidth="1"/>
    <col min="2050" max="2050" width="26.140625" style="3" customWidth="1"/>
    <col min="2051" max="2051" width="11.42578125" style="3"/>
    <col min="2052" max="2052" width="10.28515625" style="3" customWidth="1"/>
    <col min="2053" max="2053" width="9.28515625" style="3" customWidth="1"/>
    <col min="2054" max="2054" width="9" style="3" customWidth="1"/>
    <col min="2055" max="2057" width="8.28515625" style="3" customWidth="1"/>
    <col min="2058" max="2058" width="9.42578125" style="3" customWidth="1"/>
    <col min="2059" max="2059" width="7.7109375" style="3" customWidth="1"/>
    <col min="2060" max="2060" width="10.42578125" style="3" customWidth="1"/>
    <col min="2061" max="2061" width="9.28515625" style="3" customWidth="1"/>
    <col min="2062" max="2062" width="11.140625" style="3" customWidth="1"/>
    <col min="2063" max="2063" width="7.85546875" style="3" customWidth="1"/>
    <col min="2064" max="2064" width="11" style="3" customWidth="1"/>
    <col min="2065" max="2065" width="7" style="3" customWidth="1"/>
    <col min="2066" max="2066" width="10.85546875" style="3" customWidth="1"/>
    <col min="2067" max="2068" width="10.7109375" style="3" customWidth="1"/>
    <col min="2069" max="2069" width="13.5703125" style="3" customWidth="1"/>
    <col min="2070" max="2070" width="7.42578125" style="3" customWidth="1"/>
    <col min="2071" max="2071" width="9.42578125" style="3" customWidth="1"/>
    <col min="2072" max="2072" width="10" style="3" customWidth="1"/>
    <col min="2073" max="2073" width="11.28515625" style="3" customWidth="1"/>
    <col min="2074" max="2074" width="10.140625" style="3" customWidth="1"/>
    <col min="2075" max="2075" width="9.5703125" style="3" customWidth="1"/>
    <col min="2076" max="2076" width="1.140625" style="3" customWidth="1"/>
    <col min="2077" max="2077" width="2.85546875" style="3" customWidth="1"/>
    <col min="2078" max="2304" width="11.42578125" style="3"/>
    <col min="2305" max="2305" width="11.140625" style="3" customWidth="1"/>
    <col min="2306" max="2306" width="26.140625" style="3" customWidth="1"/>
    <col min="2307" max="2307" width="11.42578125" style="3"/>
    <col min="2308" max="2308" width="10.28515625" style="3" customWidth="1"/>
    <col min="2309" max="2309" width="9.28515625" style="3" customWidth="1"/>
    <col min="2310" max="2310" width="9" style="3" customWidth="1"/>
    <col min="2311" max="2313" width="8.28515625" style="3" customWidth="1"/>
    <col min="2314" max="2314" width="9.42578125" style="3" customWidth="1"/>
    <col min="2315" max="2315" width="7.7109375" style="3" customWidth="1"/>
    <col min="2316" max="2316" width="10.42578125" style="3" customWidth="1"/>
    <col min="2317" max="2317" width="9.28515625" style="3" customWidth="1"/>
    <col min="2318" max="2318" width="11.140625" style="3" customWidth="1"/>
    <col min="2319" max="2319" width="7.85546875" style="3" customWidth="1"/>
    <col min="2320" max="2320" width="11" style="3" customWidth="1"/>
    <col min="2321" max="2321" width="7" style="3" customWidth="1"/>
    <col min="2322" max="2322" width="10.85546875" style="3" customWidth="1"/>
    <col min="2323" max="2324" width="10.7109375" style="3" customWidth="1"/>
    <col min="2325" max="2325" width="13.5703125" style="3" customWidth="1"/>
    <col min="2326" max="2326" width="7.42578125" style="3" customWidth="1"/>
    <col min="2327" max="2327" width="9.42578125" style="3" customWidth="1"/>
    <col min="2328" max="2328" width="10" style="3" customWidth="1"/>
    <col min="2329" max="2329" width="11.28515625" style="3" customWidth="1"/>
    <col min="2330" max="2330" width="10.140625" style="3" customWidth="1"/>
    <col min="2331" max="2331" width="9.5703125" style="3" customWidth="1"/>
    <col min="2332" max="2332" width="1.140625" style="3" customWidth="1"/>
    <col min="2333" max="2333" width="2.85546875" style="3" customWidth="1"/>
    <col min="2334" max="2560" width="11.42578125" style="3"/>
    <col min="2561" max="2561" width="11.140625" style="3" customWidth="1"/>
    <col min="2562" max="2562" width="26.140625" style="3" customWidth="1"/>
    <col min="2563" max="2563" width="11.42578125" style="3"/>
    <col min="2564" max="2564" width="10.28515625" style="3" customWidth="1"/>
    <col min="2565" max="2565" width="9.28515625" style="3" customWidth="1"/>
    <col min="2566" max="2566" width="9" style="3" customWidth="1"/>
    <col min="2567" max="2569" width="8.28515625" style="3" customWidth="1"/>
    <col min="2570" max="2570" width="9.42578125" style="3" customWidth="1"/>
    <col min="2571" max="2571" width="7.7109375" style="3" customWidth="1"/>
    <col min="2572" max="2572" width="10.42578125" style="3" customWidth="1"/>
    <col min="2573" max="2573" width="9.28515625" style="3" customWidth="1"/>
    <col min="2574" max="2574" width="11.140625" style="3" customWidth="1"/>
    <col min="2575" max="2575" width="7.85546875" style="3" customWidth="1"/>
    <col min="2576" max="2576" width="11" style="3" customWidth="1"/>
    <col min="2577" max="2577" width="7" style="3" customWidth="1"/>
    <col min="2578" max="2578" width="10.85546875" style="3" customWidth="1"/>
    <col min="2579" max="2580" width="10.7109375" style="3" customWidth="1"/>
    <col min="2581" max="2581" width="13.5703125" style="3" customWidth="1"/>
    <col min="2582" max="2582" width="7.42578125" style="3" customWidth="1"/>
    <col min="2583" max="2583" width="9.42578125" style="3" customWidth="1"/>
    <col min="2584" max="2584" width="10" style="3" customWidth="1"/>
    <col min="2585" max="2585" width="11.28515625" style="3" customWidth="1"/>
    <col min="2586" max="2586" width="10.140625" style="3" customWidth="1"/>
    <col min="2587" max="2587" width="9.5703125" style="3" customWidth="1"/>
    <col min="2588" max="2588" width="1.140625" style="3" customWidth="1"/>
    <col min="2589" max="2589" width="2.85546875" style="3" customWidth="1"/>
    <col min="2590" max="2816" width="11.42578125" style="3"/>
    <col min="2817" max="2817" width="11.140625" style="3" customWidth="1"/>
    <col min="2818" max="2818" width="26.140625" style="3" customWidth="1"/>
    <col min="2819" max="2819" width="11.42578125" style="3"/>
    <col min="2820" max="2820" width="10.28515625" style="3" customWidth="1"/>
    <col min="2821" max="2821" width="9.28515625" style="3" customWidth="1"/>
    <col min="2822" max="2822" width="9" style="3" customWidth="1"/>
    <col min="2823" max="2825" width="8.28515625" style="3" customWidth="1"/>
    <col min="2826" max="2826" width="9.42578125" style="3" customWidth="1"/>
    <col min="2827" max="2827" width="7.7109375" style="3" customWidth="1"/>
    <col min="2828" max="2828" width="10.42578125" style="3" customWidth="1"/>
    <col min="2829" max="2829" width="9.28515625" style="3" customWidth="1"/>
    <col min="2830" max="2830" width="11.140625" style="3" customWidth="1"/>
    <col min="2831" max="2831" width="7.85546875" style="3" customWidth="1"/>
    <col min="2832" max="2832" width="11" style="3" customWidth="1"/>
    <col min="2833" max="2833" width="7" style="3" customWidth="1"/>
    <col min="2834" max="2834" width="10.85546875" style="3" customWidth="1"/>
    <col min="2835" max="2836" width="10.7109375" style="3" customWidth="1"/>
    <col min="2837" max="2837" width="13.5703125" style="3" customWidth="1"/>
    <col min="2838" max="2838" width="7.42578125" style="3" customWidth="1"/>
    <col min="2839" max="2839" width="9.42578125" style="3" customWidth="1"/>
    <col min="2840" max="2840" width="10" style="3" customWidth="1"/>
    <col min="2841" max="2841" width="11.28515625" style="3" customWidth="1"/>
    <col min="2842" max="2842" width="10.140625" style="3" customWidth="1"/>
    <col min="2843" max="2843" width="9.5703125" style="3" customWidth="1"/>
    <col min="2844" max="2844" width="1.140625" style="3" customWidth="1"/>
    <col min="2845" max="2845" width="2.85546875" style="3" customWidth="1"/>
    <col min="2846" max="3072" width="11.42578125" style="3"/>
    <col min="3073" max="3073" width="11.140625" style="3" customWidth="1"/>
    <col min="3074" max="3074" width="26.140625" style="3" customWidth="1"/>
    <col min="3075" max="3075" width="11.42578125" style="3"/>
    <col min="3076" max="3076" width="10.28515625" style="3" customWidth="1"/>
    <col min="3077" max="3077" width="9.28515625" style="3" customWidth="1"/>
    <col min="3078" max="3078" width="9" style="3" customWidth="1"/>
    <col min="3079" max="3081" width="8.28515625" style="3" customWidth="1"/>
    <col min="3082" max="3082" width="9.42578125" style="3" customWidth="1"/>
    <col min="3083" max="3083" width="7.7109375" style="3" customWidth="1"/>
    <col min="3084" max="3084" width="10.42578125" style="3" customWidth="1"/>
    <col min="3085" max="3085" width="9.28515625" style="3" customWidth="1"/>
    <col min="3086" max="3086" width="11.140625" style="3" customWidth="1"/>
    <col min="3087" max="3087" width="7.85546875" style="3" customWidth="1"/>
    <col min="3088" max="3088" width="11" style="3" customWidth="1"/>
    <col min="3089" max="3089" width="7" style="3" customWidth="1"/>
    <col min="3090" max="3090" width="10.85546875" style="3" customWidth="1"/>
    <col min="3091" max="3092" width="10.7109375" style="3" customWidth="1"/>
    <col min="3093" max="3093" width="13.5703125" style="3" customWidth="1"/>
    <col min="3094" max="3094" width="7.42578125" style="3" customWidth="1"/>
    <col min="3095" max="3095" width="9.42578125" style="3" customWidth="1"/>
    <col min="3096" max="3096" width="10" style="3" customWidth="1"/>
    <col min="3097" max="3097" width="11.28515625" style="3" customWidth="1"/>
    <col min="3098" max="3098" width="10.140625" style="3" customWidth="1"/>
    <col min="3099" max="3099" width="9.5703125" style="3" customWidth="1"/>
    <col min="3100" max="3100" width="1.140625" style="3" customWidth="1"/>
    <col min="3101" max="3101" width="2.85546875" style="3" customWidth="1"/>
    <col min="3102" max="3328" width="11.42578125" style="3"/>
    <col min="3329" max="3329" width="11.140625" style="3" customWidth="1"/>
    <col min="3330" max="3330" width="26.140625" style="3" customWidth="1"/>
    <col min="3331" max="3331" width="11.42578125" style="3"/>
    <col min="3332" max="3332" width="10.28515625" style="3" customWidth="1"/>
    <col min="3333" max="3333" width="9.28515625" style="3" customWidth="1"/>
    <col min="3334" max="3334" width="9" style="3" customWidth="1"/>
    <col min="3335" max="3337" width="8.28515625" style="3" customWidth="1"/>
    <col min="3338" max="3338" width="9.42578125" style="3" customWidth="1"/>
    <col min="3339" max="3339" width="7.7109375" style="3" customWidth="1"/>
    <col min="3340" max="3340" width="10.42578125" style="3" customWidth="1"/>
    <col min="3341" max="3341" width="9.28515625" style="3" customWidth="1"/>
    <col min="3342" max="3342" width="11.140625" style="3" customWidth="1"/>
    <col min="3343" max="3343" width="7.85546875" style="3" customWidth="1"/>
    <col min="3344" max="3344" width="11" style="3" customWidth="1"/>
    <col min="3345" max="3345" width="7" style="3" customWidth="1"/>
    <col min="3346" max="3346" width="10.85546875" style="3" customWidth="1"/>
    <col min="3347" max="3348" width="10.7109375" style="3" customWidth="1"/>
    <col min="3349" max="3349" width="13.5703125" style="3" customWidth="1"/>
    <col min="3350" max="3350" width="7.42578125" style="3" customWidth="1"/>
    <col min="3351" max="3351" width="9.42578125" style="3" customWidth="1"/>
    <col min="3352" max="3352" width="10" style="3" customWidth="1"/>
    <col min="3353" max="3353" width="11.28515625" style="3" customWidth="1"/>
    <col min="3354" max="3354" width="10.140625" style="3" customWidth="1"/>
    <col min="3355" max="3355" width="9.5703125" style="3" customWidth="1"/>
    <col min="3356" max="3356" width="1.140625" style="3" customWidth="1"/>
    <col min="3357" max="3357" width="2.85546875" style="3" customWidth="1"/>
    <col min="3358" max="3584" width="11.42578125" style="3"/>
    <col min="3585" max="3585" width="11.140625" style="3" customWidth="1"/>
    <col min="3586" max="3586" width="26.140625" style="3" customWidth="1"/>
    <col min="3587" max="3587" width="11.42578125" style="3"/>
    <col min="3588" max="3588" width="10.28515625" style="3" customWidth="1"/>
    <col min="3589" max="3589" width="9.28515625" style="3" customWidth="1"/>
    <col min="3590" max="3590" width="9" style="3" customWidth="1"/>
    <col min="3591" max="3593" width="8.28515625" style="3" customWidth="1"/>
    <col min="3594" max="3594" width="9.42578125" style="3" customWidth="1"/>
    <col min="3595" max="3595" width="7.7109375" style="3" customWidth="1"/>
    <col min="3596" max="3596" width="10.42578125" style="3" customWidth="1"/>
    <col min="3597" max="3597" width="9.28515625" style="3" customWidth="1"/>
    <col min="3598" max="3598" width="11.140625" style="3" customWidth="1"/>
    <col min="3599" max="3599" width="7.85546875" style="3" customWidth="1"/>
    <col min="3600" max="3600" width="11" style="3" customWidth="1"/>
    <col min="3601" max="3601" width="7" style="3" customWidth="1"/>
    <col min="3602" max="3602" width="10.85546875" style="3" customWidth="1"/>
    <col min="3603" max="3604" width="10.7109375" style="3" customWidth="1"/>
    <col min="3605" max="3605" width="13.5703125" style="3" customWidth="1"/>
    <col min="3606" max="3606" width="7.42578125" style="3" customWidth="1"/>
    <col min="3607" max="3607" width="9.42578125" style="3" customWidth="1"/>
    <col min="3608" max="3608" width="10" style="3" customWidth="1"/>
    <col min="3609" max="3609" width="11.28515625" style="3" customWidth="1"/>
    <col min="3610" max="3610" width="10.140625" style="3" customWidth="1"/>
    <col min="3611" max="3611" width="9.5703125" style="3" customWidth="1"/>
    <col min="3612" max="3612" width="1.140625" style="3" customWidth="1"/>
    <col min="3613" max="3613" width="2.85546875" style="3" customWidth="1"/>
    <col min="3614" max="3840" width="11.42578125" style="3"/>
    <col min="3841" max="3841" width="11.140625" style="3" customWidth="1"/>
    <col min="3842" max="3842" width="26.140625" style="3" customWidth="1"/>
    <col min="3843" max="3843" width="11.42578125" style="3"/>
    <col min="3844" max="3844" width="10.28515625" style="3" customWidth="1"/>
    <col min="3845" max="3845" width="9.28515625" style="3" customWidth="1"/>
    <col min="3846" max="3846" width="9" style="3" customWidth="1"/>
    <col min="3847" max="3849" width="8.28515625" style="3" customWidth="1"/>
    <col min="3850" max="3850" width="9.42578125" style="3" customWidth="1"/>
    <col min="3851" max="3851" width="7.7109375" style="3" customWidth="1"/>
    <col min="3852" max="3852" width="10.42578125" style="3" customWidth="1"/>
    <col min="3853" max="3853" width="9.28515625" style="3" customWidth="1"/>
    <col min="3854" max="3854" width="11.140625" style="3" customWidth="1"/>
    <col min="3855" max="3855" width="7.85546875" style="3" customWidth="1"/>
    <col min="3856" max="3856" width="11" style="3" customWidth="1"/>
    <col min="3857" max="3857" width="7" style="3" customWidth="1"/>
    <col min="3858" max="3858" width="10.85546875" style="3" customWidth="1"/>
    <col min="3859" max="3860" width="10.7109375" style="3" customWidth="1"/>
    <col min="3861" max="3861" width="13.5703125" style="3" customWidth="1"/>
    <col min="3862" max="3862" width="7.42578125" style="3" customWidth="1"/>
    <col min="3863" max="3863" width="9.42578125" style="3" customWidth="1"/>
    <col min="3864" max="3864" width="10" style="3" customWidth="1"/>
    <col min="3865" max="3865" width="11.28515625" style="3" customWidth="1"/>
    <col min="3866" max="3866" width="10.140625" style="3" customWidth="1"/>
    <col min="3867" max="3867" width="9.5703125" style="3" customWidth="1"/>
    <col min="3868" max="3868" width="1.140625" style="3" customWidth="1"/>
    <col min="3869" max="3869" width="2.85546875" style="3" customWidth="1"/>
    <col min="3870" max="4096" width="11.42578125" style="3"/>
    <col min="4097" max="4097" width="11.140625" style="3" customWidth="1"/>
    <col min="4098" max="4098" width="26.140625" style="3" customWidth="1"/>
    <col min="4099" max="4099" width="11.42578125" style="3"/>
    <col min="4100" max="4100" width="10.28515625" style="3" customWidth="1"/>
    <col min="4101" max="4101" width="9.28515625" style="3" customWidth="1"/>
    <col min="4102" max="4102" width="9" style="3" customWidth="1"/>
    <col min="4103" max="4105" width="8.28515625" style="3" customWidth="1"/>
    <col min="4106" max="4106" width="9.42578125" style="3" customWidth="1"/>
    <col min="4107" max="4107" width="7.7109375" style="3" customWidth="1"/>
    <col min="4108" max="4108" width="10.42578125" style="3" customWidth="1"/>
    <col min="4109" max="4109" width="9.28515625" style="3" customWidth="1"/>
    <col min="4110" max="4110" width="11.140625" style="3" customWidth="1"/>
    <col min="4111" max="4111" width="7.85546875" style="3" customWidth="1"/>
    <col min="4112" max="4112" width="11" style="3" customWidth="1"/>
    <col min="4113" max="4113" width="7" style="3" customWidth="1"/>
    <col min="4114" max="4114" width="10.85546875" style="3" customWidth="1"/>
    <col min="4115" max="4116" width="10.7109375" style="3" customWidth="1"/>
    <col min="4117" max="4117" width="13.5703125" style="3" customWidth="1"/>
    <col min="4118" max="4118" width="7.42578125" style="3" customWidth="1"/>
    <col min="4119" max="4119" width="9.42578125" style="3" customWidth="1"/>
    <col min="4120" max="4120" width="10" style="3" customWidth="1"/>
    <col min="4121" max="4121" width="11.28515625" style="3" customWidth="1"/>
    <col min="4122" max="4122" width="10.140625" style="3" customWidth="1"/>
    <col min="4123" max="4123" width="9.5703125" style="3" customWidth="1"/>
    <col min="4124" max="4124" width="1.140625" style="3" customWidth="1"/>
    <col min="4125" max="4125" width="2.85546875" style="3" customWidth="1"/>
    <col min="4126" max="4352" width="11.42578125" style="3"/>
    <col min="4353" max="4353" width="11.140625" style="3" customWidth="1"/>
    <col min="4354" max="4354" width="26.140625" style="3" customWidth="1"/>
    <col min="4355" max="4355" width="11.42578125" style="3"/>
    <col min="4356" max="4356" width="10.28515625" style="3" customWidth="1"/>
    <col min="4357" max="4357" width="9.28515625" style="3" customWidth="1"/>
    <col min="4358" max="4358" width="9" style="3" customWidth="1"/>
    <col min="4359" max="4361" width="8.28515625" style="3" customWidth="1"/>
    <col min="4362" max="4362" width="9.42578125" style="3" customWidth="1"/>
    <col min="4363" max="4363" width="7.7109375" style="3" customWidth="1"/>
    <col min="4364" max="4364" width="10.42578125" style="3" customWidth="1"/>
    <col min="4365" max="4365" width="9.28515625" style="3" customWidth="1"/>
    <col min="4366" max="4366" width="11.140625" style="3" customWidth="1"/>
    <col min="4367" max="4367" width="7.85546875" style="3" customWidth="1"/>
    <col min="4368" max="4368" width="11" style="3" customWidth="1"/>
    <col min="4369" max="4369" width="7" style="3" customWidth="1"/>
    <col min="4370" max="4370" width="10.85546875" style="3" customWidth="1"/>
    <col min="4371" max="4372" width="10.7109375" style="3" customWidth="1"/>
    <col min="4373" max="4373" width="13.5703125" style="3" customWidth="1"/>
    <col min="4374" max="4374" width="7.42578125" style="3" customWidth="1"/>
    <col min="4375" max="4375" width="9.42578125" style="3" customWidth="1"/>
    <col min="4376" max="4376" width="10" style="3" customWidth="1"/>
    <col min="4377" max="4377" width="11.28515625" style="3" customWidth="1"/>
    <col min="4378" max="4378" width="10.140625" style="3" customWidth="1"/>
    <col min="4379" max="4379" width="9.5703125" style="3" customWidth="1"/>
    <col min="4380" max="4380" width="1.140625" style="3" customWidth="1"/>
    <col min="4381" max="4381" width="2.85546875" style="3" customWidth="1"/>
    <col min="4382" max="4608" width="11.42578125" style="3"/>
    <col min="4609" max="4609" width="11.140625" style="3" customWidth="1"/>
    <col min="4610" max="4610" width="26.140625" style="3" customWidth="1"/>
    <col min="4611" max="4611" width="11.42578125" style="3"/>
    <col min="4612" max="4612" width="10.28515625" style="3" customWidth="1"/>
    <col min="4613" max="4613" width="9.28515625" style="3" customWidth="1"/>
    <col min="4614" max="4614" width="9" style="3" customWidth="1"/>
    <col min="4615" max="4617" width="8.28515625" style="3" customWidth="1"/>
    <col min="4618" max="4618" width="9.42578125" style="3" customWidth="1"/>
    <col min="4619" max="4619" width="7.7109375" style="3" customWidth="1"/>
    <col min="4620" max="4620" width="10.42578125" style="3" customWidth="1"/>
    <col min="4621" max="4621" width="9.28515625" style="3" customWidth="1"/>
    <col min="4622" max="4622" width="11.140625" style="3" customWidth="1"/>
    <col min="4623" max="4623" width="7.85546875" style="3" customWidth="1"/>
    <col min="4624" max="4624" width="11" style="3" customWidth="1"/>
    <col min="4625" max="4625" width="7" style="3" customWidth="1"/>
    <col min="4626" max="4626" width="10.85546875" style="3" customWidth="1"/>
    <col min="4627" max="4628" width="10.7109375" style="3" customWidth="1"/>
    <col min="4629" max="4629" width="13.5703125" style="3" customWidth="1"/>
    <col min="4630" max="4630" width="7.42578125" style="3" customWidth="1"/>
    <col min="4631" max="4631" width="9.42578125" style="3" customWidth="1"/>
    <col min="4632" max="4632" width="10" style="3" customWidth="1"/>
    <col min="4633" max="4633" width="11.28515625" style="3" customWidth="1"/>
    <col min="4634" max="4634" width="10.140625" style="3" customWidth="1"/>
    <col min="4635" max="4635" width="9.5703125" style="3" customWidth="1"/>
    <col min="4636" max="4636" width="1.140625" style="3" customWidth="1"/>
    <col min="4637" max="4637" width="2.85546875" style="3" customWidth="1"/>
    <col min="4638" max="4864" width="11.42578125" style="3"/>
    <col min="4865" max="4865" width="11.140625" style="3" customWidth="1"/>
    <col min="4866" max="4866" width="26.140625" style="3" customWidth="1"/>
    <col min="4867" max="4867" width="11.42578125" style="3"/>
    <col min="4868" max="4868" width="10.28515625" style="3" customWidth="1"/>
    <col min="4869" max="4869" width="9.28515625" style="3" customWidth="1"/>
    <col min="4870" max="4870" width="9" style="3" customWidth="1"/>
    <col min="4871" max="4873" width="8.28515625" style="3" customWidth="1"/>
    <col min="4874" max="4874" width="9.42578125" style="3" customWidth="1"/>
    <col min="4875" max="4875" width="7.7109375" style="3" customWidth="1"/>
    <col min="4876" max="4876" width="10.42578125" style="3" customWidth="1"/>
    <col min="4877" max="4877" width="9.28515625" style="3" customWidth="1"/>
    <col min="4878" max="4878" width="11.140625" style="3" customWidth="1"/>
    <col min="4879" max="4879" width="7.85546875" style="3" customWidth="1"/>
    <col min="4880" max="4880" width="11" style="3" customWidth="1"/>
    <col min="4881" max="4881" width="7" style="3" customWidth="1"/>
    <col min="4882" max="4882" width="10.85546875" style="3" customWidth="1"/>
    <col min="4883" max="4884" width="10.7109375" style="3" customWidth="1"/>
    <col min="4885" max="4885" width="13.5703125" style="3" customWidth="1"/>
    <col min="4886" max="4886" width="7.42578125" style="3" customWidth="1"/>
    <col min="4887" max="4887" width="9.42578125" style="3" customWidth="1"/>
    <col min="4888" max="4888" width="10" style="3" customWidth="1"/>
    <col min="4889" max="4889" width="11.28515625" style="3" customWidth="1"/>
    <col min="4890" max="4890" width="10.140625" style="3" customWidth="1"/>
    <col min="4891" max="4891" width="9.5703125" style="3" customWidth="1"/>
    <col min="4892" max="4892" width="1.140625" style="3" customWidth="1"/>
    <col min="4893" max="4893" width="2.85546875" style="3" customWidth="1"/>
    <col min="4894" max="5120" width="11.42578125" style="3"/>
    <col min="5121" max="5121" width="11.140625" style="3" customWidth="1"/>
    <col min="5122" max="5122" width="26.140625" style="3" customWidth="1"/>
    <col min="5123" max="5123" width="11.42578125" style="3"/>
    <col min="5124" max="5124" width="10.28515625" style="3" customWidth="1"/>
    <col min="5125" max="5125" width="9.28515625" style="3" customWidth="1"/>
    <col min="5126" max="5126" width="9" style="3" customWidth="1"/>
    <col min="5127" max="5129" width="8.28515625" style="3" customWidth="1"/>
    <col min="5130" max="5130" width="9.42578125" style="3" customWidth="1"/>
    <col min="5131" max="5131" width="7.7109375" style="3" customWidth="1"/>
    <col min="5132" max="5132" width="10.42578125" style="3" customWidth="1"/>
    <col min="5133" max="5133" width="9.28515625" style="3" customWidth="1"/>
    <col min="5134" max="5134" width="11.140625" style="3" customWidth="1"/>
    <col min="5135" max="5135" width="7.85546875" style="3" customWidth="1"/>
    <col min="5136" max="5136" width="11" style="3" customWidth="1"/>
    <col min="5137" max="5137" width="7" style="3" customWidth="1"/>
    <col min="5138" max="5138" width="10.85546875" style="3" customWidth="1"/>
    <col min="5139" max="5140" width="10.7109375" style="3" customWidth="1"/>
    <col min="5141" max="5141" width="13.5703125" style="3" customWidth="1"/>
    <col min="5142" max="5142" width="7.42578125" style="3" customWidth="1"/>
    <col min="5143" max="5143" width="9.42578125" style="3" customWidth="1"/>
    <col min="5144" max="5144" width="10" style="3" customWidth="1"/>
    <col min="5145" max="5145" width="11.28515625" style="3" customWidth="1"/>
    <col min="5146" max="5146" width="10.140625" style="3" customWidth="1"/>
    <col min="5147" max="5147" width="9.5703125" style="3" customWidth="1"/>
    <col min="5148" max="5148" width="1.140625" style="3" customWidth="1"/>
    <col min="5149" max="5149" width="2.85546875" style="3" customWidth="1"/>
    <col min="5150" max="5376" width="11.42578125" style="3"/>
    <col min="5377" max="5377" width="11.140625" style="3" customWidth="1"/>
    <col min="5378" max="5378" width="26.140625" style="3" customWidth="1"/>
    <col min="5379" max="5379" width="11.42578125" style="3"/>
    <col min="5380" max="5380" width="10.28515625" style="3" customWidth="1"/>
    <col min="5381" max="5381" width="9.28515625" style="3" customWidth="1"/>
    <col min="5382" max="5382" width="9" style="3" customWidth="1"/>
    <col min="5383" max="5385" width="8.28515625" style="3" customWidth="1"/>
    <col min="5386" max="5386" width="9.42578125" style="3" customWidth="1"/>
    <col min="5387" max="5387" width="7.7109375" style="3" customWidth="1"/>
    <col min="5388" max="5388" width="10.42578125" style="3" customWidth="1"/>
    <col min="5389" max="5389" width="9.28515625" style="3" customWidth="1"/>
    <col min="5390" max="5390" width="11.140625" style="3" customWidth="1"/>
    <col min="5391" max="5391" width="7.85546875" style="3" customWidth="1"/>
    <col min="5392" max="5392" width="11" style="3" customWidth="1"/>
    <col min="5393" max="5393" width="7" style="3" customWidth="1"/>
    <col min="5394" max="5394" width="10.85546875" style="3" customWidth="1"/>
    <col min="5395" max="5396" width="10.7109375" style="3" customWidth="1"/>
    <col min="5397" max="5397" width="13.5703125" style="3" customWidth="1"/>
    <col min="5398" max="5398" width="7.42578125" style="3" customWidth="1"/>
    <col min="5399" max="5399" width="9.42578125" style="3" customWidth="1"/>
    <col min="5400" max="5400" width="10" style="3" customWidth="1"/>
    <col min="5401" max="5401" width="11.28515625" style="3" customWidth="1"/>
    <col min="5402" max="5402" width="10.140625" style="3" customWidth="1"/>
    <col min="5403" max="5403" width="9.5703125" style="3" customWidth="1"/>
    <col min="5404" max="5404" width="1.140625" style="3" customWidth="1"/>
    <col min="5405" max="5405" width="2.85546875" style="3" customWidth="1"/>
    <col min="5406" max="5632" width="11.42578125" style="3"/>
    <col min="5633" max="5633" width="11.140625" style="3" customWidth="1"/>
    <col min="5634" max="5634" width="26.140625" style="3" customWidth="1"/>
    <col min="5635" max="5635" width="11.42578125" style="3"/>
    <col min="5636" max="5636" width="10.28515625" style="3" customWidth="1"/>
    <col min="5637" max="5637" width="9.28515625" style="3" customWidth="1"/>
    <col min="5638" max="5638" width="9" style="3" customWidth="1"/>
    <col min="5639" max="5641" width="8.28515625" style="3" customWidth="1"/>
    <col min="5642" max="5642" width="9.42578125" style="3" customWidth="1"/>
    <col min="5643" max="5643" width="7.7109375" style="3" customWidth="1"/>
    <col min="5644" max="5644" width="10.42578125" style="3" customWidth="1"/>
    <col min="5645" max="5645" width="9.28515625" style="3" customWidth="1"/>
    <col min="5646" max="5646" width="11.140625" style="3" customWidth="1"/>
    <col min="5647" max="5647" width="7.85546875" style="3" customWidth="1"/>
    <col min="5648" max="5648" width="11" style="3" customWidth="1"/>
    <col min="5649" max="5649" width="7" style="3" customWidth="1"/>
    <col min="5650" max="5650" width="10.85546875" style="3" customWidth="1"/>
    <col min="5651" max="5652" width="10.7109375" style="3" customWidth="1"/>
    <col min="5653" max="5653" width="13.5703125" style="3" customWidth="1"/>
    <col min="5654" max="5654" width="7.42578125" style="3" customWidth="1"/>
    <col min="5655" max="5655" width="9.42578125" style="3" customWidth="1"/>
    <col min="5656" max="5656" width="10" style="3" customWidth="1"/>
    <col min="5657" max="5657" width="11.28515625" style="3" customWidth="1"/>
    <col min="5658" max="5658" width="10.140625" style="3" customWidth="1"/>
    <col min="5659" max="5659" width="9.5703125" style="3" customWidth="1"/>
    <col min="5660" max="5660" width="1.140625" style="3" customWidth="1"/>
    <col min="5661" max="5661" width="2.85546875" style="3" customWidth="1"/>
    <col min="5662" max="5888" width="11.42578125" style="3"/>
    <col min="5889" max="5889" width="11.140625" style="3" customWidth="1"/>
    <col min="5890" max="5890" width="26.140625" style="3" customWidth="1"/>
    <col min="5891" max="5891" width="11.42578125" style="3"/>
    <col min="5892" max="5892" width="10.28515625" style="3" customWidth="1"/>
    <col min="5893" max="5893" width="9.28515625" style="3" customWidth="1"/>
    <col min="5894" max="5894" width="9" style="3" customWidth="1"/>
    <col min="5895" max="5897" width="8.28515625" style="3" customWidth="1"/>
    <col min="5898" max="5898" width="9.42578125" style="3" customWidth="1"/>
    <col min="5899" max="5899" width="7.7109375" style="3" customWidth="1"/>
    <col min="5900" max="5900" width="10.42578125" style="3" customWidth="1"/>
    <col min="5901" max="5901" width="9.28515625" style="3" customWidth="1"/>
    <col min="5902" max="5902" width="11.140625" style="3" customWidth="1"/>
    <col min="5903" max="5903" width="7.85546875" style="3" customWidth="1"/>
    <col min="5904" max="5904" width="11" style="3" customWidth="1"/>
    <col min="5905" max="5905" width="7" style="3" customWidth="1"/>
    <col min="5906" max="5906" width="10.85546875" style="3" customWidth="1"/>
    <col min="5907" max="5908" width="10.7109375" style="3" customWidth="1"/>
    <col min="5909" max="5909" width="13.5703125" style="3" customWidth="1"/>
    <col min="5910" max="5910" width="7.42578125" style="3" customWidth="1"/>
    <col min="5911" max="5911" width="9.42578125" style="3" customWidth="1"/>
    <col min="5912" max="5912" width="10" style="3" customWidth="1"/>
    <col min="5913" max="5913" width="11.28515625" style="3" customWidth="1"/>
    <col min="5914" max="5914" width="10.140625" style="3" customWidth="1"/>
    <col min="5915" max="5915" width="9.5703125" style="3" customWidth="1"/>
    <col min="5916" max="5916" width="1.140625" style="3" customWidth="1"/>
    <col min="5917" max="5917" width="2.85546875" style="3" customWidth="1"/>
    <col min="5918" max="6144" width="11.42578125" style="3"/>
    <col min="6145" max="6145" width="11.140625" style="3" customWidth="1"/>
    <col min="6146" max="6146" width="26.140625" style="3" customWidth="1"/>
    <col min="6147" max="6147" width="11.42578125" style="3"/>
    <col min="6148" max="6148" width="10.28515625" style="3" customWidth="1"/>
    <col min="6149" max="6149" width="9.28515625" style="3" customWidth="1"/>
    <col min="6150" max="6150" width="9" style="3" customWidth="1"/>
    <col min="6151" max="6153" width="8.28515625" style="3" customWidth="1"/>
    <col min="6154" max="6154" width="9.42578125" style="3" customWidth="1"/>
    <col min="6155" max="6155" width="7.7109375" style="3" customWidth="1"/>
    <col min="6156" max="6156" width="10.42578125" style="3" customWidth="1"/>
    <col min="6157" max="6157" width="9.28515625" style="3" customWidth="1"/>
    <col min="6158" max="6158" width="11.140625" style="3" customWidth="1"/>
    <col min="6159" max="6159" width="7.85546875" style="3" customWidth="1"/>
    <col min="6160" max="6160" width="11" style="3" customWidth="1"/>
    <col min="6161" max="6161" width="7" style="3" customWidth="1"/>
    <col min="6162" max="6162" width="10.85546875" style="3" customWidth="1"/>
    <col min="6163" max="6164" width="10.7109375" style="3" customWidth="1"/>
    <col min="6165" max="6165" width="13.5703125" style="3" customWidth="1"/>
    <col min="6166" max="6166" width="7.42578125" style="3" customWidth="1"/>
    <col min="6167" max="6167" width="9.42578125" style="3" customWidth="1"/>
    <col min="6168" max="6168" width="10" style="3" customWidth="1"/>
    <col min="6169" max="6169" width="11.28515625" style="3" customWidth="1"/>
    <col min="6170" max="6170" width="10.140625" style="3" customWidth="1"/>
    <col min="6171" max="6171" width="9.5703125" style="3" customWidth="1"/>
    <col min="6172" max="6172" width="1.140625" style="3" customWidth="1"/>
    <col min="6173" max="6173" width="2.85546875" style="3" customWidth="1"/>
    <col min="6174" max="6400" width="11.42578125" style="3"/>
    <col min="6401" max="6401" width="11.140625" style="3" customWidth="1"/>
    <col min="6402" max="6402" width="26.140625" style="3" customWidth="1"/>
    <col min="6403" max="6403" width="11.42578125" style="3"/>
    <col min="6404" max="6404" width="10.28515625" style="3" customWidth="1"/>
    <col min="6405" max="6405" width="9.28515625" style="3" customWidth="1"/>
    <col min="6406" max="6406" width="9" style="3" customWidth="1"/>
    <col min="6407" max="6409" width="8.28515625" style="3" customWidth="1"/>
    <col min="6410" max="6410" width="9.42578125" style="3" customWidth="1"/>
    <col min="6411" max="6411" width="7.7109375" style="3" customWidth="1"/>
    <col min="6412" max="6412" width="10.42578125" style="3" customWidth="1"/>
    <col min="6413" max="6413" width="9.28515625" style="3" customWidth="1"/>
    <col min="6414" max="6414" width="11.140625" style="3" customWidth="1"/>
    <col min="6415" max="6415" width="7.85546875" style="3" customWidth="1"/>
    <col min="6416" max="6416" width="11" style="3" customWidth="1"/>
    <col min="6417" max="6417" width="7" style="3" customWidth="1"/>
    <col min="6418" max="6418" width="10.85546875" style="3" customWidth="1"/>
    <col min="6419" max="6420" width="10.7109375" style="3" customWidth="1"/>
    <col min="6421" max="6421" width="13.5703125" style="3" customWidth="1"/>
    <col min="6422" max="6422" width="7.42578125" style="3" customWidth="1"/>
    <col min="6423" max="6423" width="9.42578125" style="3" customWidth="1"/>
    <col min="6424" max="6424" width="10" style="3" customWidth="1"/>
    <col min="6425" max="6425" width="11.28515625" style="3" customWidth="1"/>
    <col min="6426" max="6426" width="10.140625" style="3" customWidth="1"/>
    <col min="6427" max="6427" width="9.5703125" style="3" customWidth="1"/>
    <col min="6428" max="6428" width="1.140625" style="3" customWidth="1"/>
    <col min="6429" max="6429" width="2.85546875" style="3" customWidth="1"/>
    <col min="6430" max="6656" width="11.42578125" style="3"/>
    <col min="6657" max="6657" width="11.140625" style="3" customWidth="1"/>
    <col min="6658" max="6658" width="26.140625" style="3" customWidth="1"/>
    <col min="6659" max="6659" width="11.42578125" style="3"/>
    <col min="6660" max="6660" width="10.28515625" style="3" customWidth="1"/>
    <col min="6661" max="6661" width="9.28515625" style="3" customWidth="1"/>
    <col min="6662" max="6662" width="9" style="3" customWidth="1"/>
    <col min="6663" max="6665" width="8.28515625" style="3" customWidth="1"/>
    <col min="6666" max="6666" width="9.42578125" style="3" customWidth="1"/>
    <col min="6667" max="6667" width="7.7109375" style="3" customWidth="1"/>
    <col min="6668" max="6668" width="10.42578125" style="3" customWidth="1"/>
    <col min="6669" max="6669" width="9.28515625" style="3" customWidth="1"/>
    <col min="6670" max="6670" width="11.140625" style="3" customWidth="1"/>
    <col min="6671" max="6671" width="7.85546875" style="3" customWidth="1"/>
    <col min="6672" max="6672" width="11" style="3" customWidth="1"/>
    <col min="6673" max="6673" width="7" style="3" customWidth="1"/>
    <col min="6674" max="6674" width="10.85546875" style="3" customWidth="1"/>
    <col min="6675" max="6676" width="10.7109375" style="3" customWidth="1"/>
    <col min="6677" max="6677" width="13.5703125" style="3" customWidth="1"/>
    <col min="6678" max="6678" width="7.42578125" style="3" customWidth="1"/>
    <col min="6679" max="6679" width="9.42578125" style="3" customWidth="1"/>
    <col min="6680" max="6680" width="10" style="3" customWidth="1"/>
    <col min="6681" max="6681" width="11.28515625" style="3" customWidth="1"/>
    <col min="6682" max="6682" width="10.140625" style="3" customWidth="1"/>
    <col min="6683" max="6683" width="9.5703125" style="3" customWidth="1"/>
    <col min="6684" max="6684" width="1.140625" style="3" customWidth="1"/>
    <col min="6685" max="6685" width="2.85546875" style="3" customWidth="1"/>
    <col min="6686" max="6912" width="11.42578125" style="3"/>
    <col min="6913" max="6913" width="11.140625" style="3" customWidth="1"/>
    <col min="6914" max="6914" width="26.140625" style="3" customWidth="1"/>
    <col min="6915" max="6915" width="11.42578125" style="3"/>
    <col min="6916" max="6916" width="10.28515625" style="3" customWidth="1"/>
    <col min="6917" max="6917" width="9.28515625" style="3" customWidth="1"/>
    <col min="6918" max="6918" width="9" style="3" customWidth="1"/>
    <col min="6919" max="6921" width="8.28515625" style="3" customWidth="1"/>
    <col min="6922" max="6922" width="9.42578125" style="3" customWidth="1"/>
    <col min="6923" max="6923" width="7.7109375" style="3" customWidth="1"/>
    <col min="6924" max="6924" width="10.42578125" style="3" customWidth="1"/>
    <col min="6925" max="6925" width="9.28515625" style="3" customWidth="1"/>
    <col min="6926" max="6926" width="11.140625" style="3" customWidth="1"/>
    <col min="6927" max="6927" width="7.85546875" style="3" customWidth="1"/>
    <col min="6928" max="6928" width="11" style="3" customWidth="1"/>
    <col min="6929" max="6929" width="7" style="3" customWidth="1"/>
    <col min="6930" max="6930" width="10.85546875" style="3" customWidth="1"/>
    <col min="6931" max="6932" width="10.7109375" style="3" customWidth="1"/>
    <col min="6933" max="6933" width="13.5703125" style="3" customWidth="1"/>
    <col min="6934" max="6934" width="7.42578125" style="3" customWidth="1"/>
    <col min="6935" max="6935" width="9.42578125" style="3" customWidth="1"/>
    <col min="6936" max="6936" width="10" style="3" customWidth="1"/>
    <col min="6937" max="6937" width="11.28515625" style="3" customWidth="1"/>
    <col min="6938" max="6938" width="10.140625" style="3" customWidth="1"/>
    <col min="6939" max="6939" width="9.5703125" style="3" customWidth="1"/>
    <col min="6940" max="6940" width="1.140625" style="3" customWidth="1"/>
    <col min="6941" max="6941" width="2.85546875" style="3" customWidth="1"/>
    <col min="6942" max="7168" width="11.42578125" style="3"/>
    <col min="7169" max="7169" width="11.140625" style="3" customWidth="1"/>
    <col min="7170" max="7170" width="26.140625" style="3" customWidth="1"/>
    <col min="7171" max="7171" width="11.42578125" style="3"/>
    <col min="7172" max="7172" width="10.28515625" style="3" customWidth="1"/>
    <col min="7173" max="7173" width="9.28515625" style="3" customWidth="1"/>
    <col min="7174" max="7174" width="9" style="3" customWidth="1"/>
    <col min="7175" max="7177" width="8.28515625" style="3" customWidth="1"/>
    <col min="7178" max="7178" width="9.42578125" style="3" customWidth="1"/>
    <col min="7179" max="7179" width="7.7109375" style="3" customWidth="1"/>
    <col min="7180" max="7180" width="10.42578125" style="3" customWidth="1"/>
    <col min="7181" max="7181" width="9.28515625" style="3" customWidth="1"/>
    <col min="7182" max="7182" width="11.140625" style="3" customWidth="1"/>
    <col min="7183" max="7183" width="7.85546875" style="3" customWidth="1"/>
    <col min="7184" max="7184" width="11" style="3" customWidth="1"/>
    <col min="7185" max="7185" width="7" style="3" customWidth="1"/>
    <col min="7186" max="7186" width="10.85546875" style="3" customWidth="1"/>
    <col min="7187" max="7188" width="10.7109375" style="3" customWidth="1"/>
    <col min="7189" max="7189" width="13.5703125" style="3" customWidth="1"/>
    <col min="7190" max="7190" width="7.42578125" style="3" customWidth="1"/>
    <col min="7191" max="7191" width="9.42578125" style="3" customWidth="1"/>
    <col min="7192" max="7192" width="10" style="3" customWidth="1"/>
    <col min="7193" max="7193" width="11.28515625" style="3" customWidth="1"/>
    <col min="7194" max="7194" width="10.140625" style="3" customWidth="1"/>
    <col min="7195" max="7195" width="9.5703125" style="3" customWidth="1"/>
    <col min="7196" max="7196" width="1.140625" style="3" customWidth="1"/>
    <col min="7197" max="7197" width="2.85546875" style="3" customWidth="1"/>
    <col min="7198" max="7424" width="11.42578125" style="3"/>
    <col min="7425" max="7425" width="11.140625" style="3" customWidth="1"/>
    <col min="7426" max="7426" width="26.140625" style="3" customWidth="1"/>
    <col min="7427" max="7427" width="11.42578125" style="3"/>
    <col min="7428" max="7428" width="10.28515625" style="3" customWidth="1"/>
    <col min="7429" max="7429" width="9.28515625" style="3" customWidth="1"/>
    <col min="7430" max="7430" width="9" style="3" customWidth="1"/>
    <col min="7431" max="7433" width="8.28515625" style="3" customWidth="1"/>
    <col min="7434" max="7434" width="9.42578125" style="3" customWidth="1"/>
    <col min="7435" max="7435" width="7.7109375" style="3" customWidth="1"/>
    <col min="7436" max="7436" width="10.42578125" style="3" customWidth="1"/>
    <col min="7437" max="7437" width="9.28515625" style="3" customWidth="1"/>
    <col min="7438" max="7438" width="11.140625" style="3" customWidth="1"/>
    <col min="7439" max="7439" width="7.85546875" style="3" customWidth="1"/>
    <col min="7440" max="7440" width="11" style="3" customWidth="1"/>
    <col min="7441" max="7441" width="7" style="3" customWidth="1"/>
    <col min="7442" max="7442" width="10.85546875" style="3" customWidth="1"/>
    <col min="7443" max="7444" width="10.7109375" style="3" customWidth="1"/>
    <col min="7445" max="7445" width="13.5703125" style="3" customWidth="1"/>
    <col min="7446" max="7446" width="7.42578125" style="3" customWidth="1"/>
    <col min="7447" max="7447" width="9.42578125" style="3" customWidth="1"/>
    <col min="7448" max="7448" width="10" style="3" customWidth="1"/>
    <col min="7449" max="7449" width="11.28515625" style="3" customWidth="1"/>
    <col min="7450" max="7450" width="10.140625" style="3" customWidth="1"/>
    <col min="7451" max="7451" width="9.5703125" style="3" customWidth="1"/>
    <col min="7452" max="7452" width="1.140625" style="3" customWidth="1"/>
    <col min="7453" max="7453" width="2.85546875" style="3" customWidth="1"/>
    <col min="7454" max="7680" width="11.42578125" style="3"/>
    <col min="7681" max="7681" width="11.140625" style="3" customWidth="1"/>
    <col min="7682" max="7682" width="26.140625" style="3" customWidth="1"/>
    <col min="7683" max="7683" width="11.42578125" style="3"/>
    <col min="7684" max="7684" width="10.28515625" style="3" customWidth="1"/>
    <col min="7685" max="7685" width="9.28515625" style="3" customWidth="1"/>
    <col min="7686" max="7686" width="9" style="3" customWidth="1"/>
    <col min="7687" max="7689" width="8.28515625" style="3" customWidth="1"/>
    <col min="7690" max="7690" width="9.42578125" style="3" customWidth="1"/>
    <col min="7691" max="7691" width="7.7109375" style="3" customWidth="1"/>
    <col min="7692" max="7692" width="10.42578125" style="3" customWidth="1"/>
    <col min="7693" max="7693" width="9.28515625" style="3" customWidth="1"/>
    <col min="7694" max="7694" width="11.140625" style="3" customWidth="1"/>
    <col min="7695" max="7695" width="7.85546875" style="3" customWidth="1"/>
    <col min="7696" max="7696" width="11" style="3" customWidth="1"/>
    <col min="7697" max="7697" width="7" style="3" customWidth="1"/>
    <col min="7698" max="7698" width="10.85546875" style="3" customWidth="1"/>
    <col min="7699" max="7700" width="10.7109375" style="3" customWidth="1"/>
    <col min="7701" max="7701" width="13.5703125" style="3" customWidth="1"/>
    <col min="7702" max="7702" width="7.42578125" style="3" customWidth="1"/>
    <col min="7703" max="7703" width="9.42578125" style="3" customWidth="1"/>
    <col min="7704" max="7704" width="10" style="3" customWidth="1"/>
    <col min="7705" max="7705" width="11.28515625" style="3" customWidth="1"/>
    <col min="7706" max="7706" width="10.140625" style="3" customWidth="1"/>
    <col min="7707" max="7707" width="9.5703125" style="3" customWidth="1"/>
    <col min="7708" max="7708" width="1.140625" style="3" customWidth="1"/>
    <col min="7709" max="7709" width="2.85546875" style="3" customWidth="1"/>
    <col min="7710" max="7936" width="11.42578125" style="3"/>
    <col min="7937" max="7937" width="11.140625" style="3" customWidth="1"/>
    <col min="7938" max="7938" width="26.140625" style="3" customWidth="1"/>
    <col min="7939" max="7939" width="11.42578125" style="3"/>
    <col min="7940" max="7940" width="10.28515625" style="3" customWidth="1"/>
    <col min="7941" max="7941" width="9.28515625" style="3" customWidth="1"/>
    <col min="7942" max="7942" width="9" style="3" customWidth="1"/>
    <col min="7943" max="7945" width="8.28515625" style="3" customWidth="1"/>
    <col min="7946" max="7946" width="9.42578125" style="3" customWidth="1"/>
    <col min="7947" max="7947" width="7.7109375" style="3" customWidth="1"/>
    <col min="7948" max="7948" width="10.42578125" style="3" customWidth="1"/>
    <col min="7949" max="7949" width="9.28515625" style="3" customWidth="1"/>
    <col min="7950" max="7950" width="11.140625" style="3" customWidth="1"/>
    <col min="7951" max="7951" width="7.85546875" style="3" customWidth="1"/>
    <col min="7952" max="7952" width="11" style="3" customWidth="1"/>
    <col min="7953" max="7953" width="7" style="3" customWidth="1"/>
    <col min="7954" max="7954" width="10.85546875" style="3" customWidth="1"/>
    <col min="7955" max="7956" width="10.7109375" style="3" customWidth="1"/>
    <col min="7957" max="7957" width="13.5703125" style="3" customWidth="1"/>
    <col min="7958" max="7958" width="7.42578125" style="3" customWidth="1"/>
    <col min="7959" max="7959" width="9.42578125" style="3" customWidth="1"/>
    <col min="7960" max="7960" width="10" style="3" customWidth="1"/>
    <col min="7961" max="7961" width="11.28515625" style="3" customWidth="1"/>
    <col min="7962" max="7962" width="10.140625" style="3" customWidth="1"/>
    <col min="7963" max="7963" width="9.5703125" style="3" customWidth="1"/>
    <col min="7964" max="7964" width="1.140625" style="3" customWidth="1"/>
    <col min="7965" max="7965" width="2.85546875" style="3" customWidth="1"/>
    <col min="7966" max="8192" width="11.42578125" style="3"/>
    <col min="8193" max="8193" width="11.140625" style="3" customWidth="1"/>
    <col min="8194" max="8194" width="26.140625" style="3" customWidth="1"/>
    <col min="8195" max="8195" width="11.42578125" style="3"/>
    <col min="8196" max="8196" width="10.28515625" style="3" customWidth="1"/>
    <col min="8197" max="8197" width="9.28515625" style="3" customWidth="1"/>
    <col min="8198" max="8198" width="9" style="3" customWidth="1"/>
    <col min="8199" max="8201" width="8.28515625" style="3" customWidth="1"/>
    <col min="8202" max="8202" width="9.42578125" style="3" customWidth="1"/>
    <col min="8203" max="8203" width="7.7109375" style="3" customWidth="1"/>
    <col min="8204" max="8204" width="10.42578125" style="3" customWidth="1"/>
    <col min="8205" max="8205" width="9.28515625" style="3" customWidth="1"/>
    <col min="8206" max="8206" width="11.140625" style="3" customWidth="1"/>
    <col min="8207" max="8207" width="7.85546875" style="3" customWidth="1"/>
    <col min="8208" max="8208" width="11" style="3" customWidth="1"/>
    <col min="8209" max="8209" width="7" style="3" customWidth="1"/>
    <col min="8210" max="8210" width="10.85546875" style="3" customWidth="1"/>
    <col min="8211" max="8212" width="10.7109375" style="3" customWidth="1"/>
    <col min="8213" max="8213" width="13.5703125" style="3" customWidth="1"/>
    <col min="8214" max="8214" width="7.42578125" style="3" customWidth="1"/>
    <col min="8215" max="8215" width="9.42578125" style="3" customWidth="1"/>
    <col min="8216" max="8216" width="10" style="3" customWidth="1"/>
    <col min="8217" max="8217" width="11.28515625" style="3" customWidth="1"/>
    <col min="8218" max="8218" width="10.140625" style="3" customWidth="1"/>
    <col min="8219" max="8219" width="9.5703125" style="3" customWidth="1"/>
    <col min="8220" max="8220" width="1.140625" style="3" customWidth="1"/>
    <col min="8221" max="8221" width="2.85546875" style="3" customWidth="1"/>
    <col min="8222" max="8448" width="11.42578125" style="3"/>
    <col min="8449" max="8449" width="11.140625" style="3" customWidth="1"/>
    <col min="8450" max="8450" width="26.140625" style="3" customWidth="1"/>
    <col min="8451" max="8451" width="11.42578125" style="3"/>
    <col min="8452" max="8452" width="10.28515625" style="3" customWidth="1"/>
    <col min="8453" max="8453" width="9.28515625" style="3" customWidth="1"/>
    <col min="8454" max="8454" width="9" style="3" customWidth="1"/>
    <col min="8455" max="8457" width="8.28515625" style="3" customWidth="1"/>
    <col min="8458" max="8458" width="9.42578125" style="3" customWidth="1"/>
    <col min="8459" max="8459" width="7.7109375" style="3" customWidth="1"/>
    <col min="8460" max="8460" width="10.42578125" style="3" customWidth="1"/>
    <col min="8461" max="8461" width="9.28515625" style="3" customWidth="1"/>
    <col min="8462" max="8462" width="11.140625" style="3" customWidth="1"/>
    <col min="8463" max="8463" width="7.85546875" style="3" customWidth="1"/>
    <col min="8464" max="8464" width="11" style="3" customWidth="1"/>
    <col min="8465" max="8465" width="7" style="3" customWidth="1"/>
    <col min="8466" max="8466" width="10.85546875" style="3" customWidth="1"/>
    <col min="8467" max="8468" width="10.7109375" style="3" customWidth="1"/>
    <col min="8469" max="8469" width="13.5703125" style="3" customWidth="1"/>
    <col min="8470" max="8470" width="7.42578125" style="3" customWidth="1"/>
    <col min="8471" max="8471" width="9.42578125" style="3" customWidth="1"/>
    <col min="8472" max="8472" width="10" style="3" customWidth="1"/>
    <col min="8473" max="8473" width="11.28515625" style="3" customWidth="1"/>
    <col min="8474" max="8474" width="10.140625" style="3" customWidth="1"/>
    <col min="8475" max="8475" width="9.5703125" style="3" customWidth="1"/>
    <col min="8476" max="8476" width="1.140625" style="3" customWidth="1"/>
    <col min="8477" max="8477" width="2.85546875" style="3" customWidth="1"/>
    <col min="8478" max="8704" width="11.42578125" style="3"/>
    <col min="8705" max="8705" width="11.140625" style="3" customWidth="1"/>
    <col min="8706" max="8706" width="26.140625" style="3" customWidth="1"/>
    <col min="8707" max="8707" width="11.42578125" style="3"/>
    <col min="8708" max="8708" width="10.28515625" style="3" customWidth="1"/>
    <col min="8709" max="8709" width="9.28515625" style="3" customWidth="1"/>
    <col min="8710" max="8710" width="9" style="3" customWidth="1"/>
    <col min="8711" max="8713" width="8.28515625" style="3" customWidth="1"/>
    <col min="8714" max="8714" width="9.42578125" style="3" customWidth="1"/>
    <col min="8715" max="8715" width="7.7109375" style="3" customWidth="1"/>
    <col min="8716" max="8716" width="10.42578125" style="3" customWidth="1"/>
    <col min="8717" max="8717" width="9.28515625" style="3" customWidth="1"/>
    <col min="8718" max="8718" width="11.140625" style="3" customWidth="1"/>
    <col min="8719" max="8719" width="7.85546875" style="3" customWidth="1"/>
    <col min="8720" max="8720" width="11" style="3" customWidth="1"/>
    <col min="8721" max="8721" width="7" style="3" customWidth="1"/>
    <col min="8722" max="8722" width="10.85546875" style="3" customWidth="1"/>
    <col min="8723" max="8724" width="10.7109375" style="3" customWidth="1"/>
    <col min="8725" max="8725" width="13.5703125" style="3" customWidth="1"/>
    <col min="8726" max="8726" width="7.42578125" style="3" customWidth="1"/>
    <col min="8727" max="8727" width="9.42578125" style="3" customWidth="1"/>
    <col min="8728" max="8728" width="10" style="3" customWidth="1"/>
    <col min="8729" max="8729" width="11.28515625" style="3" customWidth="1"/>
    <col min="8730" max="8730" width="10.140625" style="3" customWidth="1"/>
    <col min="8731" max="8731" width="9.5703125" style="3" customWidth="1"/>
    <col min="8732" max="8732" width="1.140625" style="3" customWidth="1"/>
    <col min="8733" max="8733" width="2.85546875" style="3" customWidth="1"/>
    <col min="8734" max="8960" width="11.42578125" style="3"/>
    <col min="8961" max="8961" width="11.140625" style="3" customWidth="1"/>
    <col min="8962" max="8962" width="26.140625" style="3" customWidth="1"/>
    <col min="8963" max="8963" width="11.42578125" style="3"/>
    <col min="8964" max="8964" width="10.28515625" style="3" customWidth="1"/>
    <col min="8965" max="8965" width="9.28515625" style="3" customWidth="1"/>
    <col min="8966" max="8966" width="9" style="3" customWidth="1"/>
    <col min="8967" max="8969" width="8.28515625" style="3" customWidth="1"/>
    <col min="8970" max="8970" width="9.42578125" style="3" customWidth="1"/>
    <col min="8971" max="8971" width="7.7109375" style="3" customWidth="1"/>
    <col min="8972" max="8972" width="10.42578125" style="3" customWidth="1"/>
    <col min="8973" max="8973" width="9.28515625" style="3" customWidth="1"/>
    <col min="8974" max="8974" width="11.140625" style="3" customWidth="1"/>
    <col min="8975" max="8975" width="7.85546875" style="3" customWidth="1"/>
    <col min="8976" max="8976" width="11" style="3" customWidth="1"/>
    <col min="8977" max="8977" width="7" style="3" customWidth="1"/>
    <col min="8978" max="8978" width="10.85546875" style="3" customWidth="1"/>
    <col min="8979" max="8980" width="10.7109375" style="3" customWidth="1"/>
    <col min="8981" max="8981" width="13.5703125" style="3" customWidth="1"/>
    <col min="8982" max="8982" width="7.42578125" style="3" customWidth="1"/>
    <col min="8983" max="8983" width="9.42578125" style="3" customWidth="1"/>
    <col min="8984" max="8984" width="10" style="3" customWidth="1"/>
    <col min="8985" max="8985" width="11.28515625" style="3" customWidth="1"/>
    <col min="8986" max="8986" width="10.140625" style="3" customWidth="1"/>
    <col min="8987" max="8987" width="9.5703125" style="3" customWidth="1"/>
    <col min="8988" max="8988" width="1.140625" style="3" customWidth="1"/>
    <col min="8989" max="8989" width="2.85546875" style="3" customWidth="1"/>
    <col min="8990" max="9216" width="11.42578125" style="3"/>
    <col min="9217" max="9217" width="11.140625" style="3" customWidth="1"/>
    <col min="9218" max="9218" width="26.140625" style="3" customWidth="1"/>
    <col min="9219" max="9219" width="11.42578125" style="3"/>
    <col min="9220" max="9220" width="10.28515625" style="3" customWidth="1"/>
    <col min="9221" max="9221" width="9.28515625" style="3" customWidth="1"/>
    <col min="9222" max="9222" width="9" style="3" customWidth="1"/>
    <col min="9223" max="9225" width="8.28515625" style="3" customWidth="1"/>
    <col min="9226" max="9226" width="9.42578125" style="3" customWidth="1"/>
    <col min="9227" max="9227" width="7.7109375" style="3" customWidth="1"/>
    <col min="9228" max="9228" width="10.42578125" style="3" customWidth="1"/>
    <col min="9229" max="9229" width="9.28515625" style="3" customWidth="1"/>
    <col min="9230" max="9230" width="11.140625" style="3" customWidth="1"/>
    <col min="9231" max="9231" width="7.85546875" style="3" customWidth="1"/>
    <col min="9232" max="9232" width="11" style="3" customWidth="1"/>
    <col min="9233" max="9233" width="7" style="3" customWidth="1"/>
    <col min="9234" max="9234" width="10.85546875" style="3" customWidth="1"/>
    <col min="9235" max="9236" width="10.7109375" style="3" customWidth="1"/>
    <col min="9237" max="9237" width="13.5703125" style="3" customWidth="1"/>
    <col min="9238" max="9238" width="7.42578125" style="3" customWidth="1"/>
    <col min="9239" max="9239" width="9.42578125" style="3" customWidth="1"/>
    <col min="9240" max="9240" width="10" style="3" customWidth="1"/>
    <col min="9241" max="9241" width="11.28515625" style="3" customWidth="1"/>
    <col min="9242" max="9242" width="10.140625" style="3" customWidth="1"/>
    <col min="9243" max="9243" width="9.5703125" style="3" customWidth="1"/>
    <col min="9244" max="9244" width="1.140625" style="3" customWidth="1"/>
    <col min="9245" max="9245" width="2.85546875" style="3" customWidth="1"/>
    <col min="9246" max="9472" width="11.42578125" style="3"/>
    <col min="9473" max="9473" width="11.140625" style="3" customWidth="1"/>
    <col min="9474" max="9474" width="26.140625" style="3" customWidth="1"/>
    <col min="9475" max="9475" width="11.42578125" style="3"/>
    <col min="9476" max="9476" width="10.28515625" style="3" customWidth="1"/>
    <col min="9477" max="9477" width="9.28515625" style="3" customWidth="1"/>
    <col min="9478" max="9478" width="9" style="3" customWidth="1"/>
    <col min="9479" max="9481" width="8.28515625" style="3" customWidth="1"/>
    <col min="9482" max="9482" width="9.42578125" style="3" customWidth="1"/>
    <col min="9483" max="9483" width="7.7109375" style="3" customWidth="1"/>
    <col min="9484" max="9484" width="10.42578125" style="3" customWidth="1"/>
    <col min="9485" max="9485" width="9.28515625" style="3" customWidth="1"/>
    <col min="9486" max="9486" width="11.140625" style="3" customWidth="1"/>
    <col min="9487" max="9487" width="7.85546875" style="3" customWidth="1"/>
    <col min="9488" max="9488" width="11" style="3" customWidth="1"/>
    <col min="9489" max="9489" width="7" style="3" customWidth="1"/>
    <col min="9490" max="9490" width="10.85546875" style="3" customWidth="1"/>
    <col min="9491" max="9492" width="10.7109375" style="3" customWidth="1"/>
    <col min="9493" max="9493" width="13.5703125" style="3" customWidth="1"/>
    <col min="9494" max="9494" width="7.42578125" style="3" customWidth="1"/>
    <col min="9495" max="9495" width="9.42578125" style="3" customWidth="1"/>
    <col min="9496" max="9496" width="10" style="3" customWidth="1"/>
    <col min="9497" max="9497" width="11.28515625" style="3" customWidth="1"/>
    <col min="9498" max="9498" width="10.140625" style="3" customWidth="1"/>
    <col min="9499" max="9499" width="9.5703125" style="3" customWidth="1"/>
    <col min="9500" max="9500" width="1.140625" style="3" customWidth="1"/>
    <col min="9501" max="9501" width="2.85546875" style="3" customWidth="1"/>
    <col min="9502" max="9728" width="11.42578125" style="3"/>
    <col min="9729" max="9729" width="11.140625" style="3" customWidth="1"/>
    <col min="9730" max="9730" width="26.140625" style="3" customWidth="1"/>
    <col min="9731" max="9731" width="11.42578125" style="3"/>
    <col min="9732" max="9732" width="10.28515625" style="3" customWidth="1"/>
    <col min="9733" max="9733" width="9.28515625" style="3" customWidth="1"/>
    <col min="9734" max="9734" width="9" style="3" customWidth="1"/>
    <col min="9735" max="9737" width="8.28515625" style="3" customWidth="1"/>
    <col min="9738" max="9738" width="9.42578125" style="3" customWidth="1"/>
    <col min="9739" max="9739" width="7.7109375" style="3" customWidth="1"/>
    <col min="9740" max="9740" width="10.42578125" style="3" customWidth="1"/>
    <col min="9741" max="9741" width="9.28515625" style="3" customWidth="1"/>
    <col min="9742" max="9742" width="11.140625" style="3" customWidth="1"/>
    <col min="9743" max="9743" width="7.85546875" style="3" customWidth="1"/>
    <col min="9744" max="9744" width="11" style="3" customWidth="1"/>
    <col min="9745" max="9745" width="7" style="3" customWidth="1"/>
    <col min="9746" max="9746" width="10.85546875" style="3" customWidth="1"/>
    <col min="9747" max="9748" width="10.7109375" style="3" customWidth="1"/>
    <col min="9749" max="9749" width="13.5703125" style="3" customWidth="1"/>
    <col min="9750" max="9750" width="7.42578125" style="3" customWidth="1"/>
    <col min="9751" max="9751" width="9.42578125" style="3" customWidth="1"/>
    <col min="9752" max="9752" width="10" style="3" customWidth="1"/>
    <col min="9753" max="9753" width="11.28515625" style="3" customWidth="1"/>
    <col min="9754" max="9754" width="10.140625" style="3" customWidth="1"/>
    <col min="9755" max="9755" width="9.5703125" style="3" customWidth="1"/>
    <col min="9756" max="9756" width="1.140625" style="3" customWidth="1"/>
    <col min="9757" max="9757" width="2.85546875" style="3" customWidth="1"/>
    <col min="9758" max="9984" width="11.42578125" style="3"/>
    <col min="9985" max="9985" width="11.140625" style="3" customWidth="1"/>
    <col min="9986" max="9986" width="26.140625" style="3" customWidth="1"/>
    <col min="9987" max="9987" width="11.42578125" style="3"/>
    <col min="9988" max="9988" width="10.28515625" style="3" customWidth="1"/>
    <col min="9989" max="9989" width="9.28515625" style="3" customWidth="1"/>
    <col min="9990" max="9990" width="9" style="3" customWidth="1"/>
    <col min="9991" max="9993" width="8.28515625" style="3" customWidth="1"/>
    <col min="9994" max="9994" width="9.42578125" style="3" customWidth="1"/>
    <col min="9995" max="9995" width="7.7109375" style="3" customWidth="1"/>
    <col min="9996" max="9996" width="10.42578125" style="3" customWidth="1"/>
    <col min="9997" max="9997" width="9.28515625" style="3" customWidth="1"/>
    <col min="9998" max="9998" width="11.140625" style="3" customWidth="1"/>
    <col min="9999" max="9999" width="7.85546875" style="3" customWidth="1"/>
    <col min="10000" max="10000" width="11" style="3" customWidth="1"/>
    <col min="10001" max="10001" width="7" style="3" customWidth="1"/>
    <col min="10002" max="10002" width="10.85546875" style="3" customWidth="1"/>
    <col min="10003" max="10004" width="10.7109375" style="3" customWidth="1"/>
    <col min="10005" max="10005" width="13.5703125" style="3" customWidth="1"/>
    <col min="10006" max="10006" width="7.42578125" style="3" customWidth="1"/>
    <col min="10007" max="10007" width="9.42578125" style="3" customWidth="1"/>
    <col min="10008" max="10008" width="10" style="3" customWidth="1"/>
    <col min="10009" max="10009" width="11.28515625" style="3" customWidth="1"/>
    <col min="10010" max="10010" width="10.140625" style="3" customWidth="1"/>
    <col min="10011" max="10011" width="9.5703125" style="3" customWidth="1"/>
    <col min="10012" max="10012" width="1.140625" style="3" customWidth="1"/>
    <col min="10013" max="10013" width="2.85546875" style="3" customWidth="1"/>
    <col min="10014" max="10240" width="11.42578125" style="3"/>
    <col min="10241" max="10241" width="11.140625" style="3" customWidth="1"/>
    <col min="10242" max="10242" width="26.140625" style="3" customWidth="1"/>
    <col min="10243" max="10243" width="11.42578125" style="3"/>
    <col min="10244" max="10244" width="10.28515625" style="3" customWidth="1"/>
    <col min="10245" max="10245" width="9.28515625" style="3" customWidth="1"/>
    <col min="10246" max="10246" width="9" style="3" customWidth="1"/>
    <col min="10247" max="10249" width="8.28515625" style="3" customWidth="1"/>
    <col min="10250" max="10250" width="9.42578125" style="3" customWidth="1"/>
    <col min="10251" max="10251" width="7.7109375" style="3" customWidth="1"/>
    <col min="10252" max="10252" width="10.42578125" style="3" customWidth="1"/>
    <col min="10253" max="10253" width="9.28515625" style="3" customWidth="1"/>
    <col min="10254" max="10254" width="11.140625" style="3" customWidth="1"/>
    <col min="10255" max="10255" width="7.85546875" style="3" customWidth="1"/>
    <col min="10256" max="10256" width="11" style="3" customWidth="1"/>
    <col min="10257" max="10257" width="7" style="3" customWidth="1"/>
    <col min="10258" max="10258" width="10.85546875" style="3" customWidth="1"/>
    <col min="10259" max="10260" width="10.7109375" style="3" customWidth="1"/>
    <col min="10261" max="10261" width="13.5703125" style="3" customWidth="1"/>
    <col min="10262" max="10262" width="7.42578125" style="3" customWidth="1"/>
    <col min="10263" max="10263" width="9.42578125" style="3" customWidth="1"/>
    <col min="10264" max="10264" width="10" style="3" customWidth="1"/>
    <col min="10265" max="10265" width="11.28515625" style="3" customWidth="1"/>
    <col min="10266" max="10266" width="10.140625" style="3" customWidth="1"/>
    <col min="10267" max="10267" width="9.5703125" style="3" customWidth="1"/>
    <col min="10268" max="10268" width="1.140625" style="3" customWidth="1"/>
    <col min="10269" max="10269" width="2.85546875" style="3" customWidth="1"/>
    <col min="10270" max="10496" width="11.42578125" style="3"/>
    <col min="10497" max="10497" width="11.140625" style="3" customWidth="1"/>
    <col min="10498" max="10498" width="26.140625" style="3" customWidth="1"/>
    <col min="10499" max="10499" width="11.42578125" style="3"/>
    <col min="10500" max="10500" width="10.28515625" style="3" customWidth="1"/>
    <col min="10501" max="10501" width="9.28515625" style="3" customWidth="1"/>
    <col min="10502" max="10502" width="9" style="3" customWidth="1"/>
    <col min="10503" max="10505" width="8.28515625" style="3" customWidth="1"/>
    <col min="10506" max="10506" width="9.42578125" style="3" customWidth="1"/>
    <col min="10507" max="10507" width="7.7109375" style="3" customWidth="1"/>
    <col min="10508" max="10508" width="10.42578125" style="3" customWidth="1"/>
    <col min="10509" max="10509" width="9.28515625" style="3" customWidth="1"/>
    <col min="10510" max="10510" width="11.140625" style="3" customWidth="1"/>
    <col min="10511" max="10511" width="7.85546875" style="3" customWidth="1"/>
    <col min="10512" max="10512" width="11" style="3" customWidth="1"/>
    <col min="10513" max="10513" width="7" style="3" customWidth="1"/>
    <col min="10514" max="10514" width="10.85546875" style="3" customWidth="1"/>
    <col min="10515" max="10516" width="10.7109375" style="3" customWidth="1"/>
    <col min="10517" max="10517" width="13.5703125" style="3" customWidth="1"/>
    <col min="10518" max="10518" width="7.42578125" style="3" customWidth="1"/>
    <col min="10519" max="10519" width="9.42578125" style="3" customWidth="1"/>
    <col min="10520" max="10520" width="10" style="3" customWidth="1"/>
    <col min="10521" max="10521" width="11.28515625" style="3" customWidth="1"/>
    <col min="10522" max="10522" width="10.140625" style="3" customWidth="1"/>
    <col min="10523" max="10523" width="9.5703125" style="3" customWidth="1"/>
    <col min="10524" max="10524" width="1.140625" style="3" customWidth="1"/>
    <col min="10525" max="10525" width="2.85546875" style="3" customWidth="1"/>
    <col min="10526" max="10752" width="11.42578125" style="3"/>
    <col min="10753" max="10753" width="11.140625" style="3" customWidth="1"/>
    <col min="10754" max="10754" width="26.140625" style="3" customWidth="1"/>
    <col min="10755" max="10755" width="11.42578125" style="3"/>
    <col min="10756" max="10756" width="10.28515625" style="3" customWidth="1"/>
    <col min="10757" max="10757" width="9.28515625" style="3" customWidth="1"/>
    <col min="10758" max="10758" width="9" style="3" customWidth="1"/>
    <col min="10759" max="10761" width="8.28515625" style="3" customWidth="1"/>
    <col min="10762" max="10762" width="9.42578125" style="3" customWidth="1"/>
    <col min="10763" max="10763" width="7.7109375" style="3" customWidth="1"/>
    <col min="10764" max="10764" width="10.42578125" style="3" customWidth="1"/>
    <col min="10765" max="10765" width="9.28515625" style="3" customWidth="1"/>
    <col min="10766" max="10766" width="11.140625" style="3" customWidth="1"/>
    <col min="10767" max="10767" width="7.85546875" style="3" customWidth="1"/>
    <col min="10768" max="10768" width="11" style="3" customWidth="1"/>
    <col min="10769" max="10769" width="7" style="3" customWidth="1"/>
    <col min="10770" max="10770" width="10.85546875" style="3" customWidth="1"/>
    <col min="10771" max="10772" width="10.7109375" style="3" customWidth="1"/>
    <col min="10773" max="10773" width="13.5703125" style="3" customWidth="1"/>
    <col min="10774" max="10774" width="7.42578125" style="3" customWidth="1"/>
    <col min="10775" max="10775" width="9.42578125" style="3" customWidth="1"/>
    <col min="10776" max="10776" width="10" style="3" customWidth="1"/>
    <col min="10777" max="10777" width="11.28515625" style="3" customWidth="1"/>
    <col min="10778" max="10778" width="10.140625" style="3" customWidth="1"/>
    <col min="10779" max="10779" width="9.5703125" style="3" customWidth="1"/>
    <col min="10780" max="10780" width="1.140625" style="3" customWidth="1"/>
    <col min="10781" max="10781" width="2.85546875" style="3" customWidth="1"/>
    <col min="10782" max="11008" width="11.42578125" style="3"/>
    <col min="11009" max="11009" width="11.140625" style="3" customWidth="1"/>
    <col min="11010" max="11010" width="26.140625" style="3" customWidth="1"/>
    <col min="11011" max="11011" width="11.42578125" style="3"/>
    <col min="11012" max="11012" width="10.28515625" style="3" customWidth="1"/>
    <col min="11013" max="11013" width="9.28515625" style="3" customWidth="1"/>
    <col min="11014" max="11014" width="9" style="3" customWidth="1"/>
    <col min="11015" max="11017" width="8.28515625" style="3" customWidth="1"/>
    <col min="11018" max="11018" width="9.42578125" style="3" customWidth="1"/>
    <col min="11019" max="11019" width="7.7109375" style="3" customWidth="1"/>
    <col min="11020" max="11020" width="10.42578125" style="3" customWidth="1"/>
    <col min="11021" max="11021" width="9.28515625" style="3" customWidth="1"/>
    <col min="11022" max="11022" width="11.140625" style="3" customWidth="1"/>
    <col min="11023" max="11023" width="7.85546875" style="3" customWidth="1"/>
    <col min="11024" max="11024" width="11" style="3" customWidth="1"/>
    <col min="11025" max="11025" width="7" style="3" customWidth="1"/>
    <col min="11026" max="11026" width="10.85546875" style="3" customWidth="1"/>
    <col min="11027" max="11028" width="10.7109375" style="3" customWidth="1"/>
    <col min="11029" max="11029" width="13.5703125" style="3" customWidth="1"/>
    <col min="11030" max="11030" width="7.42578125" style="3" customWidth="1"/>
    <col min="11031" max="11031" width="9.42578125" style="3" customWidth="1"/>
    <col min="11032" max="11032" width="10" style="3" customWidth="1"/>
    <col min="11033" max="11033" width="11.28515625" style="3" customWidth="1"/>
    <col min="11034" max="11034" width="10.140625" style="3" customWidth="1"/>
    <col min="11035" max="11035" width="9.5703125" style="3" customWidth="1"/>
    <col min="11036" max="11036" width="1.140625" style="3" customWidth="1"/>
    <col min="11037" max="11037" width="2.85546875" style="3" customWidth="1"/>
    <col min="11038" max="11264" width="11.42578125" style="3"/>
    <col min="11265" max="11265" width="11.140625" style="3" customWidth="1"/>
    <col min="11266" max="11266" width="26.140625" style="3" customWidth="1"/>
    <col min="11267" max="11267" width="11.42578125" style="3"/>
    <col min="11268" max="11268" width="10.28515625" style="3" customWidth="1"/>
    <col min="11269" max="11269" width="9.28515625" style="3" customWidth="1"/>
    <col min="11270" max="11270" width="9" style="3" customWidth="1"/>
    <col min="11271" max="11273" width="8.28515625" style="3" customWidth="1"/>
    <col min="11274" max="11274" width="9.42578125" style="3" customWidth="1"/>
    <col min="11275" max="11275" width="7.7109375" style="3" customWidth="1"/>
    <col min="11276" max="11276" width="10.42578125" style="3" customWidth="1"/>
    <col min="11277" max="11277" width="9.28515625" style="3" customWidth="1"/>
    <col min="11278" max="11278" width="11.140625" style="3" customWidth="1"/>
    <col min="11279" max="11279" width="7.85546875" style="3" customWidth="1"/>
    <col min="11280" max="11280" width="11" style="3" customWidth="1"/>
    <col min="11281" max="11281" width="7" style="3" customWidth="1"/>
    <col min="11282" max="11282" width="10.85546875" style="3" customWidth="1"/>
    <col min="11283" max="11284" width="10.7109375" style="3" customWidth="1"/>
    <col min="11285" max="11285" width="13.5703125" style="3" customWidth="1"/>
    <col min="11286" max="11286" width="7.42578125" style="3" customWidth="1"/>
    <col min="11287" max="11287" width="9.42578125" style="3" customWidth="1"/>
    <col min="11288" max="11288" width="10" style="3" customWidth="1"/>
    <col min="11289" max="11289" width="11.28515625" style="3" customWidth="1"/>
    <col min="11290" max="11290" width="10.140625" style="3" customWidth="1"/>
    <col min="11291" max="11291" width="9.5703125" style="3" customWidth="1"/>
    <col min="11292" max="11292" width="1.140625" style="3" customWidth="1"/>
    <col min="11293" max="11293" width="2.85546875" style="3" customWidth="1"/>
    <col min="11294" max="11520" width="11.42578125" style="3"/>
    <col min="11521" max="11521" width="11.140625" style="3" customWidth="1"/>
    <col min="11522" max="11522" width="26.140625" style="3" customWidth="1"/>
    <col min="11523" max="11523" width="11.42578125" style="3"/>
    <col min="11524" max="11524" width="10.28515625" style="3" customWidth="1"/>
    <col min="11525" max="11525" width="9.28515625" style="3" customWidth="1"/>
    <col min="11526" max="11526" width="9" style="3" customWidth="1"/>
    <col min="11527" max="11529" width="8.28515625" style="3" customWidth="1"/>
    <col min="11530" max="11530" width="9.42578125" style="3" customWidth="1"/>
    <col min="11531" max="11531" width="7.7109375" style="3" customWidth="1"/>
    <col min="11532" max="11532" width="10.42578125" style="3" customWidth="1"/>
    <col min="11533" max="11533" width="9.28515625" style="3" customWidth="1"/>
    <col min="11534" max="11534" width="11.140625" style="3" customWidth="1"/>
    <col min="11535" max="11535" width="7.85546875" style="3" customWidth="1"/>
    <col min="11536" max="11536" width="11" style="3" customWidth="1"/>
    <col min="11537" max="11537" width="7" style="3" customWidth="1"/>
    <col min="11538" max="11538" width="10.85546875" style="3" customWidth="1"/>
    <col min="11539" max="11540" width="10.7109375" style="3" customWidth="1"/>
    <col min="11541" max="11541" width="13.5703125" style="3" customWidth="1"/>
    <col min="11542" max="11542" width="7.42578125" style="3" customWidth="1"/>
    <col min="11543" max="11543" width="9.42578125" style="3" customWidth="1"/>
    <col min="11544" max="11544" width="10" style="3" customWidth="1"/>
    <col min="11545" max="11545" width="11.28515625" style="3" customWidth="1"/>
    <col min="11546" max="11546" width="10.140625" style="3" customWidth="1"/>
    <col min="11547" max="11547" width="9.5703125" style="3" customWidth="1"/>
    <col min="11548" max="11548" width="1.140625" style="3" customWidth="1"/>
    <col min="11549" max="11549" width="2.85546875" style="3" customWidth="1"/>
    <col min="11550" max="11776" width="11.42578125" style="3"/>
    <col min="11777" max="11777" width="11.140625" style="3" customWidth="1"/>
    <col min="11778" max="11778" width="26.140625" style="3" customWidth="1"/>
    <col min="11779" max="11779" width="11.42578125" style="3"/>
    <col min="11780" max="11780" width="10.28515625" style="3" customWidth="1"/>
    <col min="11781" max="11781" width="9.28515625" style="3" customWidth="1"/>
    <col min="11782" max="11782" width="9" style="3" customWidth="1"/>
    <col min="11783" max="11785" width="8.28515625" style="3" customWidth="1"/>
    <col min="11786" max="11786" width="9.42578125" style="3" customWidth="1"/>
    <col min="11787" max="11787" width="7.7109375" style="3" customWidth="1"/>
    <col min="11788" max="11788" width="10.42578125" style="3" customWidth="1"/>
    <col min="11789" max="11789" width="9.28515625" style="3" customWidth="1"/>
    <col min="11790" max="11790" width="11.140625" style="3" customWidth="1"/>
    <col min="11791" max="11791" width="7.85546875" style="3" customWidth="1"/>
    <col min="11792" max="11792" width="11" style="3" customWidth="1"/>
    <col min="11793" max="11793" width="7" style="3" customWidth="1"/>
    <col min="11794" max="11794" width="10.85546875" style="3" customWidth="1"/>
    <col min="11795" max="11796" width="10.7109375" style="3" customWidth="1"/>
    <col min="11797" max="11797" width="13.5703125" style="3" customWidth="1"/>
    <col min="11798" max="11798" width="7.42578125" style="3" customWidth="1"/>
    <col min="11799" max="11799" width="9.42578125" style="3" customWidth="1"/>
    <col min="11800" max="11800" width="10" style="3" customWidth="1"/>
    <col min="11801" max="11801" width="11.28515625" style="3" customWidth="1"/>
    <col min="11802" max="11802" width="10.140625" style="3" customWidth="1"/>
    <col min="11803" max="11803" width="9.5703125" style="3" customWidth="1"/>
    <col min="11804" max="11804" width="1.140625" style="3" customWidth="1"/>
    <col min="11805" max="11805" width="2.85546875" style="3" customWidth="1"/>
    <col min="11806" max="12032" width="11.42578125" style="3"/>
    <col min="12033" max="12033" width="11.140625" style="3" customWidth="1"/>
    <col min="12034" max="12034" width="26.140625" style="3" customWidth="1"/>
    <col min="12035" max="12035" width="11.42578125" style="3"/>
    <col min="12036" max="12036" width="10.28515625" style="3" customWidth="1"/>
    <col min="12037" max="12037" width="9.28515625" style="3" customWidth="1"/>
    <col min="12038" max="12038" width="9" style="3" customWidth="1"/>
    <col min="12039" max="12041" width="8.28515625" style="3" customWidth="1"/>
    <col min="12042" max="12042" width="9.42578125" style="3" customWidth="1"/>
    <col min="12043" max="12043" width="7.7109375" style="3" customWidth="1"/>
    <col min="12044" max="12044" width="10.42578125" style="3" customWidth="1"/>
    <col min="12045" max="12045" width="9.28515625" style="3" customWidth="1"/>
    <col min="12046" max="12046" width="11.140625" style="3" customWidth="1"/>
    <col min="12047" max="12047" width="7.85546875" style="3" customWidth="1"/>
    <col min="12048" max="12048" width="11" style="3" customWidth="1"/>
    <col min="12049" max="12049" width="7" style="3" customWidth="1"/>
    <col min="12050" max="12050" width="10.85546875" style="3" customWidth="1"/>
    <col min="12051" max="12052" width="10.7109375" style="3" customWidth="1"/>
    <col min="12053" max="12053" width="13.5703125" style="3" customWidth="1"/>
    <col min="12054" max="12054" width="7.42578125" style="3" customWidth="1"/>
    <col min="12055" max="12055" width="9.42578125" style="3" customWidth="1"/>
    <col min="12056" max="12056" width="10" style="3" customWidth="1"/>
    <col min="12057" max="12057" width="11.28515625" style="3" customWidth="1"/>
    <col min="12058" max="12058" width="10.140625" style="3" customWidth="1"/>
    <col min="12059" max="12059" width="9.5703125" style="3" customWidth="1"/>
    <col min="12060" max="12060" width="1.140625" style="3" customWidth="1"/>
    <col min="12061" max="12061" width="2.85546875" style="3" customWidth="1"/>
    <col min="12062" max="12288" width="11.42578125" style="3"/>
    <col min="12289" max="12289" width="11.140625" style="3" customWidth="1"/>
    <col min="12290" max="12290" width="26.140625" style="3" customWidth="1"/>
    <col min="12291" max="12291" width="11.42578125" style="3"/>
    <col min="12292" max="12292" width="10.28515625" style="3" customWidth="1"/>
    <col min="12293" max="12293" width="9.28515625" style="3" customWidth="1"/>
    <col min="12294" max="12294" width="9" style="3" customWidth="1"/>
    <col min="12295" max="12297" width="8.28515625" style="3" customWidth="1"/>
    <col min="12298" max="12298" width="9.42578125" style="3" customWidth="1"/>
    <col min="12299" max="12299" width="7.7109375" style="3" customWidth="1"/>
    <col min="12300" max="12300" width="10.42578125" style="3" customWidth="1"/>
    <col min="12301" max="12301" width="9.28515625" style="3" customWidth="1"/>
    <col min="12302" max="12302" width="11.140625" style="3" customWidth="1"/>
    <col min="12303" max="12303" width="7.85546875" style="3" customWidth="1"/>
    <col min="12304" max="12304" width="11" style="3" customWidth="1"/>
    <col min="12305" max="12305" width="7" style="3" customWidth="1"/>
    <col min="12306" max="12306" width="10.85546875" style="3" customWidth="1"/>
    <col min="12307" max="12308" width="10.7109375" style="3" customWidth="1"/>
    <col min="12309" max="12309" width="13.5703125" style="3" customWidth="1"/>
    <col min="12310" max="12310" width="7.42578125" style="3" customWidth="1"/>
    <col min="12311" max="12311" width="9.42578125" style="3" customWidth="1"/>
    <col min="12312" max="12312" width="10" style="3" customWidth="1"/>
    <col min="12313" max="12313" width="11.28515625" style="3" customWidth="1"/>
    <col min="12314" max="12314" width="10.140625" style="3" customWidth="1"/>
    <col min="12315" max="12315" width="9.5703125" style="3" customWidth="1"/>
    <col min="12316" max="12316" width="1.140625" style="3" customWidth="1"/>
    <col min="12317" max="12317" width="2.85546875" style="3" customWidth="1"/>
    <col min="12318" max="12544" width="11.42578125" style="3"/>
    <col min="12545" max="12545" width="11.140625" style="3" customWidth="1"/>
    <col min="12546" max="12546" width="26.140625" style="3" customWidth="1"/>
    <col min="12547" max="12547" width="11.42578125" style="3"/>
    <col min="12548" max="12548" width="10.28515625" style="3" customWidth="1"/>
    <col min="12549" max="12549" width="9.28515625" style="3" customWidth="1"/>
    <col min="12550" max="12550" width="9" style="3" customWidth="1"/>
    <col min="12551" max="12553" width="8.28515625" style="3" customWidth="1"/>
    <col min="12554" max="12554" width="9.42578125" style="3" customWidth="1"/>
    <col min="12555" max="12555" width="7.7109375" style="3" customWidth="1"/>
    <col min="12556" max="12556" width="10.42578125" style="3" customWidth="1"/>
    <col min="12557" max="12557" width="9.28515625" style="3" customWidth="1"/>
    <col min="12558" max="12558" width="11.140625" style="3" customWidth="1"/>
    <col min="12559" max="12559" width="7.85546875" style="3" customWidth="1"/>
    <col min="12560" max="12560" width="11" style="3" customWidth="1"/>
    <col min="12561" max="12561" width="7" style="3" customWidth="1"/>
    <col min="12562" max="12562" width="10.85546875" style="3" customWidth="1"/>
    <col min="12563" max="12564" width="10.7109375" style="3" customWidth="1"/>
    <col min="12565" max="12565" width="13.5703125" style="3" customWidth="1"/>
    <col min="12566" max="12566" width="7.42578125" style="3" customWidth="1"/>
    <col min="12567" max="12567" width="9.42578125" style="3" customWidth="1"/>
    <col min="12568" max="12568" width="10" style="3" customWidth="1"/>
    <col min="12569" max="12569" width="11.28515625" style="3" customWidth="1"/>
    <col min="12570" max="12570" width="10.140625" style="3" customWidth="1"/>
    <col min="12571" max="12571" width="9.5703125" style="3" customWidth="1"/>
    <col min="12572" max="12572" width="1.140625" style="3" customWidth="1"/>
    <col min="12573" max="12573" width="2.85546875" style="3" customWidth="1"/>
    <col min="12574" max="12800" width="11.42578125" style="3"/>
    <col min="12801" max="12801" width="11.140625" style="3" customWidth="1"/>
    <col min="12802" max="12802" width="26.140625" style="3" customWidth="1"/>
    <col min="12803" max="12803" width="11.42578125" style="3"/>
    <col min="12804" max="12804" width="10.28515625" style="3" customWidth="1"/>
    <col min="12805" max="12805" width="9.28515625" style="3" customWidth="1"/>
    <col min="12806" max="12806" width="9" style="3" customWidth="1"/>
    <col min="12807" max="12809" width="8.28515625" style="3" customWidth="1"/>
    <col min="12810" max="12810" width="9.42578125" style="3" customWidth="1"/>
    <col min="12811" max="12811" width="7.7109375" style="3" customWidth="1"/>
    <col min="12812" max="12812" width="10.42578125" style="3" customWidth="1"/>
    <col min="12813" max="12813" width="9.28515625" style="3" customWidth="1"/>
    <col min="12814" max="12814" width="11.140625" style="3" customWidth="1"/>
    <col min="12815" max="12815" width="7.85546875" style="3" customWidth="1"/>
    <col min="12816" max="12816" width="11" style="3" customWidth="1"/>
    <col min="12817" max="12817" width="7" style="3" customWidth="1"/>
    <col min="12818" max="12818" width="10.85546875" style="3" customWidth="1"/>
    <col min="12819" max="12820" width="10.7109375" style="3" customWidth="1"/>
    <col min="12821" max="12821" width="13.5703125" style="3" customWidth="1"/>
    <col min="12822" max="12822" width="7.42578125" style="3" customWidth="1"/>
    <col min="12823" max="12823" width="9.42578125" style="3" customWidth="1"/>
    <col min="12824" max="12824" width="10" style="3" customWidth="1"/>
    <col min="12825" max="12825" width="11.28515625" style="3" customWidth="1"/>
    <col min="12826" max="12826" width="10.140625" style="3" customWidth="1"/>
    <col min="12827" max="12827" width="9.5703125" style="3" customWidth="1"/>
    <col min="12828" max="12828" width="1.140625" style="3" customWidth="1"/>
    <col min="12829" max="12829" width="2.85546875" style="3" customWidth="1"/>
    <col min="12830" max="13056" width="11.42578125" style="3"/>
    <col min="13057" max="13057" width="11.140625" style="3" customWidth="1"/>
    <col min="13058" max="13058" width="26.140625" style="3" customWidth="1"/>
    <col min="13059" max="13059" width="11.42578125" style="3"/>
    <col min="13060" max="13060" width="10.28515625" style="3" customWidth="1"/>
    <col min="13061" max="13061" width="9.28515625" style="3" customWidth="1"/>
    <col min="13062" max="13062" width="9" style="3" customWidth="1"/>
    <col min="13063" max="13065" width="8.28515625" style="3" customWidth="1"/>
    <col min="13066" max="13066" width="9.42578125" style="3" customWidth="1"/>
    <col min="13067" max="13067" width="7.7109375" style="3" customWidth="1"/>
    <col min="13068" max="13068" width="10.42578125" style="3" customWidth="1"/>
    <col min="13069" max="13069" width="9.28515625" style="3" customWidth="1"/>
    <col min="13070" max="13070" width="11.140625" style="3" customWidth="1"/>
    <col min="13071" max="13071" width="7.85546875" style="3" customWidth="1"/>
    <col min="13072" max="13072" width="11" style="3" customWidth="1"/>
    <col min="13073" max="13073" width="7" style="3" customWidth="1"/>
    <col min="13074" max="13074" width="10.85546875" style="3" customWidth="1"/>
    <col min="13075" max="13076" width="10.7109375" style="3" customWidth="1"/>
    <col min="13077" max="13077" width="13.5703125" style="3" customWidth="1"/>
    <col min="13078" max="13078" width="7.42578125" style="3" customWidth="1"/>
    <col min="13079" max="13079" width="9.42578125" style="3" customWidth="1"/>
    <col min="13080" max="13080" width="10" style="3" customWidth="1"/>
    <col min="13081" max="13081" width="11.28515625" style="3" customWidth="1"/>
    <col min="13082" max="13082" width="10.140625" style="3" customWidth="1"/>
    <col min="13083" max="13083" width="9.5703125" style="3" customWidth="1"/>
    <col min="13084" max="13084" width="1.140625" style="3" customWidth="1"/>
    <col min="13085" max="13085" width="2.85546875" style="3" customWidth="1"/>
    <col min="13086" max="13312" width="11.42578125" style="3"/>
    <col min="13313" max="13313" width="11.140625" style="3" customWidth="1"/>
    <col min="13314" max="13314" width="26.140625" style="3" customWidth="1"/>
    <col min="13315" max="13315" width="11.42578125" style="3"/>
    <col min="13316" max="13316" width="10.28515625" style="3" customWidth="1"/>
    <col min="13317" max="13317" width="9.28515625" style="3" customWidth="1"/>
    <col min="13318" max="13318" width="9" style="3" customWidth="1"/>
    <col min="13319" max="13321" width="8.28515625" style="3" customWidth="1"/>
    <col min="13322" max="13322" width="9.42578125" style="3" customWidth="1"/>
    <col min="13323" max="13323" width="7.7109375" style="3" customWidth="1"/>
    <col min="13324" max="13324" width="10.42578125" style="3" customWidth="1"/>
    <col min="13325" max="13325" width="9.28515625" style="3" customWidth="1"/>
    <col min="13326" max="13326" width="11.140625" style="3" customWidth="1"/>
    <col min="13327" max="13327" width="7.85546875" style="3" customWidth="1"/>
    <col min="13328" max="13328" width="11" style="3" customWidth="1"/>
    <col min="13329" max="13329" width="7" style="3" customWidth="1"/>
    <col min="13330" max="13330" width="10.85546875" style="3" customWidth="1"/>
    <col min="13331" max="13332" width="10.7109375" style="3" customWidth="1"/>
    <col min="13333" max="13333" width="13.5703125" style="3" customWidth="1"/>
    <col min="13334" max="13334" width="7.42578125" style="3" customWidth="1"/>
    <col min="13335" max="13335" width="9.42578125" style="3" customWidth="1"/>
    <col min="13336" max="13336" width="10" style="3" customWidth="1"/>
    <col min="13337" max="13337" width="11.28515625" style="3" customWidth="1"/>
    <col min="13338" max="13338" width="10.140625" style="3" customWidth="1"/>
    <col min="13339" max="13339" width="9.5703125" style="3" customWidth="1"/>
    <col min="13340" max="13340" width="1.140625" style="3" customWidth="1"/>
    <col min="13341" max="13341" width="2.85546875" style="3" customWidth="1"/>
    <col min="13342" max="13568" width="11.42578125" style="3"/>
    <col min="13569" max="13569" width="11.140625" style="3" customWidth="1"/>
    <col min="13570" max="13570" width="26.140625" style="3" customWidth="1"/>
    <col min="13571" max="13571" width="11.42578125" style="3"/>
    <col min="13572" max="13572" width="10.28515625" style="3" customWidth="1"/>
    <col min="13573" max="13573" width="9.28515625" style="3" customWidth="1"/>
    <col min="13574" max="13574" width="9" style="3" customWidth="1"/>
    <col min="13575" max="13577" width="8.28515625" style="3" customWidth="1"/>
    <col min="13578" max="13578" width="9.42578125" style="3" customWidth="1"/>
    <col min="13579" max="13579" width="7.7109375" style="3" customWidth="1"/>
    <col min="13580" max="13580" width="10.42578125" style="3" customWidth="1"/>
    <col min="13581" max="13581" width="9.28515625" style="3" customWidth="1"/>
    <col min="13582" max="13582" width="11.140625" style="3" customWidth="1"/>
    <col min="13583" max="13583" width="7.85546875" style="3" customWidth="1"/>
    <col min="13584" max="13584" width="11" style="3" customWidth="1"/>
    <col min="13585" max="13585" width="7" style="3" customWidth="1"/>
    <col min="13586" max="13586" width="10.85546875" style="3" customWidth="1"/>
    <col min="13587" max="13588" width="10.7109375" style="3" customWidth="1"/>
    <col min="13589" max="13589" width="13.5703125" style="3" customWidth="1"/>
    <col min="13590" max="13590" width="7.42578125" style="3" customWidth="1"/>
    <col min="13591" max="13591" width="9.42578125" style="3" customWidth="1"/>
    <col min="13592" max="13592" width="10" style="3" customWidth="1"/>
    <col min="13593" max="13593" width="11.28515625" style="3" customWidth="1"/>
    <col min="13594" max="13594" width="10.140625" style="3" customWidth="1"/>
    <col min="13595" max="13595" width="9.5703125" style="3" customWidth="1"/>
    <col min="13596" max="13596" width="1.140625" style="3" customWidth="1"/>
    <col min="13597" max="13597" width="2.85546875" style="3" customWidth="1"/>
    <col min="13598" max="13824" width="11.42578125" style="3"/>
    <col min="13825" max="13825" width="11.140625" style="3" customWidth="1"/>
    <col min="13826" max="13826" width="26.140625" style="3" customWidth="1"/>
    <col min="13827" max="13827" width="11.42578125" style="3"/>
    <col min="13828" max="13828" width="10.28515625" style="3" customWidth="1"/>
    <col min="13829" max="13829" width="9.28515625" style="3" customWidth="1"/>
    <col min="13830" max="13830" width="9" style="3" customWidth="1"/>
    <col min="13831" max="13833" width="8.28515625" style="3" customWidth="1"/>
    <col min="13834" max="13834" width="9.42578125" style="3" customWidth="1"/>
    <col min="13835" max="13835" width="7.7109375" style="3" customWidth="1"/>
    <col min="13836" max="13836" width="10.42578125" style="3" customWidth="1"/>
    <col min="13837" max="13837" width="9.28515625" style="3" customWidth="1"/>
    <col min="13838" max="13838" width="11.140625" style="3" customWidth="1"/>
    <col min="13839" max="13839" width="7.85546875" style="3" customWidth="1"/>
    <col min="13840" max="13840" width="11" style="3" customWidth="1"/>
    <col min="13841" max="13841" width="7" style="3" customWidth="1"/>
    <col min="13842" max="13842" width="10.85546875" style="3" customWidth="1"/>
    <col min="13843" max="13844" width="10.7109375" style="3" customWidth="1"/>
    <col min="13845" max="13845" width="13.5703125" style="3" customWidth="1"/>
    <col min="13846" max="13846" width="7.42578125" style="3" customWidth="1"/>
    <col min="13847" max="13847" width="9.42578125" style="3" customWidth="1"/>
    <col min="13848" max="13848" width="10" style="3" customWidth="1"/>
    <col min="13849" max="13849" width="11.28515625" style="3" customWidth="1"/>
    <col min="13850" max="13850" width="10.140625" style="3" customWidth="1"/>
    <col min="13851" max="13851" width="9.5703125" style="3" customWidth="1"/>
    <col min="13852" max="13852" width="1.140625" style="3" customWidth="1"/>
    <col min="13853" max="13853" width="2.85546875" style="3" customWidth="1"/>
    <col min="13854" max="14080" width="11.42578125" style="3"/>
    <col min="14081" max="14081" width="11.140625" style="3" customWidth="1"/>
    <col min="14082" max="14082" width="26.140625" style="3" customWidth="1"/>
    <col min="14083" max="14083" width="11.42578125" style="3"/>
    <col min="14084" max="14084" width="10.28515625" style="3" customWidth="1"/>
    <col min="14085" max="14085" width="9.28515625" style="3" customWidth="1"/>
    <col min="14086" max="14086" width="9" style="3" customWidth="1"/>
    <col min="14087" max="14089" width="8.28515625" style="3" customWidth="1"/>
    <col min="14090" max="14090" width="9.42578125" style="3" customWidth="1"/>
    <col min="14091" max="14091" width="7.7109375" style="3" customWidth="1"/>
    <col min="14092" max="14092" width="10.42578125" style="3" customWidth="1"/>
    <col min="14093" max="14093" width="9.28515625" style="3" customWidth="1"/>
    <col min="14094" max="14094" width="11.140625" style="3" customWidth="1"/>
    <col min="14095" max="14095" width="7.85546875" style="3" customWidth="1"/>
    <col min="14096" max="14096" width="11" style="3" customWidth="1"/>
    <col min="14097" max="14097" width="7" style="3" customWidth="1"/>
    <col min="14098" max="14098" width="10.85546875" style="3" customWidth="1"/>
    <col min="14099" max="14100" width="10.7109375" style="3" customWidth="1"/>
    <col min="14101" max="14101" width="13.5703125" style="3" customWidth="1"/>
    <col min="14102" max="14102" width="7.42578125" style="3" customWidth="1"/>
    <col min="14103" max="14103" width="9.42578125" style="3" customWidth="1"/>
    <col min="14104" max="14104" width="10" style="3" customWidth="1"/>
    <col min="14105" max="14105" width="11.28515625" style="3" customWidth="1"/>
    <col min="14106" max="14106" width="10.140625" style="3" customWidth="1"/>
    <col min="14107" max="14107" width="9.5703125" style="3" customWidth="1"/>
    <col min="14108" max="14108" width="1.140625" style="3" customWidth="1"/>
    <col min="14109" max="14109" width="2.85546875" style="3" customWidth="1"/>
    <col min="14110" max="14336" width="11.42578125" style="3"/>
    <col min="14337" max="14337" width="11.140625" style="3" customWidth="1"/>
    <col min="14338" max="14338" width="26.140625" style="3" customWidth="1"/>
    <col min="14339" max="14339" width="11.42578125" style="3"/>
    <col min="14340" max="14340" width="10.28515625" style="3" customWidth="1"/>
    <col min="14341" max="14341" width="9.28515625" style="3" customWidth="1"/>
    <col min="14342" max="14342" width="9" style="3" customWidth="1"/>
    <col min="14343" max="14345" width="8.28515625" style="3" customWidth="1"/>
    <col min="14346" max="14346" width="9.42578125" style="3" customWidth="1"/>
    <col min="14347" max="14347" width="7.7109375" style="3" customWidth="1"/>
    <col min="14348" max="14348" width="10.42578125" style="3" customWidth="1"/>
    <col min="14349" max="14349" width="9.28515625" style="3" customWidth="1"/>
    <col min="14350" max="14350" width="11.140625" style="3" customWidth="1"/>
    <col min="14351" max="14351" width="7.85546875" style="3" customWidth="1"/>
    <col min="14352" max="14352" width="11" style="3" customWidth="1"/>
    <col min="14353" max="14353" width="7" style="3" customWidth="1"/>
    <col min="14354" max="14354" width="10.85546875" style="3" customWidth="1"/>
    <col min="14355" max="14356" width="10.7109375" style="3" customWidth="1"/>
    <col min="14357" max="14357" width="13.5703125" style="3" customWidth="1"/>
    <col min="14358" max="14358" width="7.42578125" style="3" customWidth="1"/>
    <col min="14359" max="14359" width="9.42578125" style="3" customWidth="1"/>
    <col min="14360" max="14360" width="10" style="3" customWidth="1"/>
    <col min="14361" max="14361" width="11.28515625" style="3" customWidth="1"/>
    <col min="14362" max="14362" width="10.140625" style="3" customWidth="1"/>
    <col min="14363" max="14363" width="9.5703125" style="3" customWidth="1"/>
    <col min="14364" max="14364" width="1.140625" style="3" customWidth="1"/>
    <col min="14365" max="14365" width="2.85546875" style="3" customWidth="1"/>
    <col min="14366" max="14592" width="11.42578125" style="3"/>
    <col min="14593" max="14593" width="11.140625" style="3" customWidth="1"/>
    <col min="14594" max="14594" width="26.140625" style="3" customWidth="1"/>
    <col min="14595" max="14595" width="11.42578125" style="3"/>
    <col min="14596" max="14596" width="10.28515625" style="3" customWidth="1"/>
    <col min="14597" max="14597" width="9.28515625" style="3" customWidth="1"/>
    <col min="14598" max="14598" width="9" style="3" customWidth="1"/>
    <col min="14599" max="14601" width="8.28515625" style="3" customWidth="1"/>
    <col min="14602" max="14602" width="9.42578125" style="3" customWidth="1"/>
    <col min="14603" max="14603" width="7.7109375" style="3" customWidth="1"/>
    <col min="14604" max="14604" width="10.42578125" style="3" customWidth="1"/>
    <col min="14605" max="14605" width="9.28515625" style="3" customWidth="1"/>
    <col min="14606" max="14606" width="11.140625" style="3" customWidth="1"/>
    <col min="14607" max="14607" width="7.85546875" style="3" customWidth="1"/>
    <col min="14608" max="14608" width="11" style="3" customWidth="1"/>
    <col min="14609" max="14609" width="7" style="3" customWidth="1"/>
    <col min="14610" max="14610" width="10.85546875" style="3" customWidth="1"/>
    <col min="14611" max="14612" width="10.7109375" style="3" customWidth="1"/>
    <col min="14613" max="14613" width="13.5703125" style="3" customWidth="1"/>
    <col min="14614" max="14614" width="7.42578125" style="3" customWidth="1"/>
    <col min="14615" max="14615" width="9.42578125" style="3" customWidth="1"/>
    <col min="14616" max="14616" width="10" style="3" customWidth="1"/>
    <col min="14617" max="14617" width="11.28515625" style="3" customWidth="1"/>
    <col min="14618" max="14618" width="10.140625" style="3" customWidth="1"/>
    <col min="14619" max="14619" width="9.5703125" style="3" customWidth="1"/>
    <col min="14620" max="14620" width="1.140625" style="3" customWidth="1"/>
    <col min="14621" max="14621" width="2.85546875" style="3" customWidth="1"/>
    <col min="14622" max="14848" width="11.42578125" style="3"/>
    <col min="14849" max="14849" width="11.140625" style="3" customWidth="1"/>
    <col min="14850" max="14850" width="26.140625" style="3" customWidth="1"/>
    <col min="14851" max="14851" width="11.42578125" style="3"/>
    <col min="14852" max="14852" width="10.28515625" style="3" customWidth="1"/>
    <col min="14853" max="14853" width="9.28515625" style="3" customWidth="1"/>
    <col min="14854" max="14854" width="9" style="3" customWidth="1"/>
    <col min="14855" max="14857" width="8.28515625" style="3" customWidth="1"/>
    <col min="14858" max="14858" width="9.42578125" style="3" customWidth="1"/>
    <col min="14859" max="14859" width="7.7109375" style="3" customWidth="1"/>
    <col min="14860" max="14860" width="10.42578125" style="3" customWidth="1"/>
    <col min="14861" max="14861" width="9.28515625" style="3" customWidth="1"/>
    <col min="14862" max="14862" width="11.140625" style="3" customWidth="1"/>
    <col min="14863" max="14863" width="7.85546875" style="3" customWidth="1"/>
    <col min="14864" max="14864" width="11" style="3" customWidth="1"/>
    <col min="14865" max="14865" width="7" style="3" customWidth="1"/>
    <col min="14866" max="14866" width="10.85546875" style="3" customWidth="1"/>
    <col min="14867" max="14868" width="10.7109375" style="3" customWidth="1"/>
    <col min="14869" max="14869" width="13.5703125" style="3" customWidth="1"/>
    <col min="14870" max="14870" width="7.42578125" style="3" customWidth="1"/>
    <col min="14871" max="14871" width="9.42578125" style="3" customWidth="1"/>
    <col min="14872" max="14872" width="10" style="3" customWidth="1"/>
    <col min="14873" max="14873" width="11.28515625" style="3" customWidth="1"/>
    <col min="14874" max="14874" width="10.140625" style="3" customWidth="1"/>
    <col min="14875" max="14875" width="9.5703125" style="3" customWidth="1"/>
    <col min="14876" max="14876" width="1.140625" style="3" customWidth="1"/>
    <col min="14877" max="14877" width="2.85546875" style="3" customWidth="1"/>
    <col min="14878" max="15104" width="11.42578125" style="3"/>
    <col min="15105" max="15105" width="11.140625" style="3" customWidth="1"/>
    <col min="15106" max="15106" width="26.140625" style="3" customWidth="1"/>
    <col min="15107" max="15107" width="11.42578125" style="3"/>
    <col min="15108" max="15108" width="10.28515625" style="3" customWidth="1"/>
    <col min="15109" max="15109" width="9.28515625" style="3" customWidth="1"/>
    <col min="15110" max="15110" width="9" style="3" customWidth="1"/>
    <col min="15111" max="15113" width="8.28515625" style="3" customWidth="1"/>
    <col min="15114" max="15114" width="9.42578125" style="3" customWidth="1"/>
    <col min="15115" max="15115" width="7.7109375" style="3" customWidth="1"/>
    <col min="15116" max="15116" width="10.42578125" style="3" customWidth="1"/>
    <col min="15117" max="15117" width="9.28515625" style="3" customWidth="1"/>
    <col min="15118" max="15118" width="11.140625" style="3" customWidth="1"/>
    <col min="15119" max="15119" width="7.85546875" style="3" customWidth="1"/>
    <col min="15120" max="15120" width="11" style="3" customWidth="1"/>
    <col min="15121" max="15121" width="7" style="3" customWidth="1"/>
    <col min="15122" max="15122" width="10.85546875" style="3" customWidth="1"/>
    <col min="15123" max="15124" width="10.7109375" style="3" customWidth="1"/>
    <col min="15125" max="15125" width="13.5703125" style="3" customWidth="1"/>
    <col min="15126" max="15126" width="7.42578125" style="3" customWidth="1"/>
    <col min="15127" max="15127" width="9.42578125" style="3" customWidth="1"/>
    <col min="15128" max="15128" width="10" style="3" customWidth="1"/>
    <col min="15129" max="15129" width="11.28515625" style="3" customWidth="1"/>
    <col min="15130" max="15130" width="10.140625" style="3" customWidth="1"/>
    <col min="15131" max="15131" width="9.5703125" style="3" customWidth="1"/>
    <col min="15132" max="15132" width="1.140625" style="3" customWidth="1"/>
    <col min="15133" max="15133" width="2.85546875" style="3" customWidth="1"/>
    <col min="15134" max="15360" width="11.42578125" style="3"/>
    <col min="15361" max="15361" width="11.140625" style="3" customWidth="1"/>
    <col min="15362" max="15362" width="26.140625" style="3" customWidth="1"/>
    <col min="15363" max="15363" width="11.42578125" style="3"/>
    <col min="15364" max="15364" width="10.28515625" style="3" customWidth="1"/>
    <col min="15365" max="15365" width="9.28515625" style="3" customWidth="1"/>
    <col min="15366" max="15366" width="9" style="3" customWidth="1"/>
    <col min="15367" max="15369" width="8.28515625" style="3" customWidth="1"/>
    <col min="15370" max="15370" width="9.42578125" style="3" customWidth="1"/>
    <col min="15371" max="15371" width="7.7109375" style="3" customWidth="1"/>
    <col min="15372" max="15372" width="10.42578125" style="3" customWidth="1"/>
    <col min="15373" max="15373" width="9.28515625" style="3" customWidth="1"/>
    <col min="15374" max="15374" width="11.140625" style="3" customWidth="1"/>
    <col min="15375" max="15375" width="7.85546875" style="3" customWidth="1"/>
    <col min="15376" max="15376" width="11" style="3" customWidth="1"/>
    <col min="15377" max="15377" width="7" style="3" customWidth="1"/>
    <col min="15378" max="15378" width="10.85546875" style="3" customWidth="1"/>
    <col min="15379" max="15380" width="10.7109375" style="3" customWidth="1"/>
    <col min="15381" max="15381" width="13.5703125" style="3" customWidth="1"/>
    <col min="15382" max="15382" width="7.42578125" style="3" customWidth="1"/>
    <col min="15383" max="15383" width="9.42578125" style="3" customWidth="1"/>
    <col min="15384" max="15384" width="10" style="3" customWidth="1"/>
    <col min="15385" max="15385" width="11.28515625" style="3" customWidth="1"/>
    <col min="15386" max="15386" width="10.140625" style="3" customWidth="1"/>
    <col min="15387" max="15387" width="9.5703125" style="3" customWidth="1"/>
    <col min="15388" max="15388" width="1.140625" style="3" customWidth="1"/>
    <col min="15389" max="15389" width="2.85546875" style="3" customWidth="1"/>
    <col min="15390" max="15616" width="11.42578125" style="3"/>
    <col min="15617" max="15617" width="11.140625" style="3" customWidth="1"/>
    <col min="15618" max="15618" width="26.140625" style="3" customWidth="1"/>
    <col min="15619" max="15619" width="11.42578125" style="3"/>
    <col min="15620" max="15620" width="10.28515625" style="3" customWidth="1"/>
    <col min="15621" max="15621" width="9.28515625" style="3" customWidth="1"/>
    <col min="15622" max="15622" width="9" style="3" customWidth="1"/>
    <col min="15623" max="15625" width="8.28515625" style="3" customWidth="1"/>
    <col min="15626" max="15626" width="9.42578125" style="3" customWidth="1"/>
    <col min="15627" max="15627" width="7.7109375" style="3" customWidth="1"/>
    <col min="15628" max="15628" width="10.42578125" style="3" customWidth="1"/>
    <col min="15629" max="15629" width="9.28515625" style="3" customWidth="1"/>
    <col min="15630" max="15630" width="11.140625" style="3" customWidth="1"/>
    <col min="15631" max="15631" width="7.85546875" style="3" customWidth="1"/>
    <col min="15632" max="15632" width="11" style="3" customWidth="1"/>
    <col min="15633" max="15633" width="7" style="3" customWidth="1"/>
    <col min="15634" max="15634" width="10.85546875" style="3" customWidth="1"/>
    <col min="15635" max="15636" width="10.7109375" style="3" customWidth="1"/>
    <col min="15637" max="15637" width="13.5703125" style="3" customWidth="1"/>
    <col min="15638" max="15638" width="7.42578125" style="3" customWidth="1"/>
    <col min="15639" max="15639" width="9.42578125" style="3" customWidth="1"/>
    <col min="15640" max="15640" width="10" style="3" customWidth="1"/>
    <col min="15641" max="15641" width="11.28515625" style="3" customWidth="1"/>
    <col min="15642" max="15642" width="10.140625" style="3" customWidth="1"/>
    <col min="15643" max="15643" width="9.5703125" style="3" customWidth="1"/>
    <col min="15644" max="15644" width="1.140625" style="3" customWidth="1"/>
    <col min="15645" max="15645" width="2.85546875" style="3" customWidth="1"/>
    <col min="15646" max="15872" width="11.42578125" style="3"/>
    <col min="15873" max="15873" width="11.140625" style="3" customWidth="1"/>
    <col min="15874" max="15874" width="26.140625" style="3" customWidth="1"/>
    <col min="15875" max="15875" width="11.42578125" style="3"/>
    <col min="15876" max="15876" width="10.28515625" style="3" customWidth="1"/>
    <col min="15877" max="15877" width="9.28515625" style="3" customWidth="1"/>
    <col min="15878" max="15878" width="9" style="3" customWidth="1"/>
    <col min="15879" max="15881" width="8.28515625" style="3" customWidth="1"/>
    <col min="15882" max="15882" width="9.42578125" style="3" customWidth="1"/>
    <col min="15883" max="15883" width="7.7109375" style="3" customWidth="1"/>
    <col min="15884" max="15884" width="10.42578125" style="3" customWidth="1"/>
    <col min="15885" max="15885" width="9.28515625" style="3" customWidth="1"/>
    <col min="15886" max="15886" width="11.140625" style="3" customWidth="1"/>
    <col min="15887" max="15887" width="7.85546875" style="3" customWidth="1"/>
    <col min="15888" max="15888" width="11" style="3" customWidth="1"/>
    <col min="15889" max="15889" width="7" style="3" customWidth="1"/>
    <col min="15890" max="15890" width="10.85546875" style="3" customWidth="1"/>
    <col min="15891" max="15892" width="10.7109375" style="3" customWidth="1"/>
    <col min="15893" max="15893" width="13.5703125" style="3" customWidth="1"/>
    <col min="15894" max="15894" width="7.42578125" style="3" customWidth="1"/>
    <col min="15895" max="15895" width="9.42578125" style="3" customWidth="1"/>
    <col min="15896" max="15896" width="10" style="3" customWidth="1"/>
    <col min="15897" max="15897" width="11.28515625" style="3" customWidth="1"/>
    <col min="15898" max="15898" width="10.140625" style="3" customWidth="1"/>
    <col min="15899" max="15899" width="9.5703125" style="3" customWidth="1"/>
    <col min="15900" max="15900" width="1.140625" style="3" customWidth="1"/>
    <col min="15901" max="15901" width="2.85546875" style="3" customWidth="1"/>
    <col min="15902" max="16128" width="11.42578125" style="3"/>
    <col min="16129" max="16129" width="11.140625" style="3" customWidth="1"/>
    <col min="16130" max="16130" width="26.140625" style="3" customWidth="1"/>
    <col min="16131" max="16131" width="11.42578125" style="3"/>
    <col min="16132" max="16132" width="10.28515625" style="3" customWidth="1"/>
    <col min="16133" max="16133" width="9.28515625" style="3" customWidth="1"/>
    <col min="16134" max="16134" width="9" style="3" customWidth="1"/>
    <col min="16135" max="16137" width="8.28515625" style="3" customWidth="1"/>
    <col min="16138" max="16138" width="9.42578125" style="3" customWidth="1"/>
    <col min="16139" max="16139" width="7.7109375" style="3" customWidth="1"/>
    <col min="16140" max="16140" width="10.42578125" style="3" customWidth="1"/>
    <col min="16141" max="16141" width="9.28515625" style="3" customWidth="1"/>
    <col min="16142" max="16142" width="11.140625" style="3" customWidth="1"/>
    <col min="16143" max="16143" width="7.85546875" style="3" customWidth="1"/>
    <col min="16144" max="16144" width="11" style="3" customWidth="1"/>
    <col min="16145" max="16145" width="7" style="3" customWidth="1"/>
    <col min="16146" max="16146" width="10.85546875" style="3" customWidth="1"/>
    <col min="16147" max="16148" width="10.7109375" style="3" customWidth="1"/>
    <col min="16149" max="16149" width="13.5703125" style="3" customWidth="1"/>
    <col min="16150" max="16150" width="7.42578125" style="3" customWidth="1"/>
    <col min="16151" max="16151" width="9.42578125" style="3" customWidth="1"/>
    <col min="16152" max="16152" width="10" style="3" customWidth="1"/>
    <col min="16153" max="16153" width="11.28515625" style="3" customWidth="1"/>
    <col min="16154" max="16154" width="10.140625" style="3" customWidth="1"/>
    <col min="16155" max="16155" width="9.5703125" style="3" customWidth="1"/>
    <col min="16156" max="16156" width="1.140625" style="3" customWidth="1"/>
    <col min="16157" max="16157" width="2.85546875" style="3" customWidth="1"/>
    <col min="16158" max="16384" width="11.42578125" style="3"/>
  </cols>
  <sheetData>
    <row r="1" spans="1:27" x14ac:dyDescent="0.2">
      <c r="A1" s="2" t="s">
        <v>0</v>
      </c>
    </row>
    <row r="2" spans="1:27" ht="15.75" x14ac:dyDescent="0.25">
      <c r="A2" s="2" t="s">
        <v>1</v>
      </c>
      <c r="B2" s="4" t="s">
        <v>2</v>
      </c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5"/>
      <c r="U2" s="5"/>
      <c r="V2" s="5"/>
    </row>
    <row r="3" spans="1:27" ht="15" x14ac:dyDescent="0.2">
      <c r="A3" s="2" t="s">
        <v>4</v>
      </c>
      <c r="B3" s="4" t="s">
        <v>157</v>
      </c>
      <c r="C3" s="6">
        <v>2013</v>
      </c>
    </row>
    <row r="4" spans="1:27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8" customHeight="1" x14ac:dyDescent="0.2">
      <c r="A5" s="90" t="s">
        <v>5</v>
      </c>
      <c r="B5" s="92" t="s">
        <v>6</v>
      </c>
      <c r="C5" s="94" t="s">
        <v>7</v>
      </c>
      <c r="D5" s="94" t="s">
        <v>8</v>
      </c>
      <c r="E5" s="96" t="s">
        <v>9</v>
      </c>
      <c r="F5" s="97"/>
      <c r="G5" s="97"/>
      <c r="H5" s="97"/>
      <c r="I5" s="97"/>
      <c r="J5" s="97"/>
      <c r="K5" s="98"/>
      <c r="L5" s="96" t="s">
        <v>10</v>
      </c>
      <c r="M5" s="97"/>
      <c r="N5" s="97"/>
      <c r="O5" s="98"/>
      <c r="P5" s="94" t="s">
        <v>11</v>
      </c>
      <c r="Q5" s="94" t="s">
        <v>12</v>
      </c>
      <c r="R5" s="96" t="s">
        <v>13</v>
      </c>
      <c r="S5" s="98"/>
      <c r="T5" s="96" t="s">
        <v>14</v>
      </c>
      <c r="U5" s="98"/>
      <c r="V5" s="94" t="s">
        <v>15</v>
      </c>
      <c r="W5" s="96" t="s">
        <v>16</v>
      </c>
      <c r="X5" s="97"/>
      <c r="Y5" s="97"/>
      <c r="Z5" s="97"/>
      <c r="AA5" s="98"/>
    </row>
    <row r="6" spans="1:27" ht="52.5" customHeight="1" x14ac:dyDescent="0.2">
      <c r="A6" s="91"/>
      <c r="B6" s="93"/>
      <c r="C6" s="95"/>
      <c r="D6" s="95"/>
      <c r="E6" s="9" t="s">
        <v>17</v>
      </c>
      <c r="F6" s="10" t="s">
        <v>18</v>
      </c>
      <c r="G6" s="11" t="s">
        <v>19</v>
      </c>
      <c r="H6" s="10" t="s">
        <v>20</v>
      </c>
      <c r="I6" s="11" t="s">
        <v>21</v>
      </c>
      <c r="J6" s="10" t="s">
        <v>22</v>
      </c>
      <c r="K6" s="84" t="s">
        <v>23</v>
      </c>
      <c r="L6" s="9" t="s">
        <v>24</v>
      </c>
      <c r="M6" s="10" t="s">
        <v>25</v>
      </c>
      <c r="N6" s="86" t="s">
        <v>26</v>
      </c>
      <c r="O6" s="10" t="s">
        <v>23</v>
      </c>
      <c r="P6" s="95"/>
      <c r="Q6" s="95"/>
      <c r="R6" s="85" t="s">
        <v>27</v>
      </c>
      <c r="S6" s="10" t="s">
        <v>28</v>
      </c>
      <c r="T6" s="85" t="s">
        <v>23</v>
      </c>
      <c r="U6" s="10" t="s">
        <v>29</v>
      </c>
      <c r="V6" s="95"/>
      <c r="W6" s="9" t="s">
        <v>30</v>
      </c>
      <c r="X6" s="15" t="s">
        <v>31</v>
      </c>
      <c r="Y6" s="15" t="s">
        <v>32</v>
      </c>
      <c r="Z6" s="15" t="s">
        <v>33</v>
      </c>
      <c r="AA6" s="84" t="s">
        <v>34</v>
      </c>
    </row>
    <row r="7" spans="1:27" ht="18" customHeight="1" x14ac:dyDescent="0.25">
      <c r="A7" s="16"/>
      <c r="B7" s="87" t="s">
        <v>35</v>
      </c>
      <c r="C7" s="18">
        <f>SUM(C8:C36)</f>
        <v>292</v>
      </c>
      <c r="D7" s="18">
        <f t="shared" ref="D7:V7" si="0">SUM(D8:D36)</f>
        <v>185</v>
      </c>
      <c r="E7" s="18">
        <f t="shared" si="0"/>
        <v>921</v>
      </c>
      <c r="F7" s="18">
        <f>SUM(F8:F36)</f>
        <v>0</v>
      </c>
      <c r="G7" s="18">
        <f>SUM(G8:G36)</f>
        <v>95</v>
      </c>
      <c r="H7" s="18">
        <f>SUM(H8:H36)</f>
        <v>0</v>
      </c>
      <c r="I7" s="18">
        <f>SUM(I8:I36)</f>
        <v>191</v>
      </c>
      <c r="J7" s="18">
        <f t="shared" si="0"/>
        <v>273</v>
      </c>
      <c r="K7" s="18">
        <f t="shared" si="0"/>
        <v>1480</v>
      </c>
      <c r="L7" s="18">
        <f t="shared" si="0"/>
        <v>1144</v>
      </c>
      <c r="M7" s="18">
        <f t="shared" si="0"/>
        <v>273</v>
      </c>
      <c r="N7" s="18">
        <f t="shared" si="0"/>
        <v>43</v>
      </c>
      <c r="O7" s="18">
        <f t="shared" si="0"/>
        <v>1460</v>
      </c>
      <c r="P7" s="18">
        <f t="shared" si="0"/>
        <v>205</v>
      </c>
      <c r="Q7" s="18">
        <f t="shared" si="0"/>
        <v>0</v>
      </c>
      <c r="R7" s="18">
        <f t="shared" si="0"/>
        <v>8577</v>
      </c>
      <c r="S7" s="18">
        <f t="shared" si="0"/>
        <v>6459</v>
      </c>
      <c r="T7" s="18">
        <f t="shared" si="0"/>
        <v>6159</v>
      </c>
      <c r="U7" s="18">
        <f t="shared" si="0"/>
        <v>5683</v>
      </c>
      <c r="V7" s="18">
        <f t="shared" si="0"/>
        <v>0</v>
      </c>
      <c r="W7" s="19">
        <f t="shared" ref="W7:W36" si="1">IF(S7&gt;0,T7/O7,"")</f>
        <v>4.2184931506849317</v>
      </c>
      <c r="X7" s="20">
        <f t="shared" ref="X7:X36" si="2">IF(N7&gt;0,(N7/O7),"")</f>
        <v>2.9452054794520548E-2</v>
      </c>
      <c r="Y7" s="20">
        <f t="shared" ref="Y7:Y36" si="3">IF(S7&gt;0,(S7/R7),"")</f>
        <v>0.75306051066806579</v>
      </c>
      <c r="Z7" s="19">
        <f t="shared" ref="Z7:Z36" si="4">IF(S7&gt;0,(R7-S7)/O7,"")</f>
        <v>1.4506849315068493</v>
      </c>
      <c r="AA7" s="19">
        <f t="shared" ref="AA7:AA36" si="5">IF(S7&gt;0,O7/C7,"")</f>
        <v>5</v>
      </c>
    </row>
    <row r="8" spans="1:27" ht="15" customHeight="1" x14ac:dyDescent="0.2">
      <c r="A8" s="21" t="s">
        <v>36</v>
      </c>
      <c r="B8" s="22" t="s">
        <v>37</v>
      </c>
      <c r="C8" s="4">
        <v>71</v>
      </c>
      <c r="D8" s="4">
        <v>62</v>
      </c>
      <c r="E8" s="4">
        <v>249</v>
      </c>
      <c r="F8" s="4"/>
      <c r="G8" s="4">
        <v>7</v>
      </c>
      <c r="H8" s="4"/>
      <c r="I8" s="4"/>
      <c r="J8" s="4">
        <v>62</v>
      </c>
      <c r="K8" s="23">
        <f>SUM(E8:J8)</f>
        <v>318</v>
      </c>
      <c r="L8" s="4">
        <v>230</v>
      </c>
      <c r="M8" s="4">
        <v>51</v>
      </c>
      <c r="N8" s="4">
        <v>30</v>
      </c>
      <c r="O8" s="23">
        <f t="shared" ref="O8:O36" si="6">SUM(L8:N8)</f>
        <v>311</v>
      </c>
      <c r="P8" s="23">
        <f t="shared" ref="P8:P36" si="7">+D8+K8-O8</f>
        <v>69</v>
      </c>
      <c r="Q8" s="4"/>
      <c r="R8" s="4">
        <v>2199</v>
      </c>
      <c r="S8" s="4">
        <v>2076</v>
      </c>
      <c r="T8" s="4">
        <v>1932</v>
      </c>
      <c r="U8" s="4">
        <v>1899</v>
      </c>
      <c r="V8" s="4"/>
      <c r="W8" s="19">
        <f t="shared" si="1"/>
        <v>6.212218649517685</v>
      </c>
      <c r="X8" s="20">
        <f t="shared" si="2"/>
        <v>9.6463022508038579E-2</v>
      </c>
      <c r="Y8" s="20">
        <f t="shared" si="3"/>
        <v>0.94406548431105053</v>
      </c>
      <c r="Z8" s="19">
        <f t="shared" si="4"/>
        <v>0.39549839228295819</v>
      </c>
      <c r="AA8" s="19">
        <f t="shared" si="5"/>
        <v>4.380281690140845</v>
      </c>
    </row>
    <row r="9" spans="1:27" ht="15" customHeight="1" x14ac:dyDescent="0.2">
      <c r="A9" s="21" t="s">
        <v>38</v>
      </c>
      <c r="B9" s="22" t="s">
        <v>156</v>
      </c>
      <c r="C9" s="4"/>
      <c r="D9" s="4"/>
      <c r="E9" s="4"/>
      <c r="F9" s="4"/>
      <c r="G9" s="4"/>
      <c r="H9" s="4"/>
      <c r="I9" s="4"/>
      <c r="J9" s="4"/>
      <c r="K9" s="23">
        <f t="shared" ref="K9:K36" si="8">SUM(E9:J9)</f>
        <v>0</v>
      </c>
      <c r="L9" s="4"/>
      <c r="M9" s="4"/>
      <c r="N9" s="4"/>
      <c r="O9" s="23">
        <f t="shared" si="6"/>
        <v>0</v>
      </c>
      <c r="P9" s="23">
        <f t="shared" si="7"/>
        <v>0</v>
      </c>
      <c r="Q9" s="4"/>
      <c r="R9" s="4"/>
      <c r="S9" s="4"/>
      <c r="T9" s="4"/>
      <c r="U9" s="4"/>
      <c r="V9" s="4"/>
      <c r="W9" s="19" t="str">
        <f t="shared" si="1"/>
        <v/>
      </c>
      <c r="X9" s="20" t="str">
        <f t="shared" si="2"/>
        <v/>
      </c>
      <c r="Y9" s="20" t="str">
        <f t="shared" si="3"/>
        <v/>
      </c>
      <c r="Z9" s="19" t="str">
        <f t="shared" si="4"/>
        <v/>
      </c>
      <c r="AA9" s="19" t="str">
        <f t="shared" si="5"/>
        <v/>
      </c>
    </row>
    <row r="10" spans="1:27" ht="15" customHeight="1" x14ac:dyDescent="0.2">
      <c r="A10" s="21" t="s">
        <v>39</v>
      </c>
      <c r="B10" s="24" t="s">
        <v>40</v>
      </c>
      <c r="C10" s="4"/>
      <c r="D10" s="4"/>
      <c r="E10" s="4"/>
      <c r="F10" s="4"/>
      <c r="G10" s="4"/>
      <c r="H10" s="4"/>
      <c r="I10" s="4"/>
      <c r="J10" s="4"/>
      <c r="K10" s="23">
        <f t="shared" si="8"/>
        <v>0</v>
      </c>
      <c r="L10" s="4"/>
      <c r="M10" s="4"/>
      <c r="N10" s="4"/>
      <c r="O10" s="23">
        <f t="shared" si="6"/>
        <v>0</v>
      </c>
      <c r="P10" s="23">
        <f t="shared" si="7"/>
        <v>0</v>
      </c>
      <c r="Q10" s="4"/>
      <c r="R10" s="4"/>
      <c r="S10" s="4"/>
      <c r="T10" s="4"/>
      <c r="U10" s="4"/>
      <c r="V10" s="4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customHeight="1" x14ac:dyDescent="0.2">
      <c r="A11" s="21" t="s">
        <v>41</v>
      </c>
      <c r="B11" s="22" t="s">
        <v>42</v>
      </c>
      <c r="C11" s="4"/>
      <c r="D11" s="4"/>
      <c r="E11" s="4"/>
      <c r="F11" s="4"/>
      <c r="G11" s="4"/>
      <c r="H11" s="4"/>
      <c r="I11" s="4"/>
      <c r="J11" s="4"/>
      <c r="K11" s="23">
        <f t="shared" si="8"/>
        <v>0</v>
      </c>
      <c r="L11" s="4"/>
      <c r="M11" s="4"/>
      <c r="N11" s="4"/>
      <c r="O11" s="23">
        <f t="shared" si="6"/>
        <v>0</v>
      </c>
      <c r="P11" s="23">
        <f t="shared" si="7"/>
        <v>0</v>
      </c>
      <c r="Q11" s="4"/>
      <c r="R11" s="4"/>
      <c r="S11" s="4"/>
      <c r="T11" s="4"/>
      <c r="U11" s="4"/>
      <c r="V11" s="4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customHeight="1" x14ac:dyDescent="0.2">
      <c r="A12" s="21" t="s">
        <v>43</v>
      </c>
      <c r="B12" s="22" t="s">
        <v>44</v>
      </c>
      <c r="C12" s="4"/>
      <c r="D12" s="4"/>
      <c r="E12" s="4"/>
      <c r="F12" s="4"/>
      <c r="G12" s="4"/>
      <c r="H12" s="4"/>
      <c r="I12" s="4"/>
      <c r="J12" s="4"/>
      <c r="K12" s="23">
        <f>SUM(E12:J12)</f>
        <v>0</v>
      </c>
      <c r="L12" s="4"/>
      <c r="M12" s="4"/>
      <c r="N12" s="4"/>
      <c r="O12" s="23">
        <f>SUM(L12:N12)</f>
        <v>0</v>
      </c>
      <c r="P12" s="23">
        <f>+D12+K12-O12</f>
        <v>0</v>
      </c>
      <c r="Q12" s="4"/>
      <c r="R12" s="4"/>
      <c r="S12" s="4"/>
      <c r="T12" s="4"/>
      <c r="U12" s="4"/>
      <c r="V12" s="4"/>
      <c r="W12" s="19" t="str">
        <f>IF(S12&gt;0,T12/O12,"")</f>
        <v/>
      </c>
      <c r="X12" s="20" t="str">
        <f>IF(N12&gt;0,(N12/O12),"")</f>
        <v/>
      </c>
      <c r="Y12" s="20" t="str">
        <f>IF(S12&gt;0,(S12/R12),"")</f>
        <v/>
      </c>
      <c r="Z12" s="19" t="str">
        <f>IF(S12&gt;0,(R12-S12)/O12,"")</f>
        <v/>
      </c>
      <c r="AA12" s="19" t="str">
        <f>IF(S12&gt;0,O12/C12,"")</f>
        <v/>
      </c>
    </row>
    <row r="13" spans="1:27" ht="15" customHeight="1" x14ac:dyDescent="0.2">
      <c r="A13" s="21" t="s">
        <v>45</v>
      </c>
      <c r="B13" s="22" t="s">
        <v>46</v>
      </c>
      <c r="C13" s="4">
        <v>30</v>
      </c>
      <c r="D13" s="4">
        <v>2</v>
      </c>
      <c r="E13" s="4">
        <v>78</v>
      </c>
      <c r="F13" s="4"/>
      <c r="G13" s="4">
        <v>15</v>
      </c>
      <c r="H13" s="4"/>
      <c r="I13" s="4"/>
      <c r="J13" s="4">
        <v>13</v>
      </c>
      <c r="K13" s="23">
        <f t="shared" si="8"/>
        <v>106</v>
      </c>
      <c r="L13" s="4">
        <v>93</v>
      </c>
      <c r="M13" s="4">
        <v>2</v>
      </c>
      <c r="N13" s="4"/>
      <c r="O13" s="23">
        <f t="shared" si="6"/>
        <v>95</v>
      </c>
      <c r="P13" s="23">
        <f t="shared" si="7"/>
        <v>13</v>
      </c>
      <c r="Q13" s="4"/>
      <c r="R13" s="4">
        <v>611</v>
      </c>
      <c r="S13" s="4">
        <v>322</v>
      </c>
      <c r="T13" s="4">
        <v>268</v>
      </c>
      <c r="U13" s="4">
        <v>266</v>
      </c>
      <c r="V13" s="4"/>
      <c r="W13" s="19">
        <f t="shared" si="1"/>
        <v>2.8210526315789473</v>
      </c>
      <c r="X13" s="20" t="str">
        <f t="shared" si="2"/>
        <v/>
      </c>
      <c r="Y13" s="20">
        <f t="shared" si="3"/>
        <v>0.52700490998363336</v>
      </c>
      <c r="Z13" s="19">
        <f t="shared" si="4"/>
        <v>3.0421052631578949</v>
      </c>
      <c r="AA13" s="19">
        <f t="shared" si="5"/>
        <v>3.1666666666666665</v>
      </c>
    </row>
    <row r="14" spans="1:27" ht="15" customHeight="1" x14ac:dyDescent="0.2">
      <c r="A14" s="21" t="s">
        <v>47</v>
      </c>
      <c r="B14" s="22" t="s">
        <v>48</v>
      </c>
      <c r="C14" s="4">
        <v>10</v>
      </c>
      <c r="D14" s="4">
        <v>3</v>
      </c>
      <c r="E14" s="4">
        <v>37</v>
      </c>
      <c r="F14" s="4"/>
      <c r="G14" s="4"/>
      <c r="H14" s="4"/>
      <c r="I14" s="4"/>
      <c r="J14" s="4">
        <v>2</v>
      </c>
      <c r="K14" s="23">
        <f t="shared" si="8"/>
        <v>39</v>
      </c>
      <c r="L14" s="4">
        <v>6</v>
      </c>
      <c r="M14" s="4">
        <v>30</v>
      </c>
      <c r="N14" s="4"/>
      <c r="O14" s="23">
        <f t="shared" si="6"/>
        <v>36</v>
      </c>
      <c r="P14" s="23">
        <f t="shared" si="7"/>
        <v>6</v>
      </c>
      <c r="Q14" s="4"/>
      <c r="R14" s="4">
        <v>310</v>
      </c>
      <c r="S14" s="4">
        <v>182</v>
      </c>
      <c r="T14" s="4">
        <v>142</v>
      </c>
      <c r="U14" s="4">
        <v>142</v>
      </c>
      <c r="V14" s="4"/>
      <c r="W14" s="19">
        <f t="shared" si="1"/>
        <v>3.9444444444444446</v>
      </c>
      <c r="X14" s="20" t="str">
        <f t="shared" si="2"/>
        <v/>
      </c>
      <c r="Y14" s="20">
        <f t="shared" si="3"/>
        <v>0.58709677419354833</v>
      </c>
      <c r="Z14" s="19">
        <f t="shared" si="4"/>
        <v>3.5555555555555554</v>
      </c>
      <c r="AA14" s="19">
        <f t="shared" si="5"/>
        <v>3.6</v>
      </c>
    </row>
    <row r="15" spans="1:27" ht="15" customHeight="1" x14ac:dyDescent="0.2">
      <c r="A15" s="21" t="s">
        <v>49</v>
      </c>
      <c r="B15" s="22" t="s">
        <v>50</v>
      </c>
      <c r="C15" s="4">
        <v>10</v>
      </c>
      <c r="D15" s="4">
        <v>8</v>
      </c>
      <c r="E15" s="4">
        <v>10</v>
      </c>
      <c r="F15" s="4"/>
      <c r="G15" s="4"/>
      <c r="H15" s="4"/>
      <c r="I15" s="4"/>
      <c r="J15" s="4">
        <v>30</v>
      </c>
      <c r="K15" s="23">
        <f t="shared" si="8"/>
        <v>40</v>
      </c>
      <c r="L15" s="4">
        <v>33</v>
      </c>
      <c r="M15" s="4">
        <v>2</v>
      </c>
      <c r="N15" s="4"/>
      <c r="O15" s="23">
        <f t="shared" si="6"/>
        <v>35</v>
      </c>
      <c r="P15" s="23">
        <f t="shared" si="7"/>
        <v>13</v>
      </c>
      <c r="Q15" s="4"/>
      <c r="R15" s="4">
        <v>319</v>
      </c>
      <c r="S15" s="4">
        <v>203</v>
      </c>
      <c r="T15" s="4">
        <v>147</v>
      </c>
      <c r="U15" s="4">
        <v>147</v>
      </c>
      <c r="V15" s="4"/>
      <c r="W15" s="19">
        <f t="shared" si="1"/>
        <v>4.2</v>
      </c>
      <c r="X15" s="20" t="str">
        <f t="shared" si="2"/>
        <v/>
      </c>
      <c r="Y15" s="20">
        <f t="shared" si="3"/>
        <v>0.63636363636363635</v>
      </c>
      <c r="Z15" s="19">
        <f t="shared" si="4"/>
        <v>3.3142857142857145</v>
      </c>
      <c r="AA15" s="19">
        <f t="shared" si="5"/>
        <v>3.5</v>
      </c>
    </row>
    <row r="16" spans="1:27" ht="15" customHeight="1" x14ac:dyDescent="0.2">
      <c r="A16" s="21" t="s">
        <v>51</v>
      </c>
      <c r="B16" s="22" t="s">
        <v>52</v>
      </c>
      <c r="C16" s="4"/>
      <c r="D16" s="4"/>
      <c r="E16" s="4"/>
      <c r="F16" s="4"/>
      <c r="G16" s="4"/>
      <c r="H16" s="4"/>
      <c r="I16" s="4"/>
      <c r="J16" s="4"/>
      <c r="K16" s="23">
        <f t="shared" si="8"/>
        <v>0</v>
      </c>
      <c r="L16" s="4"/>
      <c r="M16" s="4"/>
      <c r="N16" s="4"/>
      <c r="O16" s="23">
        <f t="shared" si="6"/>
        <v>0</v>
      </c>
      <c r="P16" s="23">
        <f t="shared" si="7"/>
        <v>0</v>
      </c>
      <c r="Q16" s="4"/>
      <c r="R16" s="4"/>
      <c r="S16" s="4"/>
      <c r="T16" s="4"/>
      <c r="U16" s="4"/>
      <c r="V16" s="4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customHeight="1" x14ac:dyDescent="0.2">
      <c r="A17" s="21" t="s">
        <v>53</v>
      </c>
      <c r="B17" s="22" t="s">
        <v>54</v>
      </c>
      <c r="C17" s="4">
        <v>50</v>
      </c>
      <c r="D17" s="4">
        <v>25</v>
      </c>
      <c r="E17" s="4">
        <v>204</v>
      </c>
      <c r="F17" s="4"/>
      <c r="G17" s="4"/>
      <c r="H17" s="4"/>
      <c r="I17" s="4"/>
      <c r="J17" s="4"/>
      <c r="K17" s="23">
        <f>SUM(E17:J17)</f>
        <v>204</v>
      </c>
      <c r="L17" s="4">
        <v>205</v>
      </c>
      <c r="M17" s="4">
        <v>2</v>
      </c>
      <c r="N17" s="4"/>
      <c r="O17" s="23">
        <f>SUM(L17:N17)</f>
        <v>207</v>
      </c>
      <c r="P17" s="23">
        <f>+D17+K17-O17</f>
        <v>22</v>
      </c>
      <c r="Q17" s="4"/>
      <c r="R17" s="4">
        <v>1404</v>
      </c>
      <c r="S17" s="4">
        <v>747</v>
      </c>
      <c r="T17" s="4">
        <v>757</v>
      </c>
      <c r="U17" s="4">
        <v>751</v>
      </c>
      <c r="V17" s="4"/>
      <c r="W17" s="19">
        <f>IF(S17&gt;0,T17/O17,"")</f>
        <v>3.6570048309178742</v>
      </c>
      <c r="X17" s="20" t="str">
        <f>IF(N17&gt;0,(N17/O17),"")</f>
        <v/>
      </c>
      <c r="Y17" s="20">
        <f>IF(S17&gt;0,(S17/R17),"")</f>
        <v>0.53205128205128205</v>
      </c>
      <c r="Z17" s="19">
        <f>IF(S17&gt;0,(R17-S17)/O17,"")</f>
        <v>3.1739130434782608</v>
      </c>
      <c r="AA17" s="19">
        <f>IF(S17&gt;0,O17/C17,"")</f>
        <v>4.1399999999999997</v>
      </c>
    </row>
    <row r="18" spans="1:27" ht="15" customHeight="1" x14ac:dyDescent="0.2">
      <c r="A18" s="21" t="s">
        <v>55</v>
      </c>
      <c r="B18" s="22" t="s">
        <v>56</v>
      </c>
      <c r="C18" s="4">
        <v>10</v>
      </c>
      <c r="D18" s="4">
        <v>7</v>
      </c>
      <c r="E18" s="4">
        <v>67</v>
      </c>
      <c r="F18" s="4"/>
      <c r="G18" s="4">
        <v>2</v>
      </c>
      <c r="H18" s="4"/>
      <c r="I18" s="4"/>
      <c r="J18" s="4">
        <v>1</v>
      </c>
      <c r="K18" s="23">
        <f>SUM(E18:J18)</f>
        <v>70</v>
      </c>
      <c r="L18" s="4">
        <v>72</v>
      </c>
      <c r="M18" s="4"/>
      <c r="N18" s="4"/>
      <c r="O18" s="23">
        <f>SUM(L18:N18)</f>
        <v>72</v>
      </c>
      <c r="P18" s="23">
        <f>+D18+K18-O18</f>
        <v>5</v>
      </c>
      <c r="Q18" s="4"/>
      <c r="R18" s="4">
        <v>310</v>
      </c>
      <c r="S18" s="4">
        <v>195</v>
      </c>
      <c r="T18" s="4">
        <v>195</v>
      </c>
      <c r="U18" s="4">
        <v>191</v>
      </c>
      <c r="V18" s="4"/>
      <c r="W18" s="19">
        <f>IF(S18&gt;0,T18/O18,"")</f>
        <v>2.7083333333333335</v>
      </c>
      <c r="X18" s="20" t="str">
        <f>IF(N18&gt;0,(N18/O18),"")</f>
        <v/>
      </c>
      <c r="Y18" s="20">
        <f>IF(S18&gt;0,(S18/R18),"")</f>
        <v>0.62903225806451613</v>
      </c>
      <c r="Z18" s="19">
        <f>IF(S18&gt;0,(R18-S18)/O18,"")</f>
        <v>1.5972222222222223</v>
      </c>
      <c r="AA18" s="19">
        <f>IF(S18&gt;0,O18/C18,"")</f>
        <v>7.2</v>
      </c>
    </row>
    <row r="19" spans="1:27" ht="15" customHeight="1" x14ac:dyDescent="0.2">
      <c r="A19" s="21" t="s">
        <v>57</v>
      </c>
      <c r="B19" s="22" t="s">
        <v>58</v>
      </c>
      <c r="C19" s="4"/>
      <c r="D19" s="4"/>
      <c r="E19" s="4"/>
      <c r="F19" s="4"/>
      <c r="G19" s="4"/>
      <c r="H19" s="4"/>
      <c r="I19" s="4"/>
      <c r="J19" s="4"/>
      <c r="K19" s="23">
        <f t="shared" si="8"/>
        <v>0</v>
      </c>
      <c r="L19" s="4"/>
      <c r="M19" s="4"/>
      <c r="N19" s="4"/>
      <c r="O19" s="23">
        <f t="shared" si="6"/>
        <v>0</v>
      </c>
      <c r="P19" s="23">
        <f t="shared" si="7"/>
        <v>0</v>
      </c>
      <c r="Q19" s="4"/>
      <c r="R19" s="4"/>
      <c r="S19" s="4"/>
      <c r="T19" s="4"/>
      <c r="U19" s="4"/>
      <c r="V19" s="4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customHeight="1" x14ac:dyDescent="0.2">
      <c r="A20" s="21" t="s">
        <v>59</v>
      </c>
      <c r="B20" s="22" t="s">
        <v>60</v>
      </c>
      <c r="C20" s="4"/>
      <c r="D20" s="4"/>
      <c r="E20" s="4"/>
      <c r="F20" s="4"/>
      <c r="G20" s="4"/>
      <c r="H20" s="4"/>
      <c r="I20" s="4"/>
      <c r="J20" s="4"/>
      <c r="K20" s="23">
        <f t="shared" si="8"/>
        <v>0</v>
      </c>
      <c r="L20" s="4"/>
      <c r="M20" s="4"/>
      <c r="N20" s="4"/>
      <c r="O20" s="23">
        <f t="shared" si="6"/>
        <v>0</v>
      </c>
      <c r="P20" s="23">
        <f t="shared" si="7"/>
        <v>0</v>
      </c>
      <c r="Q20" s="4"/>
      <c r="R20" s="4"/>
      <c r="S20" s="4"/>
      <c r="T20" s="4"/>
      <c r="U20" s="4"/>
      <c r="V20" s="4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customHeight="1" x14ac:dyDescent="0.2">
      <c r="A21" s="21" t="s">
        <v>61</v>
      </c>
      <c r="B21" s="22" t="s">
        <v>62</v>
      </c>
      <c r="C21" s="4"/>
      <c r="D21" s="4"/>
      <c r="E21" s="4"/>
      <c r="F21" s="4"/>
      <c r="G21" s="4"/>
      <c r="H21" s="4"/>
      <c r="I21" s="4"/>
      <c r="J21" s="4"/>
      <c r="K21" s="23">
        <f t="shared" si="8"/>
        <v>0</v>
      </c>
      <c r="L21" s="4"/>
      <c r="M21" s="4"/>
      <c r="N21" s="4"/>
      <c r="O21" s="23">
        <f t="shared" si="6"/>
        <v>0</v>
      </c>
      <c r="P21" s="23">
        <f t="shared" si="7"/>
        <v>0</v>
      </c>
      <c r="Q21" s="4"/>
      <c r="R21" s="4"/>
      <c r="S21" s="4"/>
      <c r="T21" s="4"/>
      <c r="U21" s="4"/>
      <c r="V21" s="4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customHeight="1" x14ac:dyDescent="0.2">
      <c r="A22" s="21" t="s">
        <v>63</v>
      </c>
      <c r="B22" s="22" t="s">
        <v>64</v>
      </c>
      <c r="C22" s="4"/>
      <c r="D22" s="4"/>
      <c r="E22" s="4"/>
      <c r="F22" s="4"/>
      <c r="G22" s="4"/>
      <c r="H22" s="4"/>
      <c r="I22" s="4"/>
      <c r="J22" s="4"/>
      <c r="K22" s="23">
        <f t="shared" si="8"/>
        <v>0</v>
      </c>
      <c r="L22" s="4"/>
      <c r="M22" s="4"/>
      <c r="N22" s="4"/>
      <c r="O22" s="23">
        <f t="shared" si="6"/>
        <v>0</v>
      </c>
      <c r="P22" s="23">
        <f t="shared" si="7"/>
        <v>0</v>
      </c>
      <c r="Q22" s="4"/>
      <c r="R22" s="4"/>
      <c r="S22" s="4"/>
      <c r="T22" s="4"/>
      <c r="U22" s="4"/>
      <c r="V22" s="4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customHeight="1" x14ac:dyDescent="0.2">
      <c r="A23" s="21" t="s">
        <v>65</v>
      </c>
      <c r="B23" s="22" t="s">
        <v>66</v>
      </c>
      <c r="C23" s="4"/>
      <c r="D23" s="4"/>
      <c r="E23" s="4"/>
      <c r="F23" s="4"/>
      <c r="G23" s="4"/>
      <c r="H23" s="4"/>
      <c r="I23" s="4"/>
      <c r="J23" s="4"/>
      <c r="K23" s="23">
        <f t="shared" si="8"/>
        <v>0</v>
      </c>
      <c r="L23" s="4"/>
      <c r="M23" s="4"/>
      <c r="N23" s="4"/>
      <c r="O23" s="23">
        <f t="shared" si="6"/>
        <v>0</v>
      </c>
      <c r="P23" s="23">
        <f t="shared" si="7"/>
        <v>0</v>
      </c>
      <c r="Q23" s="4"/>
      <c r="R23" s="4"/>
      <c r="S23" s="4"/>
      <c r="T23" s="4"/>
      <c r="U23" s="4"/>
      <c r="V23" s="4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customHeight="1" x14ac:dyDescent="0.2">
      <c r="A24" s="21" t="s">
        <v>67</v>
      </c>
      <c r="B24" s="25" t="s">
        <v>68</v>
      </c>
      <c r="C24" s="4">
        <v>26</v>
      </c>
      <c r="D24" s="4">
        <v>11</v>
      </c>
      <c r="E24" s="4">
        <v>15</v>
      </c>
      <c r="F24" s="4"/>
      <c r="G24" s="4"/>
      <c r="H24" s="4"/>
      <c r="I24" s="4">
        <v>191</v>
      </c>
      <c r="J24" s="4">
        <v>4</v>
      </c>
      <c r="K24" s="23">
        <f t="shared" si="8"/>
        <v>210</v>
      </c>
      <c r="L24" s="4">
        <v>210</v>
      </c>
      <c r="M24" s="4">
        <v>1</v>
      </c>
      <c r="N24" s="4"/>
      <c r="O24" s="23">
        <f t="shared" si="6"/>
        <v>211</v>
      </c>
      <c r="P24" s="23">
        <f t="shared" si="7"/>
        <v>10</v>
      </c>
      <c r="Q24" s="4"/>
      <c r="R24" s="4">
        <v>796</v>
      </c>
      <c r="S24" s="4">
        <v>373</v>
      </c>
      <c r="T24" s="4">
        <v>379</v>
      </c>
      <c r="U24" s="4"/>
      <c r="V24" s="4"/>
      <c r="W24" s="19">
        <f t="shared" si="1"/>
        <v>1.7962085308056872</v>
      </c>
      <c r="X24" s="20" t="str">
        <f t="shared" si="2"/>
        <v/>
      </c>
      <c r="Y24" s="20">
        <f t="shared" si="3"/>
        <v>0.46859296482412061</v>
      </c>
      <c r="Z24" s="19">
        <f t="shared" si="4"/>
        <v>2.0047393364928912</v>
      </c>
      <c r="AA24" s="19">
        <f t="shared" si="5"/>
        <v>8.115384615384615</v>
      </c>
    </row>
    <row r="25" spans="1:27" ht="15" customHeight="1" x14ac:dyDescent="0.2">
      <c r="A25" s="21" t="s">
        <v>69</v>
      </c>
      <c r="B25" s="22" t="s">
        <v>70</v>
      </c>
      <c r="C25" s="4"/>
      <c r="D25" s="4"/>
      <c r="E25" s="4"/>
      <c r="F25" s="4"/>
      <c r="G25" s="4"/>
      <c r="H25" s="4"/>
      <c r="I25" s="4"/>
      <c r="J25" s="4"/>
      <c r="K25" s="23">
        <f t="shared" si="8"/>
        <v>0</v>
      </c>
      <c r="L25" s="4"/>
      <c r="M25" s="4"/>
      <c r="N25" s="4"/>
      <c r="O25" s="23">
        <f t="shared" si="6"/>
        <v>0</v>
      </c>
      <c r="P25" s="23">
        <f t="shared" si="7"/>
        <v>0</v>
      </c>
      <c r="Q25" s="4"/>
      <c r="R25" s="4"/>
      <c r="S25" s="4"/>
      <c r="T25" s="4"/>
      <c r="U25" s="4"/>
      <c r="V25" s="4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customHeight="1" x14ac:dyDescent="0.2">
      <c r="A26" s="21" t="s">
        <v>71</v>
      </c>
      <c r="B26" s="22" t="s">
        <v>72</v>
      </c>
      <c r="C26" s="4">
        <v>8</v>
      </c>
      <c r="D26" s="4">
        <v>6</v>
      </c>
      <c r="E26" s="4">
        <v>11</v>
      </c>
      <c r="F26" s="4"/>
      <c r="G26" s="4"/>
      <c r="H26" s="4"/>
      <c r="I26" s="4"/>
      <c r="J26" s="4">
        <v>14</v>
      </c>
      <c r="K26" s="23">
        <f t="shared" si="8"/>
        <v>25</v>
      </c>
      <c r="L26" s="4">
        <v>4</v>
      </c>
      <c r="M26" s="4">
        <v>11</v>
      </c>
      <c r="N26" s="4">
        <v>9</v>
      </c>
      <c r="O26" s="23">
        <f t="shared" si="6"/>
        <v>24</v>
      </c>
      <c r="P26" s="23">
        <f t="shared" si="7"/>
        <v>7</v>
      </c>
      <c r="Q26" s="4"/>
      <c r="R26" s="4">
        <v>248</v>
      </c>
      <c r="S26" s="4">
        <v>223</v>
      </c>
      <c r="T26" s="4">
        <v>150</v>
      </c>
      <c r="U26" s="4">
        <v>133</v>
      </c>
      <c r="V26" s="4"/>
      <c r="W26" s="19">
        <f t="shared" si="1"/>
        <v>6.25</v>
      </c>
      <c r="X26" s="20">
        <f t="shared" si="2"/>
        <v>0.375</v>
      </c>
      <c r="Y26" s="20">
        <f t="shared" si="3"/>
        <v>0.89919354838709675</v>
      </c>
      <c r="Z26" s="19">
        <f t="shared" si="4"/>
        <v>1.0416666666666667</v>
      </c>
      <c r="AA26" s="19">
        <f t="shared" si="5"/>
        <v>3</v>
      </c>
    </row>
    <row r="27" spans="1:27" ht="15" customHeight="1" x14ac:dyDescent="0.2">
      <c r="A27" s="21" t="s">
        <v>73</v>
      </c>
      <c r="B27" s="22" t="s">
        <v>74</v>
      </c>
      <c r="C27" s="4"/>
      <c r="D27" s="4"/>
      <c r="E27" s="4"/>
      <c r="F27" s="4"/>
      <c r="G27" s="4"/>
      <c r="H27" s="4"/>
      <c r="I27" s="4"/>
      <c r="J27" s="4"/>
      <c r="K27" s="23">
        <f t="shared" si="8"/>
        <v>0</v>
      </c>
      <c r="L27" s="4"/>
      <c r="M27" s="4"/>
      <c r="N27" s="4"/>
      <c r="O27" s="23">
        <f t="shared" si="6"/>
        <v>0</v>
      </c>
      <c r="P27" s="23">
        <f t="shared" si="7"/>
        <v>0</v>
      </c>
      <c r="Q27" s="4"/>
      <c r="R27" s="4"/>
      <c r="S27" s="4"/>
      <c r="T27" s="4"/>
      <c r="U27" s="4"/>
      <c r="V27" s="4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customHeight="1" x14ac:dyDescent="0.2">
      <c r="A28" s="21" t="s">
        <v>75</v>
      </c>
      <c r="B28" s="26" t="s">
        <v>76</v>
      </c>
      <c r="C28" s="4">
        <v>6</v>
      </c>
      <c r="D28" s="4">
        <v>4</v>
      </c>
      <c r="E28" s="4">
        <v>22</v>
      </c>
      <c r="F28" s="4"/>
      <c r="G28" s="4">
        <v>1</v>
      </c>
      <c r="H28" s="4"/>
      <c r="I28" s="4"/>
      <c r="J28" s="4">
        <v>18</v>
      </c>
      <c r="K28" s="23">
        <f t="shared" si="8"/>
        <v>41</v>
      </c>
      <c r="L28" s="4">
        <v>9</v>
      </c>
      <c r="M28" s="4">
        <v>30</v>
      </c>
      <c r="N28" s="4">
        <v>1</v>
      </c>
      <c r="O28" s="23">
        <f t="shared" si="6"/>
        <v>40</v>
      </c>
      <c r="P28" s="23">
        <f t="shared" si="7"/>
        <v>5</v>
      </c>
      <c r="Q28" s="4"/>
      <c r="R28" s="4">
        <v>186</v>
      </c>
      <c r="S28" s="4">
        <v>169</v>
      </c>
      <c r="T28" s="4">
        <v>171</v>
      </c>
      <c r="U28" s="4">
        <v>161</v>
      </c>
      <c r="V28" s="4"/>
      <c r="W28" s="19">
        <f t="shared" si="1"/>
        <v>4.2750000000000004</v>
      </c>
      <c r="X28" s="20">
        <f t="shared" si="2"/>
        <v>2.5000000000000001E-2</v>
      </c>
      <c r="Y28" s="20">
        <f t="shared" si="3"/>
        <v>0.90860215053763438</v>
      </c>
      <c r="Z28" s="19">
        <f t="shared" si="4"/>
        <v>0.42499999999999999</v>
      </c>
      <c r="AA28" s="19">
        <f t="shared" si="5"/>
        <v>6.666666666666667</v>
      </c>
    </row>
    <row r="29" spans="1:27" ht="15" customHeight="1" x14ac:dyDescent="0.2">
      <c r="A29" s="21" t="s">
        <v>77</v>
      </c>
      <c r="B29" s="26" t="s">
        <v>78</v>
      </c>
      <c r="C29" s="4"/>
      <c r="D29" s="4"/>
      <c r="E29" s="4"/>
      <c r="F29" s="4"/>
      <c r="G29" s="4"/>
      <c r="H29" s="4"/>
      <c r="I29" s="4"/>
      <c r="J29" s="4"/>
      <c r="K29" s="23">
        <f>SUM(E29:J29)</f>
        <v>0</v>
      </c>
      <c r="L29" s="4"/>
      <c r="M29" s="4"/>
      <c r="N29" s="4"/>
      <c r="O29" s="23">
        <f>SUM(L29:N29)</f>
        <v>0</v>
      </c>
      <c r="P29" s="23">
        <f>+D29+K29-O29</f>
        <v>0</v>
      </c>
      <c r="Q29" s="4"/>
      <c r="R29" s="4"/>
      <c r="S29" s="4"/>
      <c r="T29" s="4"/>
      <c r="U29" s="4"/>
      <c r="V29" s="4"/>
      <c r="W29" s="19" t="str">
        <f>IF(S29&gt;0,T29/O29,"")</f>
        <v/>
      </c>
      <c r="X29" s="20" t="str">
        <f>IF(N29&gt;0,(N29/O29),"")</f>
        <v/>
      </c>
      <c r="Y29" s="20" t="str">
        <f>IF(S29&gt;0,(S29/R29),"")</f>
        <v/>
      </c>
      <c r="Z29" s="19" t="str">
        <f>IF(S29&gt;0,(R29-S29)/O29,"")</f>
        <v/>
      </c>
      <c r="AA29" s="19" t="str">
        <f>IF(S29&gt;0,O29/C29,"")</f>
        <v/>
      </c>
    </row>
    <row r="30" spans="1:27" ht="15" customHeight="1" x14ac:dyDescent="0.2">
      <c r="A30" s="21" t="s">
        <v>79</v>
      </c>
      <c r="B30" s="22" t="s">
        <v>80</v>
      </c>
      <c r="C30" s="4">
        <v>6</v>
      </c>
      <c r="D30" s="4">
        <v>2</v>
      </c>
      <c r="E30" s="4">
        <v>32</v>
      </c>
      <c r="F30" s="4"/>
      <c r="G30" s="4">
        <v>1</v>
      </c>
      <c r="H30" s="4"/>
      <c r="I30" s="4"/>
      <c r="J30" s="4">
        <v>2</v>
      </c>
      <c r="K30" s="23">
        <f t="shared" si="8"/>
        <v>35</v>
      </c>
      <c r="L30" s="4">
        <v>20</v>
      </c>
      <c r="M30" s="4">
        <v>13</v>
      </c>
      <c r="N30" s="4"/>
      <c r="O30" s="23">
        <f t="shared" si="6"/>
        <v>33</v>
      </c>
      <c r="P30" s="23">
        <f t="shared" si="7"/>
        <v>4</v>
      </c>
      <c r="Q30" s="4"/>
      <c r="R30" s="4">
        <v>186</v>
      </c>
      <c r="S30" s="4">
        <v>134</v>
      </c>
      <c r="T30" s="4">
        <v>117</v>
      </c>
      <c r="U30" s="4">
        <v>103</v>
      </c>
      <c r="V30" s="4"/>
      <c r="W30" s="19">
        <f t="shared" si="1"/>
        <v>3.5454545454545454</v>
      </c>
      <c r="X30" s="20" t="str">
        <f t="shared" si="2"/>
        <v/>
      </c>
      <c r="Y30" s="20">
        <f t="shared" si="3"/>
        <v>0.72043010752688175</v>
      </c>
      <c r="Z30" s="19">
        <f t="shared" si="4"/>
        <v>1.5757575757575757</v>
      </c>
      <c r="AA30" s="19">
        <f t="shared" si="5"/>
        <v>5.5</v>
      </c>
    </row>
    <row r="31" spans="1:27" ht="15" customHeight="1" x14ac:dyDescent="0.2">
      <c r="A31" s="21" t="s">
        <v>81</v>
      </c>
      <c r="B31" s="22" t="s">
        <v>82</v>
      </c>
      <c r="C31" s="4"/>
      <c r="D31" s="4"/>
      <c r="E31" s="4"/>
      <c r="F31" s="4"/>
      <c r="G31" s="4"/>
      <c r="H31" s="4"/>
      <c r="I31" s="4"/>
      <c r="J31" s="4"/>
      <c r="K31" s="23">
        <f>SUM(E31:J31)</f>
        <v>0</v>
      </c>
      <c r="L31" s="4"/>
      <c r="M31" s="4"/>
      <c r="N31" s="4"/>
      <c r="O31" s="23">
        <f>SUM(L31:N31)</f>
        <v>0</v>
      </c>
      <c r="P31" s="23">
        <f>+D31+K31-O31</f>
        <v>0</v>
      </c>
      <c r="Q31" s="4"/>
      <c r="R31" s="4"/>
      <c r="S31" s="4"/>
      <c r="T31" s="4"/>
      <c r="U31" s="4"/>
      <c r="V31" s="4"/>
      <c r="W31" s="19" t="str">
        <f>IF(S31&gt;0,T31/O31,"")</f>
        <v/>
      </c>
      <c r="X31" s="20" t="str">
        <f>IF(N31&gt;0,(N31/O31),"")</f>
        <v/>
      </c>
      <c r="Y31" s="20" t="str">
        <f>IF(S31&gt;0,(S31/R31),"")</f>
        <v/>
      </c>
      <c r="Z31" s="19" t="str">
        <f>IF(S31&gt;0,(R31-S31)/O31,"")</f>
        <v/>
      </c>
      <c r="AA31" s="19" t="str">
        <f>IF(S31&gt;0,O31/C31,"")</f>
        <v/>
      </c>
    </row>
    <row r="32" spans="1:27" ht="15" customHeight="1" x14ac:dyDescent="0.2">
      <c r="A32" s="21" t="s">
        <v>83</v>
      </c>
      <c r="B32" s="22" t="s">
        <v>84</v>
      </c>
      <c r="C32" s="4"/>
      <c r="D32" s="4"/>
      <c r="E32" s="4"/>
      <c r="F32" s="4"/>
      <c r="G32" s="4"/>
      <c r="H32" s="4"/>
      <c r="I32" s="4"/>
      <c r="J32" s="4"/>
      <c r="K32" s="23">
        <f>SUM(E32:J32)</f>
        <v>0</v>
      </c>
      <c r="L32" s="4"/>
      <c r="M32" s="4"/>
      <c r="N32" s="4"/>
      <c r="O32" s="23">
        <f>SUM(L32:N32)</f>
        <v>0</v>
      </c>
      <c r="P32" s="23">
        <f>+D32+K32-O32</f>
        <v>0</v>
      </c>
      <c r="Q32" s="4"/>
      <c r="R32" s="4"/>
      <c r="S32" s="4"/>
      <c r="T32" s="4"/>
      <c r="U32" s="4"/>
      <c r="V32" s="4"/>
      <c r="W32" s="19" t="str">
        <f>IF(S32&gt;0,T32/O32,"")</f>
        <v/>
      </c>
      <c r="X32" s="20" t="str">
        <f>IF(N32&gt;0,(N32/O32),"")</f>
        <v/>
      </c>
      <c r="Y32" s="20" t="str">
        <f>IF(S32&gt;0,(S32/R32),"")</f>
        <v/>
      </c>
      <c r="Z32" s="19" t="str">
        <f>IF(S32&gt;0,(R32-S32)/O32,"")</f>
        <v/>
      </c>
      <c r="AA32" s="19" t="str">
        <f>IF(S32&gt;0,O32/C32,"")</f>
        <v/>
      </c>
    </row>
    <row r="33" spans="1:27" ht="15" customHeight="1" x14ac:dyDescent="0.2">
      <c r="A33" s="21" t="s">
        <v>85</v>
      </c>
      <c r="B33" s="22" t="s">
        <v>86</v>
      </c>
      <c r="C33" s="4"/>
      <c r="D33" s="4"/>
      <c r="E33" s="4"/>
      <c r="F33" s="4"/>
      <c r="G33" s="4"/>
      <c r="H33" s="4"/>
      <c r="I33" s="4"/>
      <c r="J33" s="4"/>
      <c r="K33" s="23">
        <f>SUM(E33:J33)</f>
        <v>0</v>
      </c>
      <c r="L33" s="4"/>
      <c r="M33" s="4"/>
      <c r="N33" s="4"/>
      <c r="O33" s="23">
        <f>SUM(L33:N33)</f>
        <v>0</v>
      </c>
      <c r="P33" s="23">
        <f>+D33+K33-O33</f>
        <v>0</v>
      </c>
      <c r="Q33" s="4"/>
      <c r="R33" s="4"/>
      <c r="S33" s="4"/>
      <c r="T33" s="4"/>
      <c r="U33" s="4"/>
      <c r="V33" s="4"/>
      <c r="W33" s="19" t="str">
        <f>IF(S33&gt;0,T33/O33,"")</f>
        <v/>
      </c>
      <c r="X33" s="20" t="str">
        <f>IF(N33&gt;0,(N33/O33),"")</f>
        <v/>
      </c>
      <c r="Y33" s="20" t="str">
        <f>IF(S33&gt;0,(S33/R33),"")</f>
        <v/>
      </c>
      <c r="Z33" s="19" t="str">
        <f>IF(S33&gt;0,(R33-S33)/O33,"")</f>
        <v/>
      </c>
      <c r="AA33" s="19" t="str">
        <f>IF(S33&gt;0,O33/C33,"")</f>
        <v/>
      </c>
    </row>
    <row r="34" spans="1:27" ht="15" customHeight="1" x14ac:dyDescent="0.2">
      <c r="A34" s="21" t="s">
        <v>87</v>
      </c>
      <c r="B34" s="22" t="s">
        <v>154</v>
      </c>
      <c r="C34" s="4">
        <v>16</v>
      </c>
      <c r="D34" s="4">
        <v>16</v>
      </c>
      <c r="E34" s="4">
        <v>106</v>
      </c>
      <c r="F34" s="4"/>
      <c r="G34" s="4">
        <v>5</v>
      </c>
      <c r="H34" s="4"/>
      <c r="I34" s="4"/>
      <c r="J34" s="4">
        <v>49</v>
      </c>
      <c r="K34" s="23">
        <f>SUM(E34:J34)</f>
        <v>160</v>
      </c>
      <c r="L34" s="4">
        <v>77</v>
      </c>
      <c r="M34" s="4">
        <v>83</v>
      </c>
      <c r="N34" s="4">
        <v>3</v>
      </c>
      <c r="O34" s="23">
        <f>SUM(L34:N34)</f>
        <v>163</v>
      </c>
      <c r="P34" s="23">
        <f>+D34+K34-O34</f>
        <v>13</v>
      </c>
      <c r="Q34" s="4"/>
      <c r="R34" s="4">
        <v>498</v>
      </c>
      <c r="S34" s="4">
        <v>472</v>
      </c>
      <c r="T34" s="4">
        <v>480</v>
      </c>
      <c r="U34" s="4">
        <v>472</v>
      </c>
      <c r="V34" s="4"/>
      <c r="W34" s="19">
        <f>IF(S34&gt;0,T34/O34,"")</f>
        <v>2.9447852760736195</v>
      </c>
      <c r="X34" s="20">
        <f>IF(N34&gt;0,(N34/O34),"")</f>
        <v>1.8404907975460124E-2</v>
      </c>
      <c r="Y34" s="20">
        <f>IF(S34&gt;0,(S34/R34),"")</f>
        <v>0.94779116465863456</v>
      </c>
      <c r="Z34" s="19">
        <f>IF(S34&gt;0,(R34-S34)/O34,"")</f>
        <v>0.15950920245398773</v>
      </c>
      <c r="AA34" s="19">
        <f>IF(S34&gt;0,O34/C34,"")</f>
        <v>10.1875</v>
      </c>
    </row>
    <row r="35" spans="1:27" ht="15" customHeight="1" x14ac:dyDescent="0.2">
      <c r="A35" s="21" t="s">
        <v>88</v>
      </c>
      <c r="B35" s="22" t="s">
        <v>89</v>
      </c>
      <c r="C35" s="4">
        <v>49</v>
      </c>
      <c r="D35" s="4">
        <v>39</v>
      </c>
      <c r="E35" s="4">
        <v>90</v>
      </c>
      <c r="F35" s="4"/>
      <c r="G35" s="4">
        <v>64</v>
      </c>
      <c r="H35" s="4"/>
      <c r="I35" s="4"/>
      <c r="J35" s="4">
        <v>78</v>
      </c>
      <c r="K35" s="23">
        <f>SUM(E35:J35)</f>
        <v>232</v>
      </c>
      <c r="L35" s="4">
        <v>185</v>
      </c>
      <c r="M35" s="4">
        <v>48</v>
      </c>
      <c r="N35" s="4"/>
      <c r="O35" s="23">
        <f>SUM(L35:N35)</f>
        <v>233</v>
      </c>
      <c r="P35" s="23">
        <f>+D35+K35-O35</f>
        <v>38</v>
      </c>
      <c r="Q35" s="4"/>
      <c r="R35" s="4">
        <v>1510</v>
      </c>
      <c r="S35" s="4">
        <v>1363</v>
      </c>
      <c r="T35" s="4">
        <v>1421</v>
      </c>
      <c r="U35" s="4">
        <v>1418</v>
      </c>
      <c r="V35" s="4"/>
      <c r="W35" s="19">
        <f>IF(S35&gt;0,T35/O35,"")</f>
        <v>6.0987124463519313</v>
      </c>
      <c r="X35" s="20" t="str">
        <f>IF(N35&gt;0,(N35/O35),"")</f>
        <v/>
      </c>
      <c r="Y35" s="20">
        <f>IF(S35&gt;0,(S35/R35),"")</f>
        <v>0.90264900662251657</v>
      </c>
      <c r="Z35" s="19">
        <f>IF(S35&gt;0,(R35-S35)/O35,"")</f>
        <v>0.63090128755364805</v>
      </c>
      <c r="AA35" s="19">
        <f>IF(S35&gt;0,O35/C35,"")</f>
        <v>4.7551020408163263</v>
      </c>
    </row>
    <row r="36" spans="1:27" ht="15" customHeight="1" x14ac:dyDescent="0.2">
      <c r="A36" s="21" t="s">
        <v>90</v>
      </c>
      <c r="B36" s="22" t="s">
        <v>91</v>
      </c>
      <c r="C36" s="4"/>
      <c r="D36" s="4"/>
      <c r="E36" s="4"/>
      <c r="F36" s="4"/>
      <c r="G36" s="4"/>
      <c r="H36" s="4"/>
      <c r="I36" s="4"/>
      <c r="J36" s="4"/>
      <c r="K36" s="23">
        <f t="shared" si="8"/>
        <v>0</v>
      </c>
      <c r="L36" s="4"/>
      <c r="M36" s="4"/>
      <c r="N36" s="4"/>
      <c r="O36" s="23">
        <f t="shared" si="6"/>
        <v>0</v>
      </c>
      <c r="P36" s="23">
        <f t="shared" si="7"/>
        <v>0</v>
      </c>
      <c r="Q36" s="4"/>
      <c r="R36" s="4"/>
      <c r="S36" s="4"/>
      <c r="T36" s="4"/>
      <c r="U36" s="4"/>
      <c r="V36" s="4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7" spans="1:27" ht="9" customHeight="1" x14ac:dyDescent="0.2"/>
    <row r="38" spans="1:27" ht="16.5" customHeight="1" x14ac:dyDescent="0.2">
      <c r="A38" s="27" t="s">
        <v>92</v>
      </c>
      <c r="B38" s="28" t="s">
        <v>93</v>
      </c>
      <c r="C38" s="16" t="s">
        <v>94</v>
      </c>
      <c r="E38" s="6" t="s">
        <v>95</v>
      </c>
    </row>
    <row r="39" spans="1:27" ht="26.25" customHeight="1" x14ac:dyDescent="0.2">
      <c r="A39" s="29" t="s">
        <v>96</v>
      </c>
      <c r="B39" s="30" t="s">
        <v>97</v>
      </c>
      <c r="C39" s="31">
        <f>+C51-SUM(C40:C50)</f>
        <v>5144</v>
      </c>
      <c r="E39" s="102" t="s">
        <v>98</v>
      </c>
      <c r="F39" s="103"/>
      <c r="G39" s="32"/>
      <c r="H39" s="16" t="s">
        <v>99</v>
      </c>
      <c r="I39" s="16" t="s">
        <v>100</v>
      </c>
      <c r="J39" s="33" t="s">
        <v>101</v>
      </c>
      <c r="U39" s="34"/>
      <c r="V39" s="35"/>
    </row>
    <row r="40" spans="1:27" ht="15" customHeight="1" x14ac:dyDescent="0.2">
      <c r="A40" s="36" t="s">
        <v>102</v>
      </c>
      <c r="B40" s="37" t="s">
        <v>103</v>
      </c>
      <c r="C40" s="38">
        <f>SUM($U$25:$U$27)</f>
        <v>133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5" customHeight="1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5" customHeight="1" x14ac:dyDescent="0.2">
      <c r="A42" s="36" t="s">
        <v>110</v>
      </c>
      <c r="B42" s="46" t="s">
        <v>58</v>
      </c>
      <c r="C42" s="38">
        <f>U19</f>
        <v>0</v>
      </c>
      <c r="U42" s="34"/>
      <c r="V42" s="35"/>
    </row>
    <row r="43" spans="1:27" ht="15" customHeight="1" x14ac:dyDescent="0.2">
      <c r="A43" s="47" t="s">
        <v>111</v>
      </c>
      <c r="B43" s="46" t="s">
        <v>112</v>
      </c>
      <c r="C43" s="38"/>
      <c r="E43" s="102" t="s">
        <v>113</v>
      </c>
      <c r="F43" s="103"/>
      <c r="G43" s="48"/>
      <c r="H43" s="48"/>
      <c r="I43" s="32"/>
      <c r="J43" s="27" t="s">
        <v>114</v>
      </c>
      <c r="U43" s="34"/>
      <c r="V43" s="35"/>
    </row>
    <row r="44" spans="1:27" ht="15" customHeight="1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customHeight="1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customHeight="1" x14ac:dyDescent="0.2">
      <c r="A46" s="54" t="s">
        <v>122</v>
      </c>
      <c r="B46" s="37" t="s">
        <v>123</v>
      </c>
      <c r="C46" s="38"/>
      <c r="E46" s="36" t="s">
        <v>124</v>
      </c>
      <c r="F46" s="104" t="s">
        <v>125</v>
      </c>
      <c r="G46" s="105"/>
      <c r="H46" s="105"/>
      <c r="I46" s="106"/>
      <c r="J46" s="53"/>
      <c r="U46" s="34"/>
      <c r="V46" s="35"/>
    </row>
    <row r="47" spans="1:27" ht="24" customHeight="1" x14ac:dyDescent="0.2">
      <c r="A47" s="55" t="s">
        <v>126</v>
      </c>
      <c r="B47" s="37" t="s">
        <v>127</v>
      </c>
      <c r="C47" s="38"/>
      <c r="E47" s="36" t="s">
        <v>128</v>
      </c>
      <c r="F47" s="99" t="s">
        <v>129</v>
      </c>
      <c r="G47" s="100"/>
      <c r="H47" s="100"/>
      <c r="I47" s="101"/>
      <c r="J47" s="53">
        <v>58</v>
      </c>
      <c r="U47" s="34"/>
      <c r="V47" s="35"/>
    </row>
    <row r="48" spans="1:27" ht="15" customHeight="1" x14ac:dyDescent="0.2">
      <c r="A48" s="36" t="s">
        <v>130</v>
      </c>
      <c r="B48" s="37" t="s">
        <v>131</v>
      </c>
      <c r="C48" s="38">
        <f>SUM($U$28:$U$31)</f>
        <v>264</v>
      </c>
      <c r="E48" s="56" t="s">
        <v>132</v>
      </c>
      <c r="F48" s="57" t="s">
        <v>23</v>
      </c>
      <c r="G48" s="48"/>
      <c r="H48" s="48"/>
      <c r="I48" s="32"/>
      <c r="J48" s="58">
        <f>SUM(J44:J47)</f>
        <v>58</v>
      </c>
      <c r="M48" s="59"/>
      <c r="N48" s="59"/>
      <c r="O48" s="59"/>
      <c r="P48" s="59"/>
      <c r="Q48" s="59"/>
      <c r="U48" s="34"/>
      <c r="V48" s="35"/>
    </row>
    <row r="49" spans="1:22" ht="15" customHeight="1" x14ac:dyDescent="0.2">
      <c r="A49" s="36" t="s">
        <v>133</v>
      </c>
      <c r="B49" s="37" t="s">
        <v>134</v>
      </c>
      <c r="C49" s="38">
        <f>+$U$14</f>
        <v>142</v>
      </c>
      <c r="M49" s="60" t="s">
        <v>135</v>
      </c>
      <c r="N49" s="60"/>
      <c r="O49" s="60"/>
      <c r="P49" s="60"/>
      <c r="Q49" s="59"/>
      <c r="U49" s="34"/>
      <c r="V49" s="35"/>
    </row>
    <row r="50" spans="1:22" ht="15" customHeight="1" x14ac:dyDescent="0.2">
      <c r="A50" s="36" t="s">
        <v>136</v>
      </c>
      <c r="B50" s="37" t="s">
        <v>137</v>
      </c>
      <c r="C50" s="61">
        <v>48</v>
      </c>
      <c r="M50" s="62"/>
      <c r="N50" s="62" t="s">
        <v>138</v>
      </c>
      <c r="O50" s="62"/>
      <c r="P50" s="62"/>
      <c r="U50" s="34"/>
      <c r="V50" s="35"/>
    </row>
    <row r="51" spans="1:22" ht="15" customHeight="1" x14ac:dyDescent="0.2">
      <c r="A51" s="56" t="s">
        <v>132</v>
      </c>
      <c r="B51" s="63" t="s">
        <v>23</v>
      </c>
      <c r="C51" s="64">
        <f>+U7+C50</f>
        <v>5731</v>
      </c>
    </row>
    <row r="52" spans="1:22" ht="15" customHeight="1" x14ac:dyDescent="0.2">
      <c r="A52" s="65" t="s">
        <v>139</v>
      </c>
      <c r="B52" s="34"/>
      <c r="C52" s="66"/>
    </row>
    <row r="53" spans="1:22" ht="12" customHeight="1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2" ht="18" customHeight="1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2" ht="15" customHeight="1" x14ac:dyDescent="0.2">
      <c r="E55" s="62"/>
      <c r="F55" s="62"/>
      <c r="G55" s="62"/>
      <c r="H55" s="62"/>
      <c r="I55" s="62"/>
      <c r="J55" s="62"/>
    </row>
    <row r="56" spans="1:22" ht="15" customHeight="1" x14ac:dyDescent="0.2">
      <c r="E56" s="62"/>
      <c r="F56" s="62"/>
      <c r="G56" s="62"/>
      <c r="H56" s="62"/>
      <c r="I56" s="62"/>
      <c r="J56" s="62"/>
    </row>
    <row r="57" spans="1:22" ht="24" customHeight="1" x14ac:dyDescent="0.2">
      <c r="E57" s="62"/>
      <c r="F57" s="62"/>
      <c r="G57" s="62"/>
      <c r="H57" s="62"/>
      <c r="I57" s="62"/>
      <c r="J57" s="62"/>
    </row>
    <row r="58" spans="1:22" ht="21" customHeight="1" x14ac:dyDescent="0.2">
      <c r="E58" s="62"/>
      <c r="F58" s="62"/>
      <c r="G58" s="62"/>
      <c r="H58" s="62"/>
      <c r="I58" s="62"/>
      <c r="J58" s="62"/>
    </row>
    <row r="59" spans="1:22" ht="15" customHeight="1" x14ac:dyDescent="0.2">
      <c r="E59" s="62"/>
      <c r="F59" s="62"/>
      <c r="G59" s="62"/>
      <c r="H59" s="62"/>
      <c r="I59" s="62"/>
      <c r="J59" s="62"/>
    </row>
    <row r="60" spans="1:22" s="62" customFormat="1" ht="9.9499999999999993" customHeight="1" x14ac:dyDescent="0.2"/>
    <row r="61" spans="1:22" ht="9.9499999999999993" customHeigh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topLeftCell="A7" zoomScale="75" zoomScaleNormal="75" workbookViewId="0">
      <selection activeCell="O41" sqref="O41"/>
    </sheetView>
  </sheetViews>
  <sheetFormatPr baseColWidth="10" defaultRowHeight="11.25" x14ac:dyDescent="0.2"/>
  <cols>
    <col min="1" max="1" width="11.140625" style="3" customWidth="1"/>
    <col min="2" max="2" width="26.140625" style="3" customWidth="1"/>
    <col min="3" max="3" width="11.42578125" style="3"/>
    <col min="4" max="4" width="10.28515625" style="3" customWidth="1"/>
    <col min="5" max="5" width="9.28515625" style="3" customWidth="1"/>
    <col min="6" max="6" width="9" style="3" customWidth="1"/>
    <col min="7" max="9" width="8.28515625" style="3" customWidth="1"/>
    <col min="10" max="10" width="9.42578125" style="3" customWidth="1"/>
    <col min="11" max="11" width="7.7109375" style="3" customWidth="1"/>
    <col min="12" max="12" width="10.42578125" style="3" customWidth="1"/>
    <col min="13" max="13" width="9.28515625" style="3" customWidth="1"/>
    <col min="14" max="14" width="11.140625" style="3" customWidth="1"/>
    <col min="15" max="15" width="7.85546875" style="3" customWidth="1"/>
    <col min="16" max="16" width="11" style="3" customWidth="1"/>
    <col min="17" max="17" width="7" style="3" customWidth="1"/>
    <col min="18" max="18" width="10.85546875" style="3" customWidth="1"/>
    <col min="19" max="20" width="10.7109375" style="3" customWidth="1"/>
    <col min="21" max="21" width="13.5703125" style="3" customWidth="1"/>
    <col min="22" max="22" width="7.42578125" style="3" customWidth="1"/>
    <col min="23" max="23" width="9.42578125" style="3" customWidth="1"/>
    <col min="24" max="24" width="10" style="3" customWidth="1"/>
    <col min="25" max="25" width="11.28515625" style="3" customWidth="1"/>
    <col min="26" max="26" width="10.140625" style="3" customWidth="1"/>
    <col min="27" max="27" width="9.5703125" style="3" customWidth="1"/>
    <col min="28" max="28" width="1.140625" style="3" customWidth="1"/>
    <col min="29" max="29" width="2.85546875" style="3" customWidth="1"/>
    <col min="30" max="256" width="11.42578125" style="3"/>
    <col min="257" max="257" width="11.140625" style="3" customWidth="1"/>
    <col min="258" max="258" width="26.140625" style="3" customWidth="1"/>
    <col min="259" max="259" width="11.42578125" style="3"/>
    <col min="260" max="260" width="10.28515625" style="3" customWidth="1"/>
    <col min="261" max="261" width="9.28515625" style="3" customWidth="1"/>
    <col min="262" max="262" width="9" style="3" customWidth="1"/>
    <col min="263" max="265" width="8.28515625" style="3" customWidth="1"/>
    <col min="266" max="266" width="9.42578125" style="3" customWidth="1"/>
    <col min="267" max="267" width="7.7109375" style="3" customWidth="1"/>
    <col min="268" max="268" width="10.42578125" style="3" customWidth="1"/>
    <col min="269" max="269" width="9.28515625" style="3" customWidth="1"/>
    <col min="270" max="270" width="11.140625" style="3" customWidth="1"/>
    <col min="271" max="271" width="7.85546875" style="3" customWidth="1"/>
    <col min="272" max="272" width="11" style="3" customWidth="1"/>
    <col min="273" max="273" width="7" style="3" customWidth="1"/>
    <col min="274" max="274" width="10.85546875" style="3" customWidth="1"/>
    <col min="275" max="276" width="10.7109375" style="3" customWidth="1"/>
    <col min="277" max="277" width="13.5703125" style="3" customWidth="1"/>
    <col min="278" max="278" width="7.42578125" style="3" customWidth="1"/>
    <col min="279" max="279" width="9.42578125" style="3" customWidth="1"/>
    <col min="280" max="280" width="10" style="3" customWidth="1"/>
    <col min="281" max="281" width="11.28515625" style="3" customWidth="1"/>
    <col min="282" max="282" width="10.140625" style="3" customWidth="1"/>
    <col min="283" max="283" width="9.5703125" style="3" customWidth="1"/>
    <col min="284" max="284" width="1.140625" style="3" customWidth="1"/>
    <col min="285" max="285" width="2.85546875" style="3" customWidth="1"/>
    <col min="286" max="512" width="11.42578125" style="3"/>
    <col min="513" max="513" width="11.140625" style="3" customWidth="1"/>
    <col min="514" max="514" width="26.140625" style="3" customWidth="1"/>
    <col min="515" max="515" width="11.42578125" style="3"/>
    <col min="516" max="516" width="10.28515625" style="3" customWidth="1"/>
    <col min="517" max="517" width="9.28515625" style="3" customWidth="1"/>
    <col min="518" max="518" width="9" style="3" customWidth="1"/>
    <col min="519" max="521" width="8.28515625" style="3" customWidth="1"/>
    <col min="522" max="522" width="9.42578125" style="3" customWidth="1"/>
    <col min="523" max="523" width="7.7109375" style="3" customWidth="1"/>
    <col min="524" max="524" width="10.42578125" style="3" customWidth="1"/>
    <col min="525" max="525" width="9.28515625" style="3" customWidth="1"/>
    <col min="526" max="526" width="11.140625" style="3" customWidth="1"/>
    <col min="527" max="527" width="7.85546875" style="3" customWidth="1"/>
    <col min="528" max="528" width="11" style="3" customWidth="1"/>
    <col min="529" max="529" width="7" style="3" customWidth="1"/>
    <col min="530" max="530" width="10.85546875" style="3" customWidth="1"/>
    <col min="531" max="532" width="10.7109375" style="3" customWidth="1"/>
    <col min="533" max="533" width="13.5703125" style="3" customWidth="1"/>
    <col min="534" max="534" width="7.42578125" style="3" customWidth="1"/>
    <col min="535" max="535" width="9.42578125" style="3" customWidth="1"/>
    <col min="536" max="536" width="10" style="3" customWidth="1"/>
    <col min="537" max="537" width="11.28515625" style="3" customWidth="1"/>
    <col min="538" max="538" width="10.140625" style="3" customWidth="1"/>
    <col min="539" max="539" width="9.5703125" style="3" customWidth="1"/>
    <col min="540" max="540" width="1.140625" style="3" customWidth="1"/>
    <col min="541" max="541" width="2.85546875" style="3" customWidth="1"/>
    <col min="542" max="768" width="11.42578125" style="3"/>
    <col min="769" max="769" width="11.140625" style="3" customWidth="1"/>
    <col min="770" max="770" width="26.140625" style="3" customWidth="1"/>
    <col min="771" max="771" width="11.42578125" style="3"/>
    <col min="772" max="772" width="10.28515625" style="3" customWidth="1"/>
    <col min="773" max="773" width="9.28515625" style="3" customWidth="1"/>
    <col min="774" max="774" width="9" style="3" customWidth="1"/>
    <col min="775" max="777" width="8.28515625" style="3" customWidth="1"/>
    <col min="778" max="778" width="9.42578125" style="3" customWidth="1"/>
    <col min="779" max="779" width="7.7109375" style="3" customWidth="1"/>
    <col min="780" max="780" width="10.42578125" style="3" customWidth="1"/>
    <col min="781" max="781" width="9.28515625" style="3" customWidth="1"/>
    <col min="782" max="782" width="11.140625" style="3" customWidth="1"/>
    <col min="783" max="783" width="7.85546875" style="3" customWidth="1"/>
    <col min="784" max="784" width="11" style="3" customWidth="1"/>
    <col min="785" max="785" width="7" style="3" customWidth="1"/>
    <col min="786" max="786" width="10.85546875" style="3" customWidth="1"/>
    <col min="787" max="788" width="10.7109375" style="3" customWidth="1"/>
    <col min="789" max="789" width="13.5703125" style="3" customWidth="1"/>
    <col min="790" max="790" width="7.42578125" style="3" customWidth="1"/>
    <col min="791" max="791" width="9.42578125" style="3" customWidth="1"/>
    <col min="792" max="792" width="10" style="3" customWidth="1"/>
    <col min="793" max="793" width="11.28515625" style="3" customWidth="1"/>
    <col min="794" max="794" width="10.140625" style="3" customWidth="1"/>
    <col min="795" max="795" width="9.5703125" style="3" customWidth="1"/>
    <col min="796" max="796" width="1.140625" style="3" customWidth="1"/>
    <col min="797" max="797" width="2.85546875" style="3" customWidth="1"/>
    <col min="798" max="1024" width="11.42578125" style="3"/>
    <col min="1025" max="1025" width="11.140625" style="3" customWidth="1"/>
    <col min="1026" max="1026" width="26.140625" style="3" customWidth="1"/>
    <col min="1027" max="1027" width="11.42578125" style="3"/>
    <col min="1028" max="1028" width="10.28515625" style="3" customWidth="1"/>
    <col min="1029" max="1029" width="9.28515625" style="3" customWidth="1"/>
    <col min="1030" max="1030" width="9" style="3" customWidth="1"/>
    <col min="1031" max="1033" width="8.28515625" style="3" customWidth="1"/>
    <col min="1034" max="1034" width="9.42578125" style="3" customWidth="1"/>
    <col min="1035" max="1035" width="7.7109375" style="3" customWidth="1"/>
    <col min="1036" max="1036" width="10.42578125" style="3" customWidth="1"/>
    <col min="1037" max="1037" width="9.28515625" style="3" customWidth="1"/>
    <col min="1038" max="1038" width="11.140625" style="3" customWidth="1"/>
    <col min="1039" max="1039" width="7.85546875" style="3" customWidth="1"/>
    <col min="1040" max="1040" width="11" style="3" customWidth="1"/>
    <col min="1041" max="1041" width="7" style="3" customWidth="1"/>
    <col min="1042" max="1042" width="10.85546875" style="3" customWidth="1"/>
    <col min="1043" max="1044" width="10.7109375" style="3" customWidth="1"/>
    <col min="1045" max="1045" width="13.5703125" style="3" customWidth="1"/>
    <col min="1046" max="1046" width="7.42578125" style="3" customWidth="1"/>
    <col min="1047" max="1047" width="9.42578125" style="3" customWidth="1"/>
    <col min="1048" max="1048" width="10" style="3" customWidth="1"/>
    <col min="1049" max="1049" width="11.28515625" style="3" customWidth="1"/>
    <col min="1050" max="1050" width="10.140625" style="3" customWidth="1"/>
    <col min="1051" max="1051" width="9.5703125" style="3" customWidth="1"/>
    <col min="1052" max="1052" width="1.140625" style="3" customWidth="1"/>
    <col min="1053" max="1053" width="2.85546875" style="3" customWidth="1"/>
    <col min="1054" max="1280" width="11.42578125" style="3"/>
    <col min="1281" max="1281" width="11.140625" style="3" customWidth="1"/>
    <col min="1282" max="1282" width="26.140625" style="3" customWidth="1"/>
    <col min="1283" max="1283" width="11.42578125" style="3"/>
    <col min="1284" max="1284" width="10.28515625" style="3" customWidth="1"/>
    <col min="1285" max="1285" width="9.28515625" style="3" customWidth="1"/>
    <col min="1286" max="1286" width="9" style="3" customWidth="1"/>
    <col min="1287" max="1289" width="8.28515625" style="3" customWidth="1"/>
    <col min="1290" max="1290" width="9.42578125" style="3" customWidth="1"/>
    <col min="1291" max="1291" width="7.7109375" style="3" customWidth="1"/>
    <col min="1292" max="1292" width="10.42578125" style="3" customWidth="1"/>
    <col min="1293" max="1293" width="9.28515625" style="3" customWidth="1"/>
    <col min="1294" max="1294" width="11.140625" style="3" customWidth="1"/>
    <col min="1295" max="1295" width="7.85546875" style="3" customWidth="1"/>
    <col min="1296" max="1296" width="11" style="3" customWidth="1"/>
    <col min="1297" max="1297" width="7" style="3" customWidth="1"/>
    <col min="1298" max="1298" width="10.85546875" style="3" customWidth="1"/>
    <col min="1299" max="1300" width="10.7109375" style="3" customWidth="1"/>
    <col min="1301" max="1301" width="13.5703125" style="3" customWidth="1"/>
    <col min="1302" max="1302" width="7.42578125" style="3" customWidth="1"/>
    <col min="1303" max="1303" width="9.42578125" style="3" customWidth="1"/>
    <col min="1304" max="1304" width="10" style="3" customWidth="1"/>
    <col min="1305" max="1305" width="11.28515625" style="3" customWidth="1"/>
    <col min="1306" max="1306" width="10.140625" style="3" customWidth="1"/>
    <col min="1307" max="1307" width="9.5703125" style="3" customWidth="1"/>
    <col min="1308" max="1308" width="1.140625" style="3" customWidth="1"/>
    <col min="1309" max="1309" width="2.85546875" style="3" customWidth="1"/>
    <col min="1310" max="1536" width="11.42578125" style="3"/>
    <col min="1537" max="1537" width="11.140625" style="3" customWidth="1"/>
    <col min="1538" max="1538" width="26.140625" style="3" customWidth="1"/>
    <col min="1539" max="1539" width="11.42578125" style="3"/>
    <col min="1540" max="1540" width="10.28515625" style="3" customWidth="1"/>
    <col min="1541" max="1541" width="9.28515625" style="3" customWidth="1"/>
    <col min="1542" max="1542" width="9" style="3" customWidth="1"/>
    <col min="1543" max="1545" width="8.28515625" style="3" customWidth="1"/>
    <col min="1546" max="1546" width="9.42578125" style="3" customWidth="1"/>
    <col min="1547" max="1547" width="7.7109375" style="3" customWidth="1"/>
    <col min="1548" max="1548" width="10.42578125" style="3" customWidth="1"/>
    <col min="1549" max="1549" width="9.28515625" style="3" customWidth="1"/>
    <col min="1550" max="1550" width="11.140625" style="3" customWidth="1"/>
    <col min="1551" max="1551" width="7.85546875" style="3" customWidth="1"/>
    <col min="1552" max="1552" width="11" style="3" customWidth="1"/>
    <col min="1553" max="1553" width="7" style="3" customWidth="1"/>
    <col min="1554" max="1554" width="10.85546875" style="3" customWidth="1"/>
    <col min="1555" max="1556" width="10.7109375" style="3" customWidth="1"/>
    <col min="1557" max="1557" width="13.5703125" style="3" customWidth="1"/>
    <col min="1558" max="1558" width="7.42578125" style="3" customWidth="1"/>
    <col min="1559" max="1559" width="9.42578125" style="3" customWidth="1"/>
    <col min="1560" max="1560" width="10" style="3" customWidth="1"/>
    <col min="1561" max="1561" width="11.28515625" style="3" customWidth="1"/>
    <col min="1562" max="1562" width="10.140625" style="3" customWidth="1"/>
    <col min="1563" max="1563" width="9.5703125" style="3" customWidth="1"/>
    <col min="1564" max="1564" width="1.140625" style="3" customWidth="1"/>
    <col min="1565" max="1565" width="2.85546875" style="3" customWidth="1"/>
    <col min="1566" max="1792" width="11.42578125" style="3"/>
    <col min="1793" max="1793" width="11.140625" style="3" customWidth="1"/>
    <col min="1794" max="1794" width="26.140625" style="3" customWidth="1"/>
    <col min="1795" max="1795" width="11.42578125" style="3"/>
    <col min="1796" max="1796" width="10.28515625" style="3" customWidth="1"/>
    <col min="1797" max="1797" width="9.28515625" style="3" customWidth="1"/>
    <col min="1798" max="1798" width="9" style="3" customWidth="1"/>
    <col min="1799" max="1801" width="8.28515625" style="3" customWidth="1"/>
    <col min="1802" max="1802" width="9.42578125" style="3" customWidth="1"/>
    <col min="1803" max="1803" width="7.7109375" style="3" customWidth="1"/>
    <col min="1804" max="1804" width="10.42578125" style="3" customWidth="1"/>
    <col min="1805" max="1805" width="9.28515625" style="3" customWidth="1"/>
    <col min="1806" max="1806" width="11.140625" style="3" customWidth="1"/>
    <col min="1807" max="1807" width="7.85546875" style="3" customWidth="1"/>
    <col min="1808" max="1808" width="11" style="3" customWidth="1"/>
    <col min="1809" max="1809" width="7" style="3" customWidth="1"/>
    <col min="1810" max="1810" width="10.85546875" style="3" customWidth="1"/>
    <col min="1811" max="1812" width="10.7109375" style="3" customWidth="1"/>
    <col min="1813" max="1813" width="13.5703125" style="3" customWidth="1"/>
    <col min="1814" max="1814" width="7.42578125" style="3" customWidth="1"/>
    <col min="1815" max="1815" width="9.42578125" style="3" customWidth="1"/>
    <col min="1816" max="1816" width="10" style="3" customWidth="1"/>
    <col min="1817" max="1817" width="11.28515625" style="3" customWidth="1"/>
    <col min="1818" max="1818" width="10.140625" style="3" customWidth="1"/>
    <col min="1819" max="1819" width="9.5703125" style="3" customWidth="1"/>
    <col min="1820" max="1820" width="1.140625" style="3" customWidth="1"/>
    <col min="1821" max="1821" width="2.85546875" style="3" customWidth="1"/>
    <col min="1822" max="2048" width="11.42578125" style="3"/>
    <col min="2049" max="2049" width="11.140625" style="3" customWidth="1"/>
    <col min="2050" max="2050" width="26.140625" style="3" customWidth="1"/>
    <col min="2051" max="2051" width="11.42578125" style="3"/>
    <col min="2052" max="2052" width="10.28515625" style="3" customWidth="1"/>
    <col min="2053" max="2053" width="9.28515625" style="3" customWidth="1"/>
    <col min="2054" max="2054" width="9" style="3" customWidth="1"/>
    <col min="2055" max="2057" width="8.28515625" style="3" customWidth="1"/>
    <col min="2058" max="2058" width="9.42578125" style="3" customWidth="1"/>
    <col min="2059" max="2059" width="7.7109375" style="3" customWidth="1"/>
    <col min="2060" max="2060" width="10.42578125" style="3" customWidth="1"/>
    <col min="2061" max="2061" width="9.28515625" style="3" customWidth="1"/>
    <col min="2062" max="2062" width="11.140625" style="3" customWidth="1"/>
    <col min="2063" max="2063" width="7.85546875" style="3" customWidth="1"/>
    <col min="2064" max="2064" width="11" style="3" customWidth="1"/>
    <col min="2065" max="2065" width="7" style="3" customWidth="1"/>
    <col min="2066" max="2066" width="10.85546875" style="3" customWidth="1"/>
    <col min="2067" max="2068" width="10.7109375" style="3" customWidth="1"/>
    <col min="2069" max="2069" width="13.5703125" style="3" customWidth="1"/>
    <col min="2070" max="2070" width="7.42578125" style="3" customWidth="1"/>
    <col min="2071" max="2071" width="9.42578125" style="3" customWidth="1"/>
    <col min="2072" max="2072" width="10" style="3" customWidth="1"/>
    <col min="2073" max="2073" width="11.28515625" style="3" customWidth="1"/>
    <col min="2074" max="2074" width="10.140625" style="3" customWidth="1"/>
    <col min="2075" max="2075" width="9.5703125" style="3" customWidth="1"/>
    <col min="2076" max="2076" width="1.140625" style="3" customWidth="1"/>
    <col min="2077" max="2077" width="2.85546875" style="3" customWidth="1"/>
    <col min="2078" max="2304" width="11.42578125" style="3"/>
    <col min="2305" max="2305" width="11.140625" style="3" customWidth="1"/>
    <col min="2306" max="2306" width="26.140625" style="3" customWidth="1"/>
    <col min="2307" max="2307" width="11.42578125" style="3"/>
    <col min="2308" max="2308" width="10.28515625" style="3" customWidth="1"/>
    <col min="2309" max="2309" width="9.28515625" style="3" customWidth="1"/>
    <col min="2310" max="2310" width="9" style="3" customWidth="1"/>
    <col min="2311" max="2313" width="8.28515625" style="3" customWidth="1"/>
    <col min="2314" max="2314" width="9.42578125" style="3" customWidth="1"/>
    <col min="2315" max="2315" width="7.7109375" style="3" customWidth="1"/>
    <col min="2316" max="2316" width="10.42578125" style="3" customWidth="1"/>
    <col min="2317" max="2317" width="9.28515625" style="3" customWidth="1"/>
    <col min="2318" max="2318" width="11.140625" style="3" customWidth="1"/>
    <col min="2319" max="2319" width="7.85546875" style="3" customWidth="1"/>
    <col min="2320" max="2320" width="11" style="3" customWidth="1"/>
    <col min="2321" max="2321" width="7" style="3" customWidth="1"/>
    <col min="2322" max="2322" width="10.85546875" style="3" customWidth="1"/>
    <col min="2323" max="2324" width="10.7109375" style="3" customWidth="1"/>
    <col min="2325" max="2325" width="13.5703125" style="3" customWidth="1"/>
    <col min="2326" max="2326" width="7.42578125" style="3" customWidth="1"/>
    <col min="2327" max="2327" width="9.42578125" style="3" customWidth="1"/>
    <col min="2328" max="2328" width="10" style="3" customWidth="1"/>
    <col min="2329" max="2329" width="11.28515625" style="3" customWidth="1"/>
    <col min="2330" max="2330" width="10.140625" style="3" customWidth="1"/>
    <col min="2331" max="2331" width="9.5703125" style="3" customWidth="1"/>
    <col min="2332" max="2332" width="1.140625" style="3" customWidth="1"/>
    <col min="2333" max="2333" width="2.85546875" style="3" customWidth="1"/>
    <col min="2334" max="2560" width="11.42578125" style="3"/>
    <col min="2561" max="2561" width="11.140625" style="3" customWidth="1"/>
    <col min="2562" max="2562" width="26.140625" style="3" customWidth="1"/>
    <col min="2563" max="2563" width="11.42578125" style="3"/>
    <col min="2564" max="2564" width="10.28515625" style="3" customWidth="1"/>
    <col min="2565" max="2565" width="9.28515625" style="3" customWidth="1"/>
    <col min="2566" max="2566" width="9" style="3" customWidth="1"/>
    <col min="2567" max="2569" width="8.28515625" style="3" customWidth="1"/>
    <col min="2570" max="2570" width="9.42578125" style="3" customWidth="1"/>
    <col min="2571" max="2571" width="7.7109375" style="3" customWidth="1"/>
    <col min="2572" max="2572" width="10.42578125" style="3" customWidth="1"/>
    <col min="2573" max="2573" width="9.28515625" style="3" customWidth="1"/>
    <col min="2574" max="2574" width="11.140625" style="3" customWidth="1"/>
    <col min="2575" max="2575" width="7.85546875" style="3" customWidth="1"/>
    <col min="2576" max="2576" width="11" style="3" customWidth="1"/>
    <col min="2577" max="2577" width="7" style="3" customWidth="1"/>
    <col min="2578" max="2578" width="10.85546875" style="3" customWidth="1"/>
    <col min="2579" max="2580" width="10.7109375" style="3" customWidth="1"/>
    <col min="2581" max="2581" width="13.5703125" style="3" customWidth="1"/>
    <col min="2582" max="2582" width="7.42578125" style="3" customWidth="1"/>
    <col min="2583" max="2583" width="9.42578125" style="3" customWidth="1"/>
    <col min="2584" max="2584" width="10" style="3" customWidth="1"/>
    <col min="2585" max="2585" width="11.28515625" style="3" customWidth="1"/>
    <col min="2586" max="2586" width="10.140625" style="3" customWidth="1"/>
    <col min="2587" max="2587" width="9.5703125" style="3" customWidth="1"/>
    <col min="2588" max="2588" width="1.140625" style="3" customWidth="1"/>
    <col min="2589" max="2589" width="2.85546875" style="3" customWidth="1"/>
    <col min="2590" max="2816" width="11.42578125" style="3"/>
    <col min="2817" max="2817" width="11.140625" style="3" customWidth="1"/>
    <col min="2818" max="2818" width="26.140625" style="3" customWidth="1"/>
    <col min="2819" max="2819" width="11.42578125" style="3"/>
    <col min="2820" max="2820" width="10.28515625" style="3" customWidth="1"/>
    <col min="2821" max="2821" width="9.28515625" style="3" customWidth="1"/>
    <col min="2822" max="2822" width="9" style="3" customWidth="1"/>
    <col min="2823" max="2825" width="8.28515625" style="3" customWidth="1"/>
    <col min="2826" max="2826" width="9.42578125" style="3" customWidth="1"/>
    <col min="2827" max="2827" width="7.7109375" style="3" customWidth="1"/>
    <col min="2828" max="2828" width="10.42578125" style="3" customWidth="1"/>
    <col min="2829" max="2829" width="9.28515625" style="3" customWidth="1"/>
    <col min="2830" max="2830" width="11.140625" style="3" customWidth="1"/>
    <col min="2831" max="2831" width="7.85546875" style="3" customWidth="1"/>
    <col min="2832" max="2832" width="11" style="3" customWidth="1"/>
    <col min="2833" max="2833" width="7" style="3" customWidth="1"/>
    <col min="2834" max="2834" width="10.85546875" style="3" customWidth="1"/>
    <col min="2835" max="2836" width="10.7109375" style="3" customWidth="1"/>
    <col min="2837" max="2837" width="13.5703125" style="3" customWidth="1"/>
    <col min="2838" max="2838" width="7.42578125" style="3" customWidth="1"/>
    <col min="2839" max="2839" width="9.42578125" style="3" customWidth="1"/>
    <col min="2840" max="2840" width="10" style="3" customWidth="1"/>
    <col min="2841" max="2841" width="11.28515625" style="3" customWidth="1"/>
    <col min="2842" max="2842" width="10.140625" style="3" customWidth="1"/>
    <col min="2843" max="2843" width="9.5703125" style="3" customWidth="1"/>
    <col min="2844" max="2844" width="1.140625" style="3" customWidth="1"/>
    <col min="2845" max="2845" width="2.85546875" style="3" customWidth="1"/>
    <col min="2846" max="3072" width="11.42578125" style="3"/>
    <col min="3073" max="3073" width="11.140625" style="3" customWidth="1"/>
    <col min="3074" max="3074" width="26.140625" style="3" customWidth="1"/>
    <col min="3075" max="3075" width="11.42578125" style="3"/>
    <col min="3076" max="3076" width="10.28515625" style="3" customWidth="1"/>
    <col min="3077" max="3077" width="9.28515625" style="3" customWidth="1"/>
    <col min="3078" max="3078" width="9" style="3" customWidth="1"/>
    <col min="3079" max="3081" width="8.28515625" style="3" customWidth="1"/>
    <col min="3082" max="3082" width="9.42578125" style="3" customWidth="1"/>
    <col min="3083" max="3083" width="7.7109375" style="3" customWidth="1"/>
    <col min="3084" max="3084" width="10.42578125" style="3" customWidth="1"/>
    <col min="3085" max="3085" width="9.28515625" style="3" customWidth="1"/>
    <col min="3086" max="3086" width="11.140625" style="3" customWidth="1"/>
    <col min="3087" max="3087" width="7.85546875" style="3" customWidth="1"/>
    <col min="3088" max="3088" width="11" style="3" customWidth="1"/>
    <col min="3089" max="3089" width="7" style="3" customWidth="1"/>
    <col min="3090" max="3090" width="10.85546875" style="3" customWidth="1"/>
    <col min="3091" max="3092" width="10.7109375" style="3" customWidth="1"/>
    <col min="3093" max="3093" width="13.5703125" style="3" customWidth="1"/>
    <col min="3094" max="3094" width="7.42578125" style="3" customWidth="1"/>
    <col min="3095" max="3095" width="9.42578125" style="3" customWidth="1"/>
    <col min="3096" max="3096" width="10" style="3" customWidth="1"/>
    <col min="3097" max="3097" width="11.28515625" style="3" customWidth="1"/>
    <col min="3098" max="3098" width="10.140625" style="3" customWidth="1"/>
    <col min="3099" max="3099" width="9.5703125" style="3" customWidth="1"/>
    <col min="3100" max="3100" width="1.140625" style="3" customWidth="1"/>
    <col min="3101" max="3101" width="2.85546875" style="3" customWidth="1"/>
    <col min="3102" max="3328" width="11.42578125" style="3"/>
    <col min="3329" max="3329" width="11.140625" style="3" customWidth="1"/>
    <col min="3330" max="3330" width="26.140625" style="3" customWidth="1"/>
    <col min="3331" max="3331" width="11.42578125" style="3"/>
    <col min="3332" max="3332" width="10.28515625" style="3" customWidth="1"/>
    <col min="3333" max="3333" width="9.28515625" style="3" customWidth="1"/>
    <col min="3334" max="3334" width="9" style="3" customWidth="1"/>
    <col min="3335" max="3337" width="8.28515625" style="3" customWidth="1"/>
    <col min="3338" max="3338" width="9.42578125" style="3" customWidth="1"/>
    <col min="3339" max="3339" width="7.7109375" style="3" customWidth="1"/>
    <col min="3340" max="3340" width="10.42578125" style="3" customWidth="1"/>
    <col min="3341" max="3341" width="9.28515625" style="3" customWidth="1"/>
    <col min="3342" max="3342" width="11.140625" style="3" customWidth="1"/>
    <col min="3343" max="3343" width="7.85546875" style="3" customWidth="1"/>
    <col min="3344" max="3344" width="11" style="3" customWidth="1"/>
    <col min="3345" max="3345" width="7" style="3" customWidth="1"/>
    <col min="3346" max="3346" width="10.85546875" style="3" customWidth="1"/>
    <col min="3347" max="3348" width="10.7109375" style="3" customWidth="1"/>
    <col min="3349" max="3349" width="13.5703125" style="3" customWidth="1"/>
    <col min="3350" max="3350" width="7.42578125" style="3" customWidth="1"/>
    <col min="3351" max="3351" width="9.42578125" style="3" customWidth="1"/>
    <col min="3352" max="3352" width="10" style="3" customWidth="1"/>
    <col min="3353" max="3353" width="11.28515625" style="3" customWidth="1"/>
    <col min="3354" max="3354" width="10.140625" style="3" customWidth="1"/>
    <col min="3355" max="3355" width="9.5703125" style="3" customWidth="1"/>
    <col min="3356" max="3356" width="1.140625" style="3" customWidth="1"/>
    <col min="3357" max="3357" width="2.85546875" style="3" customWidth="1"/>
    <col min="3358" max="3584" width="11.42578125" style="3"/>
    <col min="3585" max="3585" width="11.140625" style="3" customWidth="1"/>
    <col min="3586" max="3586" width="26.140625" style="3" customWidth="1"/>
    <col min="3587" max="3587" width="11.42578125" style="3"/>
    <col min="3588" max="3588" width="10.28515625" style="3" customWidth="1"/>
    <col min="3589" max="3589" width="9.28515625" style="3" customWidth="1"/>
    <col min="3590" max="3590" width="9" style="3" customWidth="1"/>
    <col min="3591" max="3593" width="8.28515625" style="3" customWidth="1"/>
    <col min="3594" max="3594" width="9.42578125" style="3" customWidth="1"/>
    <col min="3595" max="3595" width="7.7109375" style="3" customWidth="1"/>
    <col min="3596" max="3596" width="10.42578125" style="3" customWidth="1"/>
    <col min="3597" max="3597" width="9.28515625" style="3" customWidth="1"/>
    <col min="3598" max="3598" width="11.140625" style="3" customWidth="1"/>
    <col min="3599" max="3599" width="7.85546875" style="3" customWidth="1"/>
    <col min="3600" max="3600" width="11" style="3" customWidth="1"/>
    <col min="3601" max="3601" width="7" style="3" customWidth="1"/>
    <col min="3602" max="3602" width="10.85546875" style="3" customWidth="1"/>
    <col min="3603" max="3604" width="10.7109375" style="3" customWidth="1"/>
    <col min="3605" max="3605" width="13.5703125" style="3" customWidth="1"/>
    <col min="3606" max="3606" width="7.42578125" style="3" customWidth="1"/>
    <col min="3607" max="3607" width="9.42578125" style="3" customWidth="1"/>
    <col min="3608" max="3608" width="10" style="3" customWidth="1"/>
    <col min="3609" max="3609" width="11.28515625" style="3" customWidth="1"/>
    <col min="3610" max="3610" width="10.140625" style="3" customWidth="1"/>
    <col min="3611" max="3611" width="9.5703125" style="3" customWidth="1"/>
    <col min="3612" max="3612" width="1.140625" style="3" customWidth="1"/>
    <col min="3613" max="3613" width="2.85546875" style="3" customWidth="1"/>
    <col min="3614" max="3840" width="11.42578125" style="3"/>
    <col min="3841" max="3841" width="11.140625" style="3" customWidth="1"/>
    <col min="3842" max="3842" width="26.140625" style="3" customWidth="1"/>
    <col min="3843" max="3843" width="11.42578125" style="3"/>
    <col min="3844" max="3844" width="10.28515625" style="3" customWidth="1"/>
    <col min="3845" max="3845" width="9.28515625" style="3" customWidth="1"/>
    <col min="3846" max="3846" width="9" style="3" customWidth="1"/>
    <col min="3847" max="3849" width="8.28515625" style="3" customWidth="1"/>
    <col min="3850" max="3850" width="9.42578125" style="3" customWidth="1"/>
    <col min="3851" max="3851" width="7.7109375" style="3" customWidth="1"/>
    <col min="3852" max="3852" width="10.42578125" style="3" customWidth="1"/>
    <col min="3853" max="3853" width="9.28515625" style="3" customWidth="1"/>
    <col min="3854" max="3854" width="11.140625" style="3" customWidth="1"/>
    <col min="3855" max="3855" width="7.85546875" style="3" customWidth="1"/>
    <col min="3856" max="3856" width="11" style="3" customWidth="1"/>
    <col min="3857" max="3857" width="7" style="3" customWidth="1"/>
    <col min="3858" max="3858" width="10.85546875" style="3" customWidth="1"/>
    <col min="3859" max="3860" width="10.7109375" style="3" customWidth="1"/>
    <col min="3861" max="3861" width="13.5703125" style="3" customWidth="1"/>
    <col min="3862" max="3862" width="7.42578125" style="3" customWidth="1"/>
    <col min="3863" max="3863" width="9.42578125" style="3" customWidth="1"/>
    <col min="3864" max="3864" width="10" style="3" customWidth="1"/>
    <col min="3865" max="3865" width="11.28515625" style="3" customWidth="1"/>
    <col min="3866" max="3866" width="10.140625" style="3" customWidth="1"/>
    <col min="3867" max="3867" width="9.5703125" style="3" customWidth="1"/>
    <col min="3868" max="3868" width="1.140625" style="3" customWidth="1"/>
    <col min="3869" max="3869" width="2.85546875" style="3" customWidth="1"/>
    <col min="3870" max="4096" width="11.42578125" style="3"/>
    <col min="4097" max="4097" width="11.140625" style="3" customWidth="1"/>
    <col min="4098" max="4098" width="26.140625" style="3" customWidth="1"/>
    <col min="4099" max="4099" width="11.42578125" style="3"/>
    <col min="4100" max="4100" width="10.28515625" style="3" customWidth="1"/>
    <col min="4101" max="4101" width="9.28515625" style="3" customWidth="1"/>
    <col min="4102" max="4102" width="9" style="3" customWidth="1"/>
    <col min="4103" max="4105" width="8.28515625" style="3" customWidth="1"/>
    <col min="4106" max="4106" width="9.42578125" style="3" customWidth="1"/>
    <col min="4107" max="4107" width="7.7109375" style="3" customWidth="1"/>
    <col min="4108" max="4108" width="10.42578125" style="3" customWidth="1"/>
    <col min="4109" max="4109" width="9.28515625" style="3" customWidth="1"/>
    <col min="4110" max="4110" width="11.140625" style="3" customWidth="1"/>
    <col min="4111" max="4111" width="7.85546875" style="3" customWidth="1"/>
    <col min="4112" max="4112" width="11" style="3" customWidth="1"/>
    <col min="4113" max="4113" width="7" style="3" customWidth="1"/>
    <col min="4114" max="4114" width="10.85546875" style="3" customWidth="1"/>
    <col min="4115" max="4116" width="10.7109375" style="3" customWidth="1"/>
    <col min="4117" max="4117" width="13.5703125" style="3" customWidth="1"/>
    <col min="4118" max="4118" width="7.42578125" style="3" customWidth="1"/>
    <col min="4119" max="4119" width="9.42578125" style="3" customWidth="1"/>
    <col min="4120" max="4120" width="10" style="3" customWidth="1"/>
    <col min="4121" max="4121" width="11.28515625" style="3" customWidth="1"/>
    <col min="4122" max="4122" width="10.140625" style="3" customWidth="1"/>
    <col min="4123" max="4123" width="9.5703125" style="3" customWidth="1"/>
    <col min="4124" max="4124" width="1.140625" style="3" customWidth="1"/>
    <col min="4125" max="4125" width="2.85546875" style="3" customWidth="1"/>
    <col min="4126" max="4352" width="11.42578125" style="3"/>
    <col min="4353" max="4353" width="11.140625" style="3" customWidth="1"/>
    <col min="4354" max="4354" width="26.140625" style="3" customWidth="1"/>
    <col min="4355" max="4355" width="11.42578125" style="3"/>
    <col min="4356" max="4356" width="10.28515625" style="3" customWidth="1"/>
    <col min="4357" max="4357" width="9.28515625" style="3" customWidth="1"/>
    <col min="4358" max="4358" width="9" style="3" customWidth="1"/>
    <col min="4359" max="4361" width="8.28515625" style="3" customWidth="1"/>
    <col min="4362" max="4362" width="9.42578125" style="3" customWidth="1"/>
    <col min="4363" max="4363" width="7.7109375" style="3" customWidth="1"/>
    <col min="4364" max="4364" width="10.42578125" style="3" customWidth="1"/>
    <col min="4365" max="4365" width="9.28515625" style="3" customWidth="1"/>
    <col min="4366" max="4366" width="11.140625" style="3" customWidth="1"/>
    <col min="4367" max="4367" width="7.85546875" style="3" customWidth="1"/>
    <col min="4368" max="4368" width="11" style="3" customWidth="1"/>
    <col min="4369" max="4369" width="7" style="3" customWidth="1"/>
    <col min="4370" max="4370" width="10.85546875" style="3" customWidth="1"/>
    <col min="4371" max="4372" width="10.7109375" style="3" customWidth="1"/>
    <col min="4373" max="4373" width="13.5703125" style="3" customWidth="1"/>
    <col min="4374" max="4374" width="7.42578125" style="3" customWidth="1"/>
    <col min="4375" max="4375" width="9.42578125" style="3" customWidth="1"/>
    <col min="4376" max="4376" width="10" style="3" customWidth="1"/>
    <col min="4377" max="4377" width="11.28515625" style="3" customWidth="1"/>
    <col min="4378" max="4378" width="10.140625" style="3" customWidth="1"/>
    <col min="4379" max="4379" width="9.5703125" style="3" customWidth="1"/>
    <col min="4380" max="4380" width="1.140625" style="3" customWidth="1"/>
    <col min="4381" max="4381" width="2.85546875" style="3" customWidth="1"/>
    <col min="4382" max="4608" width="11.42578125" style="3"/>
    <col min="4609" max="4609" width="11.140625" style="3" customWidth="1"/>
    <col min="4610" max="4610" width="26.140625" style="3" customWidth="1"/>
    <col min="4611" max="4611" width="11.42578125" style="3"/>
    <col min="4612" max="4612" width="10.28515625" style="3" customWidth="1"/>
    <col min="4613" max="4613" width="9.28515625" style="3" customWidth="1"/>
    <col min="4614" max="4614" width="9" style="3" customWidth="1"/>
    <col min="4615" max="4617" width="8.28515625" style="3" customWidth="1"/>
    <col min="4618" max="4618" width="9.42578125" style="3" customWidth="1"/>
    <col min="4619" max="4619" width="7.7109375" style="3" customWidth="1"/>
    <col min="4620" max="4620" width="10.42578125" style="3" customWidth="1"/>
    <col min="4621" max="4621" width="9.28515625" style="3" customWidth="1"/>
    <col min="4622" max="4622" width="11.140625" style="3" customWidth="1"/>
    <col min="4623" max="4623" width="7.85546875" style="3" customWidth="1"/>
    <col min="4624" max="4624" width="11" style="3" customWidth="1"/>
    <col min="4625" max="4625" width="7" style="3" customWidth="1"/>
    <col min="4626" max="4626" width="10.85546875" style="3" customWidth="1"/>
    <col min="4627" max="4628" width="10.7109375" style="3" customWidth="1"/>
    <col min="4629" max="4629" width="13.5703125" style="3" customWidth="1"/>
    <col min="4630" max="4630" width="7.42578125" style="3" customWidth="1"/>
    <col min="4631" max="4631" width="9.42578125" style="3" customWidth="1"/>
    <col min="4632" max="4632" width="10" style="3" customWidth="1"/>
    <col min="4633" max="4633" width="11.28515625" style="3" customWidth="1"/>
    <col min="4634" max="4634" width="10.140625" style="3" customWidth="1"/>
    <col min="4635" max="4635" width="9.5703125" style="3" customWidth="1"/>
    <col min="4636" max="4636" width="1.140625" style="3" customWidth="1"/>
    <col min="4637" max="4637" width="2.85546875" style="3" customWidth="1"/>
    <col min="4638" max="4864" width="11.42578125" style="3"/>
    <col min="4865" max="4865" width="11.140625" style="3" customWidth="1"/>
    <col min="4866" max="4866" width="26.140625" style="3" customWidth="1"/>
    <col min="4867" max="4867" width="11.42578125" style="3"/>
    <col min="4868" max="4868" width="10.28515625" style="3" customWidth="1"/>
    <col min="4869" max="4869" width="9.28515625" style="3" customWidth="1"/>
    <col min="4870" max="4870" width="9" style="3" customWidth="1"/>
    <col min="4871" max="4873" width="8.28515625" style="3" customWidth="1"/>
    <col min="4874" max="4874" width="9.42578125" style="3" customWidth="1"/>
    <col min="4875" max="4875" width="7.7109375" style="3" customWidth="1"/>
    <col min="4876" max="4876" width="10.42578125" style="3" customWidth="1"/>
    <col min="4877" max="4877" width="9.28515625" style="3" customWidth="1"/>
    <col min="4878" max="4878" width="11.140625" style="3" customWidth="1"/>
    <col min="4879" max="4879" width="7.85546875" style="3" customWidth="1"/>
    <col min="4880" max="4880" width="11" style="3" customWidth="1"/>
    <col min="4881" max="4881" width="7" style="3" customWidth="1"/>
    <col min="4882" max="4882" width="10.85546875" style="3" customWidth="1"/>
    <col min="4883" max="4884" width="10.7109375" style="3" customWidth="1"/>
    <col min="4885" max="4885" width="13.5703125" style="3" customWidth="1"/>
    <col min="4886" max="4886" width="7.42578125" style="3" customWidth="1"/>
    <col min="4887" max="4887" width="9.42578125" style="3" customWidth="1"/>
    <col min="4888" max="4888" width="10" style="3" customWidth="1"/>
    <col min="4889" max="4889" width="11.28515625" style="3" customWidth="1"/>
    <col min="4890" max="4890" width="10.140625" style="3" customWidth="1"/>
    <col min="4891" max="4891" width="9.5703125" style="3" customWidth="1"/>
    <col min="4892" max="4892" width="1.140625" style="3" customWidth="1"/>
    <col min="4893" max="4893" width="2.85546875" style="3" customWidth="1"/>
    <col min="4894" max="5120" width="11.42578125" style="3"/>
    <col min="5121" max="5121" width="11.140625" style="3" customWidth="1"/>
    <col min="5122" max="5122" width="26.140625" style="3" customWidth="1"/>
    <col min="5123" max="5123" width="11.42578125" style="3"/>
    <col min="5124" max="5124" width="10.28515625" style="3" customWidth="1"/>
    <col min="5125" max="5125" width="9.28515625" style="3" customWidth="1"/>
    <col min="5126" max="5126" width="9" style="3" customWidth="1"/>
    <col min="5127" max="5129" width="8.28515625" style="3" customWidth="1"/>
    <col min="5130" max="5130" width="9.42578125" style="3" customWidth="1"/>
    <col min="5131" max="5131" width="7.7109375" style="3" customWidth="1"/>
    <col min="5132" max="5132" width="10.42578125" style="3" customWidth="1"/>
    <col min="5133" max="5133" width="9.28515625" style="3" customWidth="1"/>
    <col min="5134" max="5134" width="11.140625" style="3" customWidth="1"/>
    <col min="5135" max="5135" width="7.85546875" style="3" customWidth="1"/>
    <col min="5136" max="5136" width="11" style="3" customWidth="1"/>
    <col min="5137" max="5137" width="7" style="3" customWidth="1"/>
    <col min="5138" max="5138" width="10.85546875" style="3" customWidth="1"/>
    <col min="5139" max="5140" width="10.7109375" style="3" customWidth="1"/>
    <col min="5141" max="5141" width="13.5703125" style="3" customWidth="1"/>
    <col min="5142" max="5142" width="7.42578125" style="3" customWidth="1"/>
    <col min="5143" max="5143" width="9.42578125" style="3" customWidth="1"/>
    <col min="5144" max="5144" width="10" style="3" customWidth="1"/>
    <col min="5145" max="5145" width="11.28515625" style="3" customWidth="1"/>
    <col min="5146" max="5146" width="10.140625" style="3" customWidth="1"/>
    <col min="5147" max="5147" width="9.5703125" style="3" customWidth="1"/>
    <col min="5148" max="5148" width="1.140625" style="3" customWidth="1"/>
    <col min="5149" max="5149" width="2.85546875" style="3" customWidth="1"/>
    <col min="5150" max="5376" width="11.42578125" style="3"/>
    <col min="5377" max="5377" width="11.140625" style="3" customWidth="1"/>
    <col min="5378" max="5378" width="26.140625" style="3" customWidth="1"/>
    <col min="5379" max="5379" width="11.42578125" style="3"/>
    <col min="5380" max="5380" width="10.28515625" style="3" customWidth="1"/>
    <col min="5381" max="5381" width="9.28515625" style="3" customWidth="1"/>
    <col min="5382" max="5382" width="9" style="3" customWidth="1"/>
    <col min="5383" max="5385" width="8.28515625" style="3" customWidth="1"/>
    <col min="5386" max="5386" width="9.42578125" style="3" customWidth="1"/>
    <col min="5387" max="5387" width="7.7109375" style="3" customWidth="1"/>
    <col min="5388" max="5388" width="10.42578125" style="3" customWidth="1"/>
    <col min="5389" max="5389" width="9.28515625" style="3" customWidth="1"/>
    <col min="5390" max="5390" width="11.140625" style="3" customWidth="1"/>
    <col min="5391" max="5391" width="7.85546875" style="3" customWidth="1"/>
    <col min="5392" max="5392" width="11" style="3" customWidth="1"/>
    <col min="5393" max="5393" width="7" style="3" customWidth="1"/>
    <col min="5394" max="5394" width="10.85546875" style="3" customWidth="1"/>
    <col min="5395" max="5396" width="10.7109375" style="3" customWidth="1"/>
    <col min="5397" max="5397" width="13.5703125" style="3" customWidth="1"/>
    <col min="5398" max="5398" width="7.42578125" style="3" customWidth="1"/>
    <col min="5399" max="5399" width="9.42578125" style="3" customWidth="1"/>
    <col min="5400" max="5400" width="10" style="3" customWidth="1"/>
    <col min="5401" max="5401" width="11.28515625" style="3" customWidth="1"/>
    <col min="5402" max="5402" width="10.140625" style="3" customWidth="1"/>
    <col min="5403" max="5403" width="9.5703125" style="3" customWidth="1"/>
    <col min="5404" max="5404" width="1.140625" style="3" customWidth="1"/>
    <col min="5405" max="5405" width="2.85546875" style="3" customWidth="1"/>
    <col min="5406" max="5632" width="11.42578125" style="3"/>
    <col min="5633" max="5633" width="11.140625" style="3" customWidth="1"/>
    <col min="5634" max="5634" width="26.140625" style="3" customWidth="1"/>
    <col min="5635" max="5635" width="11.42578125" style="3"/>
    <col min="5636" max="5636" width="10.28515625" style="3" customWidth="1"/>
    <col min="5637" max="5637" width="9.28515625" style="3" customWidth="1"/>
    <col min="5638" max="5638" width="9" style="3" customWidth="1"/>
    <col min="5639" max="5641" width="8.28515625" style="3" customWidth="1"/>
    <col min="5642" max="5642" width="9.42578125" style="3" customWidth="1"/>
    <col min="5643" max="5643" width="7.7109375" style="3" customWidth="1"/>
    <col min="5644" max="5644" width="10.42578125" style="3" customWidth="1"/>
    <col min="5645" max="5645" width="9.28515625" style="3" customWidth="1"/>
    <col min="5646" max="5646" width="11.140625" style="3" customWidth="1"/>
    <col min="5647" max="5647" width="7.85546875" style="3" customWidth="1"/>
    <col min="5648" max="5648" width="11" style="3" customWidth="1"/>
    <col min="5649" max="5649" width="7" style="3" customWidth="1"/>
    <col min="5650" max="5650" width="10.85546875" style="3" customWidth="1"/>
    <col min="5651" max="5652" width="10.7109375" style="3" customWidth="1"/>
    <col min="5653" max="5653" width="13.5703125" style="3" customWidth="1"/>
    <col min="5654" max="5654" width="7.42578125" style="3" customWidth="1"/>
    <col min="5655" max="5655" width="9.42578125" style="3" customWidth="1"/>
    <col min="5656" max="5656" width="10" style="3" customWidth="1"/>
    <col min="5657" max="5657" width="11.28515625" style="3" customWidth="1"/>
    <col min="5658" max="5658" width="10.140625" style="3" customWidth="1"/>
    <col min="5659" max="5659" width="9.5703125" style="3" customWidth="1"/>
    <col min="5660" max="5660" width="1.140625" style="3" customWidth="1"/>
    <col min="5661" max="5661" width="2.85546875" style="3" customWidth="1"/>
    <col min="5662" max="5888" width="11.42578125" style="3"/>
    <col min="5889" max="5889" width="11.140625" style="3" customWidth="1"/>
    <col min="5890" max="5890" width="26.140625" style="3" customWidth="1"/>
    <col min="5891" max="5891" width="11.42578125" style="3"/>
    <col min="5892" max="5892" width="10.28515625" style="3" customWidth="1"/>
    <col min="5893" max="5893" width="9.28515625" style="3" customWidth="1"/>
    <col min="5894" max="5894" width="9" style="3" customWidth="1"/>
    <col min="5895" max="5897" width="8.28515625" style="3" customWidth="1"/>
    <col min="5898" max="5898" width="9.42578125" style="3" customWidth="1"/>
    <col min="5899" max="5899" width="7.7109375" style="3" customWidth="1"/>
    <col min="5900" max="5900" width="10.42578125" style="3" customWidth="1"/>
    <col min="5901" max="5901" width="9.28515625" style="3" customWidth="1"/>
    <col min="5902" max="5902" width="11.140625" style="3" customWidth="1"/>
    <col min="5903" max="5903" width="7.85546875" style="3" customWidth="1"/>
    <col min="5904" max="5904" width="11" style="3" customWidth="1"/>
    <col min="5905" max="5905" width="7" style="3" customWidth="1"/>
    <col min="5906" max="5906" width="10.85546875" style="3" customWidth="1"/>
    <col min="5907" max="5908" width="10.7109375" style="3" customWidth="1"/>
    <col min="5909" max="5909" width="13.5703125" style="3" customWidth="1"/>
    <col min="5910" max="5910" width="7.42578125" style="3" customWidth="1"/>
    <col min="5911" max="5911" width="9.42578125" style="3" customWidth="1"/>
    <col min="5912" max="5912" width="10" style="3" customWidth="1"/>
    <col min="5913" max="5913" width="11.28515625" style="3" customWidth="1"/>
    <col min="5914" max="5914" width="10.140625" style="3" customWidth="1"/>
    <col min="5915" max="5915" width="9.5703125" style="3" customWidth="1"/>
    <col min="5916" max="5916" width="1.140625" style="3" customWidth="1"/>
    <col min="5917" max="5917" width="2.85546875" style="3" customWidth="1"/>
    <col min="5918" max="6144" width="11.42578125" style="3"/>
    <col min="6145" max="6145" width="11.140625" style="3" customWidth="1"/>
    <col min="6146" max="6146" width="26.140625" style="3" customWidth="1"/>
    <col min="6147" max="6147" width="11.42578125" style="3"/>
    <col min="6148" max="6148" width="10.28515625" style="3" customWidth="1"/>
    <col min="6149" max="6149" width="9.28515625" style="3" customWidth="1"/>
    <col min="6150" max="6150" width="9" style="3" customWidth="1"/>
    <col min="6151" max="6153" width="8.28515625" style="3" customWidth="1"/>
    <col min="6154" max="6154" width="9.42578125" style="3" customWidth="1"/>
    <col min="6155" max="6155" width="7.7109375" style="3" customWidth="1"/>
    <col min="6156" max="6156" width="10.42578125" style="3" customWidth="1"/>
    <col min="6157" max="6157" width="9.28515625" style="3" customWidth="1"/>
    <col min="6158" max="6158" width="11.140625" style="3" customWidth="1"/>
    <col min="6159" max="6159" width="7.85546875" style="3" customWidth="1"/>
    <col min="6160" max="6160" width="11" style="3" customWidth="1"/>
    <col min="6161" max="6161" width="7" style="3" customWidth="1"/>
    <col min="6162" max="6162" width="10.85546875" style="3" customWidth="1"/>
    <col min="6163" max="6164" width="10.7109375" style="3" customWidth="1"/>
    <col min="6165" max="6165" width="13.5703125" style="3" customWidth="1"/>
    <col min="6166" max="6166" width="7.42578125" style="3" customWidth="1"/>
    <col min="6167" max="6167" width="9.42578125" style="3" customWidth="1"/>
    <col min="6168" max="6168" width="10" style="3" customWidth="1"/>
    <col min="6169" max="6169" width="11.28515625" style="3" customWidth="1"/>
    <col min="6170" max="6170" width="10.140625" style="3" customWidth="1"/>
    <col min="6171" max="6171" width="9.5703125" style="3" customWidth="1"/>
    <col min="6172" max="6172" width="1.140625" style="3" customWidth="1"/>
    <col min="6173" max="6173" width="2.85546875" style="3" customWidth="1"/>
    <col min="6174" max="6400" width="11.42578125" style="3"/>
    <col min="6401" max="6401" width="11.140625" style="3" customWidth="1"/>
    <col min="6402" max="6402" width="26.140625" style="3" customWidth="1"/>
    <col min="6403" max="6403" width="11.42578125" style="3"/>
    <col min="6404" max="6404" width="10.28515625" style="3" customWidth="1"/>
    <col min="6405" max="6405" width="9.28515625" style="3" customWidth="1"/>
    <col min="6406" max="6406" width="9" style="3" customWidth="1"/>
    <col min="6407" max="6409" width="8.28515625" style="3" customWidth="1"/>
    <col min="6410" max="6410" width="9.42578125" style="3" customWidth="1"/>
    <col min="6411" max="6411" width="7.7109375" style="3" customWidth="1"/>
    <col min="6412" max="6412" width="10.42578125" style="3" customWidth="1"/>
    <col min="6413" max="6413" width="9.28515625" style="3" customWidth="1"/>
    <col min="6414" max="6414" width="11.140625" style="3" customWidth="1"/>
    <col min="6415" max="6415" width="7.85546875" style="3" customWidth="1"/>
    <col min="6416" max="6416" width="11" style="3" customWidth="1"/>
    <col min="6417" max="6417" width="7" style="3" customWidth="1"/>
    <col min="6418" max="6418" width="10.85546875" style="3" customWidth="1"/>
    <col min="6419" max="6420" width="10.7109375" style="3" customWidth="1"/>
    <col min="6421" max="6421" width="13.5703125" style="3" customWidth="1"/>
    <col min="6422" max="6422" width="7.42578125" style="3" customWidth="1"/>
    <col min="6423" max="6423" width="9.42578125" style="3" customWidth="1"/>
    <col min="6424" max="6424" width="10" style="3" customWidth="1"/>
    <col min="6425" max="6425" width="11.28515625" style="3" customWidth="1"/>
    <col min="6426" max="6426" width="10.140625" style="3" customWidth="1"/>
    <col min="6427" max="6427" width="9.5703125" style="3" customWidth="1"/>
    <col min="6428" max="6428" width="1.140625" style="3" customWidth="1"/>
    <col min="6429" max="6429" width="2.85546875" style="3" customWidth="1"/>
    <col min="6430" max="6656" width="11.42578125" style="3"/>
    <col min="6657" max="6657" width="11.140625" style="3" customWidth="1"/>
    <col min="6658" max="6658" width="26.140625" style="3" customWidth="1"/>
    <col min="6659" max="6659" width="11.42578125" style="3"/>
    <col min="6660" max="6660" width="10.28515625" style="3" customWidth="1"/>
    <col min="6661" max="6661" width="9.28515625" style="3" customWidth="1"/>
    <col min="6662" max="6662" width="9" style="3" customWidth="1"/>
    <col min="6663" max="6665" width="8.28515625" style="3" customWidth="1"/>
    <col min="6666" max="6666" width="9.42578125" style="3" customWidth="1"/>
    <col min="6667" max="6667" width="7.7109375" style="3" customWidth="1"/>
    <col min="6668" max="6668" width="10.42578125" style="3" customWidth="1"/>
    <col min="6669" max="6669" width="9.28515625" style="3" customWidth="1"/>
    <col min="6670" max="6670" width="11.140625" style="3" customWidth="1"/>
    <col min="6671" max="6671" width="7.85546875" style="3" customWidth="1"/>
    <col min="6672" max="6672" width="11" style="3" customWidth="1"/>
    <col min="6673" max="6673" width="7" style="3" customWidth="1"/>
    <col min="6674" max="6674" width="10.85546875" style="3" customWidth="1"/>
    <col min="6675" max="6676" width="10.7109375" style="3" customWidth="1"/>
    <col min="6677" max="6677" width="13.5703125" style="3" customWidth="1"/>
    <col min="6678" max="6678" width="7.42578125" style="3" customWidth="1"/>
    <col min="6679" max="6679" width="9.42578125" style="3" customWidth="1"/>
    <col min="6680" max="6680" width="10" style="3" customWidth="1"/>
    <col min="6681" max="6681" width="11.28515625" style="3" customWidth="1"/>
    <col min="6682" max="6682" width="10.140625" style="3" customWidth="1"/>
    <col min="6683" max="6683" width="9.5703125" style="3" customWidth="1"/>
    <col min="6684" max="6684" width="1.140625" style="3" customWidth="1"/>
    <col min="6685" max="6685" width="2.85546875" style="3" customWidth="1"/>
    <col min="6686" max="6912" width="11.42578125" style="3"/>
    <col min="6913" max="6913" width="11.140625" style="3" customWidth="1"/>
    <col min="6914" max="6914" width="26.140625" style="3" customWidth="1"/>
    <col min="6915" max="6915" width="11.42578125" style="3"/>
    <col min="6916" max="6916" width="10.28515625" style="3" customWidth="1"/>
    <col min="6917" max="6917" width="9.28515625" style="3" customWidth="1"/>
    <col min="6918" max="6918" width="9" style="3" customWidth="1"/>
    <col min="6919" max="6921" width="8.28515625" style="3" customWidth="1"/>
    <col min="6922" max="6922" width="9.42578125" style="3" customWidth="1"/>
    <col min="6923" max="6923" width="7.7109375" style="3" customWidth="1"/>
    <col min="6924" max="6924" width="10.42578125" style="3" customWidth="1"/>
    <col min="6925" max="6925" width="9.28515625" style="3" customWidth="1"/>
    <col min="6926" max="6926" width="11.140625" style="3" customWidth="1"/>
    <col min="6927" max="6927" width="7.85546875" style="3" customWidth="1"/>
    <col min="6928" max="6928" width="11" style="3" customWidth="1"/>
    <col min="6929" max="6929" width="7" style="3" customWidth="1"/>
    <col min="6930" max="6930" width="10.85546875" style="3" customWidth="1"/>
    <col min="6931" max="6932" width="10.7109375" style="3" customWidth="1"/>
    <col min="6933" max="6933" width="13.5703125" style="3" customWidth="1"/>
    <col min="6934" max="6934" width="7.42578125" style="3" customWidth="1"/>
    <col min="6935" max="6935" width="9.42578125" style="3" customWidth="1"/>
    <col min="6936" max="6936" width="10" style="3" customWidth="1"/>
    <col min="6937" max="6937" width="11.28515625" style="3" customWidth="1"/>
    <col min="6938" max="6938" width="10.140625" style="3" customWidth="1"/>
    <col min="6939" max="6939" width="9.5703125" style="3" customWidth="1"/>
    <col min="6940" max="6940" width="1.140625" style="3" customWidth="1"/>
    <col min="6941" max="6941" width="2.85546875" style="3" customWidth="1"/>
    <col min="6942" max="7168" width="11.42578125" style="3"/>
    <col min="7169" max="7169" width="11.140625" style="3" customWidth="1"/>
    <col min="7170" max="7170" width="26.140625" style="3" customWidth="1"/>
    <col min="7171" max="7171" width="11.42578125" style="3"/>
    <col min="7172" max="7172" width="10.28515625" style="3" customWidth="1"/>
    <col min="7173" max="7173" width="9.28515625" style="3" customWidth="1"/>
    <col min="7174" max="7174" width="9" style="3" customWidth="1"/>
    <col min="7175" max="7177" width="8.28515625" style="3" customWidth="1"/>
    <col min="7178" max="7178" width="9.42578125" style="3" customWidth="1"/>
    <col min="7179" max="7179" width="7.7109375" style="3" customWidth="1"/>
    <col min="7180" max="7180" width="10.42578125" style="3" customWidth="1"/>
    <col min="7181" max="7181" width="9.28515625" style="3" customWidth="1"/>
    <col min="7182" max="7182" width="11.140625" style="3" customWidth="1"/>
    <col min="7183" max="7183" width="7.85546875" style="3" customWidth="1"/>
    <col min="7184" max="7184" width="11" style="3" customWidth="1"/>
    <col min="7185" max="7185" width="7" style="3" customWidth="1"/>
    <col min="7186" max="7186" width="10.85546875" style="3" customWidth="1"/>
    <col min="7187" max="7188" width="10.7109375" style="3" customWidth="1"/>
    <col min="7189" max="7189" width="13.5703125" style="3" customWidth="1"/>
    <col min="7190" max="7190" width="7.42578125" style="3" customWidth="1"/>
    <col min="7191" max="7191" width="9.42578125" style="3" customWidth="1"/>
    <col min="7192" max="7192" width="10" style="3" customWidth="1"/>
    <col min="7193" max="7193" width="11.28515625" style="3" customWidth="1"/>
    <col min="7194" max="7194" width="10.140625" style="3" customWidth="1"/>
    <col min="7195" max="7195" width="9.5703125" style="3" customWidth="1"/>
    <col min="7196" max="7196" width="1.140625" style="3" customWidth="1"/>
    <col min="7197" max="7197" width="2.85546875" style="3" customWidth="1"/>
    <col min="7198" max="7424" width="11.42578125" style="3"/>
    <col min="7425" max="7425" width="11.140625" style="3" customWidth="1"/>
    <col min="7426" max="7426" width="26.140625" style="3" customWidth="1"/>
    <col min="7427" max="7427" width="11.42578125" style="3"/>
    <col min="7428" max="7428" width="10.28515625" style="3" customWidth="1"/>
    <col min="7429" max="7429" width="9.28515625" style="3" customWidth="1"/>
    <col min="7430" max="7430" width="9" style="3" customWidth="1"/>
    <col min="7431" max="7433" width="8.28515625" style="3" customWidth="1"/>
    <col min="7434" max="7434" width="9.42578125" style="3" customWidth="1"/>
    <col min="7435" max="7435" width="7.7109375" style="3" customWidth="1"/>
    <col min="7436" max="7436" width="10.42578125" style="3" customWidth="1"/>
    <col min="7437" max="7437" width="9.28515625" style="3" customWidth="1"/>
    <col min="7438" max="7438" width="11.140625" style="3" customWidth="1"/>
    <col min="7439" max="7439" width="7.85546875" style="3" customWidth="1"/>
    <col min="7440" max="7440" width="11" style="3" customWidth="1"/>
    <col min="7441" max="7441" width="7" style="3" customWidth="1"/>
    <col min="7442" max="7442" width="10.85546875" style="3" customWidth="1"/>
    <col min="7443" max="7444" width="10.7109375" style="3" customWidth="1"/>
    <col min="7445" max="7445" width="13.5703125" style="3" customWidth="1"/>
    <col min="7446" max="7446" width="7.42578125" style="3" customWidth="1"/>
    <col min="7447" max="7447" width="9.42578125" style="3" customWidth="1"/>
    <col min="7448" max="7448" width="10" style="3" customWidth="1"/>
    <col min="7449" max="7449" width="11.28515625" style="3" customWidth="1"/>
    <col min="7450" max="7450" width="10.140625" style="3" customWidth="1"/>
    <col min="7451" max="7451" width="9.5703125" style="3" customWidth="1"/>
    <col min="7452" max="7452" width="1.140625" style="3" customWidth="1"/>
    <col min="7453" max="7453" width="2.85546875" style="3" customWidth="1"/>
    <col min="7454" max="7680" width="11.42578125" style="3"/>
    <col min="7681" max="7681" width="11.140625" style="3" customWidth="1"/>
    <col min="7682" max="7682" width="26.140625" style="3" customWidth="1"/>
    <col min="7683" max="7683" width="11.42578125" style="3"/>
    <col min="7684" max="7684" width="10.28515625" style="3" customWidth="1"/>
    <col min="7685" max="7685" width="9.28515625" style="3" customWidth="1"/>
    <col min="7686" max="7686" width="9" style="3" customWidth="1"/>
    <col min="7687" max="7689" width="8.28515625" style="3" customWidth="1"/>
    <col min="7690" max="7690" width="9.42578125" style="3" customWidth="1"/>
    <col min="7691" max="7691" width="7.7109375" style="3" customWidth="1"/>
    <col min="7692" max="7692" width="10.42578125" style="3" customWidth="1"/>
    <col min="7693" max="7693" width="9.28515625" style="3" customWidth="1"/>
    <col min="7694" max="7694" width="11.140625" style="3" customWidth="1"/>
    <col min="7695" max="7695" width="7.85546875" style="3" customWidth="1"/>
    <col min="7696" max="7696" width="11" style="3" customWidth="1"/>
    <col min="7697" max="7697" width="7" style="3" customWidth="1"/>
    <col min="7698" max="7698" width="10.85546875" style="3" customWidth="1"/>
    <col min="7699" max="7700" width="10.7109375" style="3" customWidth="1"/>
    <col min="7701" max="7701" width="13.5703125" style="3" customWidth="1"/>
    <col min="7702" max="7702" width="7.42578125" style="3" customWidth="1"/>
    <col min="7703" max="7703" width="9.42578125" style="3" customWidth="1"/>
    <col min="7704" max="7704" width="10" style="3" customWidth="1"/>
    <col min="7705" max="7705" width="11.28515625" style="3" customWidth="1"/>
    <col min="7706" max="7706" width="10.140625" style="3" customWidth="1"/>
    <col min="7707" max="7707" width="9.5703125" style="3" customWidth="1"/>
    <col min="7708" max="7708" width="1.140625" style="3" customWidth="1"/>
    <col min="7709" max="7709" width="2.85546875" style="3" customWidth="1"/>
    <col min="7710" max="7936" width="11.42578125" style="3"/>
    <col min="7937" max="7937" width="11.140625" style="3" customWidth="1"/>
    <col min="7938" max="7938" width="26.140625" style="3" customWidth="1"/>
    <col min="7939" max="7939" width="11.42578125" style="3"/>
    <col min="7940" max="7940" width="10.28515625" style="3" customWidth="1"/>
    <col min="7941" max="7941" width="9.28515625" style="3" customWidth="1"/>
    <col min="7942" max="7942" width="9" style="3" customWidth="1"/>
    <col min="7943" max="7945" width="8.28515625" style="3" customWidth="1"/>
    <col min="7946" max="7946" width="9.42578125" style="3" customWidth="1"/>
    <col min="7947" max="7947" width="7.7109375" style="3" customWidth="1"/>
    <col min="7948" max="7948" width="10.42578125" style="3" customWidth="1"/>
    <col min="7949" max="7949" width="9.28515625" style="3" customWidth="1"/>
    <col min="7950" max="7950" width="11.140625" style="3" customWidth="1"/>
    <col min="7951" max="7951" width="7.85546875" style="3" customWidth="1"/>
    <col min="7952" max="7952" width="11" style="3" customWidth="1"/>
    <col min="7953" max="7953" width="7" style="3" customWidth="1"/>
    <col min="7954" max="7954" width="10.85546875" style="3" customWidth="1"/>
    <col min="7955" max="7956" width="10.7109375" style="3" customWidth="1"/>
    <col min="7957" max="7957" width="13.5703125" style="3" customWidth="1"/>
    <col min="7958" max="7958" width="7.42578125" style="3" customWidth="1"/>
    <col min="7959" max="7959" width="9.42578125" style="3" customWidth="1"/>
    <col min="7960" max="7960" width="10" style="3" customWidth="1"/>
    <col min="7961" max="7961" width="11.28515625" style="3" customWidth="1"/>
    <col min="7962" max="7962" width="10.140625" style="3" customWidth="1"/>
    <col min="7963" max="7963" width="9.5703125" style="3" customWidth="1"/>
    <col min="7964" max="7964" width="1.140625" style="3" customWidth="1"/>
    <col min="7965" max="7965" width="2.85546875" style="3" customWidth="1"/>
    <col min="7966" max="8192" width="11.42578125" style="3"/>
    <col min="8193" max="8193" width="11.140625" style="3" customWidth="1"/>
    <col min="8194" max="8194" width="26.140625" style="3" customWidth="1"/>
    <col min="8195" max="8195" width="11.42578125" style="3"/>
    <col min="8196" max="8196" width="10.28515625" style="3" customWidth="1"/>
    <col min="8197" max="8197" width="9.28515625" style="3" customWidth="1"/>
    <col min="8198" max="8198" width="9" style="3" customWidth="1"/>
    <col min="8199" max="8201" width="8.28515625" style="3" customWidth="1"/>
    <col min="8202" max="8202" width="9.42578125" style="3" customWidth="1"/>
    <col min="8203" max="8203" width="7.7109375" style="3" customWidth="1"/>
    <col min="8204" max="8204" width="10.42578125" style="3" customWidth="1"/>
    <col min="8205" max="8205" width="9.28515625" style="3" customWidth="1"/>
    <col min="8206" max="8206" width="11.140625" style="3" customWidth="1"/>
    <col min="8207" max="8207" width="7.85546875" style="3" customWidth="1"/>
    <col min="8208" max="8208" width="11" style="3" customWidth="1"/>
    <col min="8209" max="8209" width="7" style="3" customWidth="1"/>
    <col min="8210" max="8210" width="10.85546875" style="3" customWidth="1"/>
    <col min="8211" max="8212" width="10.7109375" style="3" customWidth="1"/>
    <col min="8213" max="8213" width="13.5703125" style="3" customWidth="1"/>
    <col min="8214" max="8214" width="7.42578125" style="3" customWidth="1"/>
    <col min="8215" max="8215" width="9.42578125" style="3" customWidth="1"/>
    <col min="8216" max="8216" width="10" style="3" customWidth="1"/>
    <col min="8217" max="8217" width="11.28515625" style="3" customWidth="1"/>
    <col min="8218" max="8218" width="10.140625" style="3" customWidth="1"/>
    <col min="8219" max="8219" width="9.5703125" style="3" customWidth="1"/>
    <col min="8220" max="8220" width="1.140625" style="3" customWidth="1"/>
    <col min="8221" max="8221" width="2.85546875" style="3" customWidth="1"/>
    <col min="8222" max="8448" width="11.42578125" style="3"/>
    <col min="8449" max="8449" width="11.140625" style="3" customWidth="1"/>
    <col min="8450" max="8450" width="26.140625" style="3" customWidth="1"/>
    <col min="8451" max="8451" width="11.42578125" style="3"/>
    <col min="8452" max="8452" width="10.28515625" style="3" customWidth="1"/>
    <col min="8453" max="8453" width="9.28515625" style="3" customWidth="1"/>
    <col min="8454" max="8454" width="9" style="3" customWidth="1"/>
    <col min="8455" max="8457" width="8.28515625" style="3" customWidth="1"/>
    <col min="8458" max="8458" width="9.42578125" style="3" customWidth="1"/>
    <col min="8459" max="8459" width="7.7109375" style="3" customWidth="1"/>
    <col min="8460" max="8460" width="10.42578125" style="3" customWidth="1"/>
    <col min="8461" max="8461" width="9.28515625" style="3" customWidth="1"/>
    <col min="8462" max="8462" width="11.140625" style="3" customWidth="1"/>
    <col min="8463" max="8463" width="7.85546875" style="3" customWidth="1"/>
    <col min="8464" max="8464" width="11" style="3" customWidth="1"/>
    <col min="8465" max="8465" width="7" style="3" customWidth="1"/>
    <col min="8466" max="8466" width="10.85546875" style="3" customWidth="1"/>
    <col min="8467" max="8468" width="10.7109375" style="3" customWidth="1"/>
    <col min="8469" max="8469" width="13.5703125" style="3" customWidth="1"/>
    <col min="8470" max="8470" width="7.42578125" style="3" customWidth="1"/>
    <col min="8471" max="8471" width="9.42578125" style="3" customWidth="1"/>
    <col min="8472" max="8472" width="10" style="3" customWidth="1"/>
    <col min="8473" max="8473" width="11.28515625" style="3" customWidth="1"/>
    <col min="8474" max="8474" width="10.140625" style="3" customWidth="1"/>
    <col min="8475" max="8475" width="9.5703125" style="3" customWidth="1"/>
    <col min="8476" max="8476" width="1.140625" style="3" customWidth="1"/>
    <col min="8477" max="8477" width="2.85546875" style="3" customWidth="1"/>
    <col min="8478" max="8704" width="11.42578125" style="3"/>
    <col min="8705" max="8705" width="11.140625" style="3" customWidth="1"/>
    <col min="8706" max="8706" width="26.140625" style="3" customWidth="1"/>
    <col min="8707" max="8707" width="11.42578125" style="3"/>
    <col min="8708" max="8708" width="10.28515625" style="3" customWidth="1"/>
    <col min="8709" max="8709" width="9.28515625" style="3" customWidth="1"/>
    <col min="8710" max="8710" width="9" style="3" customWidth="1"/>
    <col min="8711" max="8713" width="8.28515625" style="3" customWidth="1"/>
    <col min="8714" max="8714" width="9.42578125" style="3" customWidth="1"/>
    <col min="8715" max="8715" width="7.7109375" style="3" customWidth="1"/>
    <col min="8716" max="8716" width="10.42578125" style="3" customWidth="1"/>
    <col min="8717" max="8717" width="9.28515625" style="3" customWidth="1"/>
    <col min="8718" max="8718" width="11.140625" style="3" customWidth="1"/>
    <col min="8719" max="8719" width="7.85546875" style="3" customWidth="1"/>
    <col min="8720" max="8720" width="11" style="3" customWidth="1"/>
    <col min="8721" max="8721" width="7" style="3" customWidth="1"/>
    <col min="8722" max="8722" width="10.85546875" style="3" customWidth="1"/>
    <col min="8723" max="8724" width="10.7109375" style="3" customWidth="1"/>
    <col min="8725" max="8725" width="13.5703125" style="3" customWidth="1"/>
    <col min="8726" max="8726" width="7.42578125" style="3" customWidth="1"/>
    <col min="8727" max="8727" width="9.42578125" style="3" customWidth="1"/>
    <col min="8728" max="8728" width="10" style="3" customWidth="1"/>
    <col min="8729" max="8729" width="11.28515625" style="3" customWidth="1"/>
    <col min="8730" max="8730" width="10.140625" style="3" customWidth="1"/>
    <col min="8731" max="8731" width="9.5703125" style="3" customWidth="1"/>
    <col min="8732" max="8732" width="1.140625" style="3" customWidth="1"/>
    <col min="8733" max="8733" width="2.85546875" style="3" customWidth="1"/>
    <col min="8734" max="8960" width="11.42578125" style="3"/>
    <col min="8961" max="8961" width="11.140625" style="3" customWidth="1"/>
    <col min="8962" max="8962" width="26.140625" style="3" customWidth="1"/>
    <col min="8963" max="8963" width="11.42578125" style="3"/>
    <col min="8964" max="8964" width="10.28515625" style="3" customWidth="1"/>
    <col min="8965" max="8965" width="9.28515625" style="3" customWidth="1"/>
    <col min="8966" max="8966" width="9" style="3" customWidth="1"/>
    <col min="8967" max="8969" width="8.28515625" style="3" customWidth="1"/>
    <col min="8970" max="8970" width="9.42578125" style="3" customWidth="1"/>
    <col min="8971" max="8971" width="7.7109375" style="3" customWidth="1"/>
    <col min="8972" max="8972" width="10.42578125" style="3" customWidth="1"/>
    <col min="8973" max="8973" width="9.28515625" style="3" customWidth="1"/>
    <col min="8974" max="8974" width="11.140625" style="3" customWidth="1"/>
    <col min="8975" max="8975" width="7.85546875" style="3" customWidth="1"/>
    <col min="8976" max="8976" width="11" style="3" customWidth="1"/>
    <col min="8977" max="8977" width="7" style="3" customWidth="1"/>
    <col min="8978" max="8978" width="10.85546875" style="3" customWidth="1"/>
    <col min="8979" max="8980" width="10.7109375" style="3" customWidth="1"/>
    <col min="8981" max="8981" width="13.5703125" style="3" customWidth="1"/>
    <col min="8982" max="8982" width="7.42578125" style="3" customWidth="1"/>
    <col min="8983" max="8983" width="9.42578125" style="3" customWidth="1"/>
    <col min="8984" max="8984" width="10" style="3" customWidth="1"/>
    <col min="8985" max="8985" width="11.28515625" style="3" customWidth="1"/>
    <col min="8986" max="8986" width="10.140625" style="3" customWidth="1"/>
    <col min="8987" max="8987" width="9.5703125" style="3" customWidth="1"/>
    <col min="8988" max="8988" width="1.140625" style="3" customWidth="1"/>
    <col min="8989" max="8989" width="2.85546875" style="3" customWidth="1"/>
    <col min="8990" max="9216" width="11.42578125" style="3"/>
    <col min="9217" max="9217" width="11.140625" style="3" customWidth="1"/>
    <col min="9218" max="9218" width="26.140625" style="3" customWidth="1"/>
    <col min="9219" max="9219" width="11.42578125" style="3"/>
    <col min="9220" max="9220" width="10.28515625" style="3" customWidth="1"/>
    <col min="9221" max="9221" width="9.28515625" style="3" customWidth="1"/>
    <col min="9222" max="9222" width="9" style="3" customWidth="1"/>
    <col min="9223" max="9225" width="8.28515625" style="3" customWidth="1"/>
    <col min="9226" max="9226" width="9.42578125" style="3" customWidth="1"/>
    <col min="9227" max="9227" width="7.7109375" style="3" customWidth="1"/>
    <col min="9228" max="9228" width="10.42578125" style="3" customWidth="1"/>
    <col min="9229" max="9229" width="9.28515625" style="3" customWidth="1"/>
    <col min="9230" max="9230" width="11.140625" style="3" customWidth="1"/>
    <col min="9231" max="9231" width="7.85546875" style="3" customWidth="1"/>
    <col min="9232" max="9232" width="11" style="3" customWidth="1"/>
    <col min="9233" max="9233" width="7" style="3" customWidth="1"/>
    <col min="9234" max="9234" width="10.85546875" style="3" customWidth="1"/>
    <col min="9235" max="9236" width="10.7109375" style="3" customWidth="1"/>
    <col min="9237" max="9237" width="13.5703125" style="3" customWidth="1"/>
    <col min="9238" max="9238" width="7.42578125" style="3" customWidth="1"/>
    <col min="9239" max="9239" width="9.42578125" style="3" customWidth="1"/>
    <col min="9240" max="9240" width="10" style="3" customWidth="1"/>
    <col min="9241" max="9241" width="11.28515625" style="3" customWidth="1"/>
    <col min="9242" max="9242" width="10.140625" style="3" customWidth="1"/>
    <col min="9243" max="9243" width="9.5703125" style="3" customWidth="1"/>
    <col min="9244" max="9244" width="1.140625" style="3" customWidth="1"/>
    <col min="9245" max="9245" width="2.85546875" style="3" customWidth="1"/>
    <col min="9246" max="9472" width="11.42578125" style="3"/>
    <col min="9473" max="9473" width="11.140625" style="3" customWidth="1"/>
    <col min="9474" max="9474" width="26.140625" style="3" customWidth="1"/>
    <col min="9475" max="9475" width="11.42578125" style="3"/>
    <col min="9476" max="9476" width="10.28515625" style="3" customWidth="1"/>
    <col min="9477" max="9477" width="9.28515625" style="3" customWidth="1"/>
    <col min="9478" max="9478" width="9" style="3" customWidth="1"/>
    <col min="9479" max="9481" width="8.28515625" style="3" customWidth="1"/>
    <col min="9482" max="9482" width="9.42578125" style="3" customWidth="1"/>
    <col min="9483" max="9483" width="7.7109375" style="3" customWidth="1"/>
    <col min="9484" max="9484" width="10.42578125" style="3" customWidth="1"/>
    <col min="9485" max="9485" width="9.28515625" style="3" customWidth="1"/>
    <col min="9486" max="9486" width="11.140625" style="3" customWidth="1"/>
    <col min="9487" max="9487" width="7.85546875" style="3" customWidth="1"/>
    <col min="9488" max="9488" width="11" style="3" customWidth="1"/>
    <col min="9489" max="9489" width="7" style="3" customWidth="1"/>
    <col min="9490" max="9490" width="10.85546875" style="3" customWidth="1"/>
    <col min="9491" max="9492" width="10.7109375" style="3" customWidth="1"/>
    <col min="9493" max="9493" width="13.5703125" style="3" customWidth="1"/>
    <col min="9494" max="9494" width="7.42578125" style="3" customWidth="1"/>
    <col min="9495" max="9495" width="9.42578125" style="3" customWidth="1"/>
    <col min="9496" max="9496" width="10" style="3" customWidth="1"/>
    <col min="9497" max="9497" width="11.28515625" style="3" customWidth="1"/>
    <col min="9498" max="9498" width="10.140625" style="3" customWidth="1"/>
    <col min="9499" max="9499" width="9.5703125" style="3" customWidth="1"/>
    <col min="9500" max="9500" width="1.140625" style="3" customWidth="1"/>
    <col min="9501" max="9501" width="2.85546875" style="3" customWidth="1"/>
    <col min="9502" max="9728" width="11.42578125" style="3"/>
    <col min="9729" max="9729" width="11.140625" style="3" customWidth="1"/>
    <col min="9730" max="9730" width="26.140625" style="3" customWidth="1"/>
    <col min="9731" max="9731" width="11.42578125" style="3"/>
    <col min="9732" max="9732" width="10.28515625" style="3" customWidth="1"/>
    <col min="9733" max="9733" width="9.28515625" style="3" customWidth="1"/>
    <col min="9734" max="9734" width="9" style="3" customWidth="1"/>
    <col min="9735" max="9737" width="8.28515625" style="3" customWidth="1"/>
    <col min="9738" max="9738" width="9.42578125" style="3" customWidth="1"/>
    <col min="9739" max="9739" width="7.7109375" style="3" customWidth="1"/>
    <col min="9740" max="9740" width="10.42578125" style="3" customWidth="1"/>
    <col min="9741" max="9741" width="9.28515625" style="3" customWidth="1"/>
    <col min="9742" max="9742" width="11.140625" style="3" customWidth="1"/>
    <col min="9743" max="9743" width="7.85546875" style="3" customWidth="1"/>
    <col min="9744" max="9744" width="11" style="3" customWidth="1"/>
    <col min="9745" max="9745" width="7" style="3" customWidth="1"/>
    <col min="9746" max="9746" width="10.85546875" style="3" customWidth="1"/>
    <col min="9747" max="9748" width="10.7109375" style="3" customWidth="1"/>
    <col min="9749" max="9749" width="13.5703125" style="3" customWidth="1"/>
    <col min="9750" max="9750" width="7.42578125" style="3" customWidth="1"/>
    <col min="9751" max="9751" width="9.42578125" style="3" customWidth="1"/>
    <col min="9752" max="9752" width="10" style="3" customWidth="1"/>
    <col min="9753" max="9753" width="11.28515625" style="3" customWidth="1"/>
    <col min="9754" max="9754" width="10.140625" style="3" customWidth="1"/>
    <col min="9755" max="9755" width="9.5703125" style="3" customWidth="1"/>
    <col min="9756" max="9756" width="1.140625" style="3" customWidth="1"/>
    <col min="9757" max="9757" width="2.85546875" style="3" customWidth="1"/>
    <col min="9758" max="9984" width="11.42578125" style="3"/>
    <col min="9985" max="9985" width="11.140625" style="3" customWidth="1"/>
    <col min="9986" max="9986" width="26.140625" style="3" customWidth="1"/>
    <col min="9987" max="9987" width="11.42578125" style="3"/>
    <col min="9988" max="9988" width="10.28515625" style="3" customWidth="1"/>
    <col min="9989" max="9989" width="9.28515625" style="3" customWidth="1"/>
    <col min="9990" max="9990" width="9" style="3" customWidth="1"/>
    <col min="9991" max="9993" width="8.28515625" style="3" customWidth="1"/>
    <col min="9994" max="9994" width="9.42578125" style="3" customWidth="1"/>
    <col min="9995" max="9995" width="7.7109375" style="3" customWidth="1"/>
    <col min="9996" max="9996" width="10.42578125" style="3" customWidth="1"/>
    <col min="9997" max="9997" width="9.28515625" style="3" customWidth="1"/>
    <col min="9998" max="9998" width="11.140625" style="3" customWidth="1"/>
    <col min="9999" max="9999" width="7.85546875" style="3" customWidth="1"/>
    <col min="10000" max="10000" width="11" style="3" customWidth="1"/>
    <col min="10001" max="10001" width="7" style="3" customWidth="1"/>
    <col min="10002" max="10002" width="10.85546875" style="3" customWidth="1"/>
    <col min="10003" max="10004" width="10.7109375" style="3" customWidth="1"/>
    <col min="10005" max="10005" width="13.5703125" style="3" customWidth="1"/>
    <col min="10006" max="10006" width="7.42578125" style="3" customWidth="1"/>
    <col min="10007" max="10007" width="9.42578125" style="3" customWidth="1"/>
    <col min="10008" max="10008" width="10" style="3" customWidth="1"/>
    <col min="10009" max="10009" width="11.28515625" style="3" customWidth="1"/>
    <col min="10010" max="10010" width="10.140625" style="3" customWidth="1"/>
    <col min="10011" max="10011" width="9.5703125" style="3" customWidth="1"/>
    <col min="10012" max="10012" width="1.140625" style="3" customWidth="1"/>
    <col min="10013" max="10013" width="2.85546875" style="3" customWidth="1"/>
    <col min="10014" max="10240" width="11.42578125" style="3"/>
    <col min="10241" max="10241" width="11.140625" style="3" customWidth="1"/>
    <col min="10242" max="10242" width="26.140625" style="3" customWidth="1"/>
    <col min="10243" max="10243" width="11.42578125" style="3"/>
    <col min="10244" max="10244" width="10.28515625" style="3" customWidth="1"/>
    <col min="10245" max="10245" width="9.28515625" style="3" customWidth="1"/>
    <col min="10246" max="10246" width="9" style="3" customWidth="1"/>
    <col min="10247" max="10249" width="8.28515625" style="3" customWidth="1"/>
    <col min="10250" max="10250" width="9.42578125" style="3" customWidth="1"/>
    <col min="10251" max="10251" width="7.7109375" style="3" customWidth="1"/>
    <col min="10252" max="10252" width="10.42578125" style="3" customWidth="1"/>
    <col min="10253" max="10253" width="9.28515625" style="3" customWidth="1"/>
    <col min="10254" max="10254" width="11.140625" style="3" customWidth="1"/>
    <col min="10255" max="10255" width="7.85546875" style="3" customWidth="1"/>
    <col min="10256" max="10256" width="11" style="3" customWidth="1"/>
    <col min="10257" max="10257" width="7" style="3" customWidth="1"/>
    <col min="10258" max="10258" width="10.85546875" style="3" customWidth="1"/>
    <col min="10259" max="10260" width="10.7109375" style="3" customWidth="1"/>
    <col min="10261" max="10261" width="13.5703125" style="3" customWidth="1"/>
    <col min="10262" max="10262" width="7.42578125" style="3" customWidth="1"/>
    <col min="10263" max="10263" width="9.42578125" style="3" customWidth="1"/>
    <col min="10264" max="10264" width="10" style="3" customWidth="1"/>
    <col min="10265" max="10265" width="11.28515625" style="3" customWidth="1"/>
    <col min="10266" max="10266" width="10.140625" style="3" customWidth="1"/>
    <col min="10267" max="10267" width="9.5703125" style="3" customWidth="1"/>
    <col min="10268" max="10268" width="1.140625" style="3" customWidth="1"/>
    <col min="10269" max="10269" width="2.85546875" style="3" customWidth="1"/>
    <col min="10270" max="10496" width="11.42578125" style="3"/>
    <col min="10497" max="10497" width="11.140625" style="3" customWidth="1"/>
    <col min="10498" max="10498" width="26.140625" style="3" customWidth="1"/>
    <col min="10499" max="10499" width="11.42578125" style="3"/>
    <col min="10500" max="10500" width="10.28515625" style="3" customWidth="1"/>
    <col min="10501" max="10501" width="9.28515625" style="3" customWidth="1"/>
    <col min="10502" max="10502" width="9" style="3" customWidth="1"/>
    <col min="10503" max="10505" width="8.28515625" style="3" customWidth="1"/>
    <col min="10506" max="10506" width="9.42578125" style="3" customWidth="1"/>
    <col min="10507" max="10507" width="7.7109375" style="3" customWidth="1"/>
    <col min="10508" max="10508" width="10.42578125" style="3" customWidth="1"/>
    <col min="10509" max="10509" width="9.28515625" style="3" customWidth="1"/>
    <col min="10510" max="10510" width="11.140625" style="3" customWidth="1"/>
    <col min="10511" max="10511" width="7.85546875" style="3" customWidth="1"/>
    <col min="10512" max="10512" width="11" style="3" customWidth="1"/>
    <col min="10513" max="10513" width="7" style="3" customWidth="1"/>
    <col min="10514" max="10514" width="10.85546875" style="3" customWidth="1"/>
    <col min="10515" max="10516" width="10.7109375" style="3" customWidth="1"/>
    <col min="10517" max="10517" width="13.5703125" style="3" customWidth="1"/>
    <col min="10518" max="10518" width="7.42578125" style="3" customWidth="1"/>
    <col min="10519" max="10519" width="9.42578125" style="3" customWidth="1"/>
    <col min="10520" max="10520" width="10" style="3" customWidth="1"/>
    <col min="10521" max="10521" width="11.28515625" style="3" customWidth="1"/>
    <col min="10522" max="10522" width="10.140625" style="3" customWidth="1"/>
    <col min="10523" max="10523" width="9.5703125" style="3" customWidth="1"/>
    <col min="10524" max="10524" width="1.140625" style="3" customWidth="1"/>
    <col min="10525" max="10525" width="2.85546875" style="3" customWidth="1"/>
    <col min="10526" max="10752" width="11.42578125" style="3"/>
    <col min="10753" max="10753" width="11.140625" style="3" customWidth="1"/>
    <col min="10754" max="10754" width="26.140625" style="3" customWidth="1"/>
    <col min="10755" max="10755" width="11.42578125" style="3"/>
    <col min="10756" max="10756" width="10.28515625" style="3" customWidth="1"/>
    <col min="10757" max="10757" width="9.28515625" style="3" customWidth="1"/>
    <col min="10758" max="10758" width="9" style="3" customWidth="1"/>
    <col min="10759" max="10761" width="8.28515625" style="3" customWidth="1"/>
    <col min="10762" max="10762" width="9.42578125" style="3" customWidth="1"/>
    <col min="10763" max="10763" width="7.7109375" style="3" customWidth="1"/>
    <col min="10764" max="10764" width="10.42578125" style="3" customWidth="1"/>
    <col min="10765" max="10765" width="9.28515625" style="3" customWidth="1"/>
    <col min="10766" max="10766" width="11.140625" style="3" customWidth="1"/>
    <col min="10767" max="10767" width="7.85546875" style="3" customWidth="1"/>
    <col min="10768" max="10768" width="11" style="3" customWidth="1"/>
    <col min="10769" max="10769" width="7" style="3" customWidth="1"/>
    <col min="10770" max="10770" width="10.85546875" style="3" customWidth="1"/>
    <col min="10771" max="10772" width="10.7109375" style="3" customWidth="1"/>
    <col min="10773" max="10773" width="13.5703125" style="3" customWidth="1"/>
    <col min="10774" max="10774" width="7.42578125" style="3" customWidth="1"/>
    <col min="10775" max="10775" width="9.42578125" style="3" customWidth="1"/>
    <col min="10776" max="10776" width="10" style="3" customWidth="1"/>
    <col min="10777" max="10777" width="11.28515625" style="3" customWidth="1"/>
    <col min="10778" max="10778" width="10.140625" style="3" customWidth="1"/>
    <col min="10779" max="10779" width="9.5703125" style="3" customWidth="1"/>
    <col min="10780" max="10780" width="1.140625" style="3" customWidth="1"/>
    <col min="10781" max="10781" width="2.85546875" style="3" customWidth="1"/>
    <col min="10782" max="11008" width="11.42578125" style="3"/>
    <col min="11009" max="11009" width="11.140625" style="3" customWidth="1"/>
    <col min="11010" max="11010" width="26.140625" style="3" customWidth="1"/>
    <col min="11011" max="11011" width="11.42578125" style="3"/>
    <col min="11012" max="11012" width="10.28515625" style="3" customWidth="1"/>
    <col min="11013" max="11013" width="9.28515625" style="3" customWidth="1"/>
    <col min="11014" max="11014" width="9" style="3" customWidth="1"/>
    <col min="11015" max="11017" width="8.28515625" style="3" customWidth="1"/>
    <col min="11018" max="11018" width="9.42578125" style="3" customWidth="1"/>
    <col min="11019" max="11019" width="7.7109375" style="3" customWidth="1"/>
    <col min="11020" max="11020" width="10.42578125" style="3" customWidth="1"/>
    <col min="11021" max="11021" width="9.28515625" style="3" customWidth="1"/>
    <col min="11022" max="11022" width="11.140625" style="3" customWidth="1"/>
    <col min="11023" max="11023" width="7.85546875" style="3" customWidth="1"/>
    <col min="11024" max="11024" width="11" style="3" customWidth="1"/>
    <col min="11025" max="11025" width="7" style="3" customWidth="1"/>
    <col min="11026" max="11026" width="10.85546875" style="3" customWidth="1"/>
    <col min="11027" max="11028" width="10.7109375" style="3" customWidth="1"/>
    <col min="11029" max="11029" width="13.5703125" style="3" customWidth="1"/>
    <col min="11030" max="11030" width="7.42578125" style="3" customWidth="1"/>
    <col min="11031" max="11031" width="9.42578125" style="3" customWidth="1"/>
    <col min="11032" max="11032" width="10" style="3" customWidth="1"/>
    <col min="11033" max="11033" width="11.28515625" style="3" customWidth="1"/>
    <col min="11034" max="11034" width="10.140625" style="3" customWidth="1"/>
    <col min="11035" max="11035" width="9.5703125" style="3" customWidth="1"/>
    <col min="11036" max="11036" width="1.140625" style="3" customWidth="1"/>
    <col min="11037" max="11037" width="2.85546875" style="3" customWidth="1"/>
    <col min="11038" max="11264" width="11.42578125" style="3"/>
    <col min="11265" max="11265" width="11.140625" style="3" customWidth="1"/>
    <col min="11266" max="11266" width="26.140625" style="3" customWidth="1"/>
    <col min="11267" max="11267" width="11.42578125" style="3"/>
    <col min="11268" max="11268" width="10.28515625" style="3" customWidth="1"/>
    <col min="11269" max="11269" width="9.28515625" style="3" customWidth="1"/>
    <col min="11270" max="11270" width="9" style="3" customWidth="1"/>
    <col min="11271" max="11273" width="8.28515625" style="3" customWidth="1"/>
    <col min="11274" max="11274" width="9.42578125" style="3" customWidth="1"/>
    <col min="11275" max="11275" width="7.7109375" style="3" customWidth="1"/>
    <col min="11276" max="11276" width="10.42578125" style="3" customWidth="1"/>
    <col min="11277" max="11277" width="9.28515625" style="3" customWidth="1"/>
    <col min="11278" max="11278" width="11.140625" style="3" customWidth="1"/>
    <col min="11279" max="11279" width="7.85546875" style="3" customWidth="1"/>
    <col min="11280" max="11280" width="11" style="3" customWidth="1"/>
    <col min="11281" max="11281" width="7" style="3" customWidth="1"/>
    <col min="11282" max="11282" width="10.85546875" style="3" customWidth="1"/>
    <col min="11283" max="11284" width="10.7109375" style="3" customWidth="1"/>
    <col min="11285" max="11285" width="13.5703125" style="3" customWidth="1"/>
    <col min="11286" max="11286" width="7.42578125" style="3" customWidth="1"/>
    <col min="11287" max="11287" width="9.42578125" style="3" customWidth="1"/>
    <col min="11288" max="11288" width="10" style="3" customWidth="1"/>
    <col min="11289" max="11289" width="11.28515625" style="3" customWidth="1"/>
    <col min="11290" max="11290" width="10.140625" style="3" customWidth="1"/>
    <col min="11291" max="11291" width="9.5703125" style="3" customWidth="1"/>
    <col min="11292" max="11292" width="1.140625" style="3" customWidth="1"/>
    <col min="11293" max="11293" width="2.85546875" style="3" customWidth="1"/>
    <col min="11294" max="11520" width="11.42578125" style="3"/>
    <col min="11521" max="11521" width="11.140625" style="3" customWidth="1"/>
    <col min="11522" max="11522" width="26.140625" style="3" customWidth="1"/>
    <col min="11523" max="11523" width="11.42578125" style="3"/>
    <col min="11524" max="11524" width="10.28515625" style="3" customWidth="1"/>
    <col min="11525" max="11525" width="9.28515625" style="3" customWidth="1"/>
    <col min="11526" max="11526" width="9" style="3" customWidth="1"/>
    <col min="11527" max="11529" width="8.28515625" style="3" customWidth="1"/>
    <col min="11530" max="11530" width="9.42578125" style="3" customWidth="1"/>
    <col min="11531" max="11531" width="7.7109375" style="3" customWidth="1"/>
    <col min="11532" max="11532" width="10.42578125" style="3" customWidth="1"/>
    <col min="11533" max="11533" width="9.28515625" style="3" customWidth="1"/>
    <col min="11534" max="11534" width="11.140625" style="3" customWidth="1"/>
    <col min="11535" max="11535" width="7.85546875" style="3" customWidth="1"/>
    <col min="11536" max="11536" width="11" style="3" customWidth="1"/>
    <col min="11537" max="11537" width="7" style="3" customWidth="1"/>
    <col min="11538" max="11538" width="10.85546875" style="3" customWidth="1"/>
    <col min="11539" max="11540" width="10.7109375" style="3" customWidth="1"/>
    <col min="11541" max="11541" width="13.5703125" style="3" customWidth="1"/>
    <col min="11542" max="11542" width="7.42578125" style="3" customWidth="1"/>
    <col min="11543" max="11543" width="9.42578125" style="3" customWidth="1"/>
    <col min="11544" max="11544" width="10" style="3" customWidth="1"/>
    <col min="11545" max="11545" width="11.28515625" style="3" customWidth="1"/>
    <col min="11546" max="11546" width="10.140625" style="3" customWidth="1"/>
    <col min="11547" max="11547" width="9.5703125" style="3" customWidth="1"/>
    <col min="11548" max="11548" width="1.140625" style="3" customWidth="1"/>
    <col min="11549" max="11549" width="2.85546875" style="3" customWidth="1"/>
    <col min="11550" max="11776" width="11.42578125" style="3"/>
    <col min="11777" max="11777" width="11.140625" style="3" customWidth="1"/>
    <col min="11778" max="11778" width="26.140625" style="3" customWidth="1"/>
    <col min="11779" max="11779" width="11.42578125" style="3"/>
    <col min="11780" max="11780" width="10.28515625" style="3" customWidth="1"/>
    <col min="11781" max="11781" width="9.28515625" style="3" customWidth="1"/>
    <col min="11782" max="11782" width="9" style="3" customWidth="1"/>
    <col min="11783" max="11785" width="8.28515625" style="3" customWidth="1"/>
    <col min="11786" max="11786" width="9.42578125" style="3" customWidth="1"/>
    <col min="11787" max="11787" width="7.7109375" style="3" customWidth="1"/>
    <col min="11788" max="11788" width="10.42578125" style="3" customWidth="1"/>
    <col min="11789" max="11789" width="9.28515625" style="3" customWidth="1"/>
    <col min="11790" max="11790" width="11.140625" style="3" customWidth="1"/>
    <col min="11791" max="11791" width="7.85546875" style="3" customWidth="1"/>
    <col min="11792" max="11792" width="11" style="3" customWidth="1"/>
    <col min="11793" max="11793" width="7" style="3" customWidth="1"/>
    <col min="11794" max="11794" width="10.85546875" style="3" customWidth="1"/>
    <col min="11795" max="11796" width="10.7109375" style="3" customWidth="1"/>
    <col min="11797" max="11797" width="13.5703125" style="3" customWidth="1"/>
    <col min="11798" max="11798" width="7.42578125" style="3" customWidth="1"/>
    <col min="11799" max="11799" width="9.42578125" style="3" customWidth="1"/>
    <col min="11800" max="11800" width="10" style="3" customWidth="1"/>
    <col min="11801" max="11801" width="11.28515625" style="3" customWidth="1"/>
    <col min="11802" max="11802" width="10.140625" style="3" customWidth="1"/>
    <col min="11803" max="11803" width="9.5703125" style="3" customWidth="1"/>
    <col min="11804" max="11804" width="1.140625" style="3" customWidth="1"/>
    <col min="11805" max="11805" width="2.85546875" style="3" customWidth="1"/>
    <col min="11806" max="12032" width="11.42578125" style="3"/>
    <col min="12033" max="12033" width="11.140625" style="3" customWidth="1"/>
    <col min="12034" max="12034" width="26.140625" style="3" customWidth="1"/>
    <col min="12035" max="12035" width="11.42578125" style="3"/>
    <col min="12036" max="12036" width="10.28515625" style="3" customWidth="1"/>
    <col min="12037" max="12037" width="9.28515625" style="3" customWidth="1"/>
    <col min="12038" max="12038" width="9" style="3" customWidth="1"/>
    <col min="12039" max="12041" width="8.28515625" style="3" customWidth="1"/>
    <col min="12042" max="12042" width="9.42578125" style="3" customWidth="1"/>
    <col min="12043" max="12043" width="7.7109375" style="3" customWidth="1"/>
    <col min="12044" max="12044" width="10.42578125" style="3" customWidth="1"/>
    <col min="12045" max="12045" width="9.28515625" style="3" customWidth="1"/>
    <col min="12046" max="12046" width="11.140625" style="3" customWidth="1"/>
    <col min="12047" max="12047" width="7.85546875" style="3" customWidth="1"/>
    <col min="12048" max="12048" width="11" style="3" customWidth="1"/>
    <col min="12049" max="12049" width="7" style="3" customWidth="1"/>
    <col min="12050" max="12050" width="10.85546875" style="3" customWidth="1"/>
    <col min="12051" max="12052" width="10.7109375" style="3" customWidth="1"/>
    <col min="12053" max="12053" width="13.5703125" style="3" customWidth="1"/>
    <col min="12054" max="12054" width="7.42578125" style="3" customWidth="1"/>
    <col min="12055" max="12055" width="9.42578125" style="3" customWidth="1"/>
    <col min="12056" max="12056" width="10" style="3" customWidth="1"/>
    <col min="12057" max="12057" width="11.28515625" style="3" customWidth="1"/>
    <col min="12058" max="12058" width="10.140625" style="3" customWidth="1"/>
    <col min="12059" max="12059" width="9.5703125" style="3" customWidth="1"/>
    <col min="12060" max="12060" width="1.140625" style="3" customWidth="1"/>
    <col min="12061" max="12061" width="2.85546875" style="3" customWidth="1"/>
    <col min="12062" max="12288" width="11.42578125" style="3"/>
    <col min="12289" max="12289" width="11.140625" style="3" customWidth="1"/>
    <col min="12290" max="12290" width="26.140625" style="3" customWidth="1"/>
    <col min="12291" max="12291" width="11.42578125" style="3"/>
    <col min="12292" max="12292" width="10.28515625" style="3" customWidth="1"/>
    <col min="12293" max="12293" width="9.28515625" style="3" customWidth="1"/>
    <col min="12294" max="12294" width="9" style="3" customWidth="1"/>
    <col min="12295" max="12297" width="8.28515625" style="3" customWidth="1"/>
    <col min="12298" max="12298" width="9.42578125" style="3" customWidth="1"/>
    <col min="12299" max="12299" width="7.7109375" style="3" customWidth="1"/>
    <col min="12300" max="12300" width="10.42578125" style="3" customWidth="1"/>
    <col min="12301" max="12301" width="9.28515625" style="3" customWidth="1"/>
    <col min="12302" max="12302" width="11.140625" style="3" customWidth="1"/>
    <col min="12303" max="12303" width="7.85546875" style="3" customWidth="1"/>
    <col min="12304" max="12304" width="11" style="3" customWidth="1"/>
    <col min="12305" max="12305" width="7" style="3" customWidth="1"/>
    <col min="12306" max="12306" width="10.85546875" style="3" customWidth="1"/>
    <col min="12307" max="12308" width="10.7109375" style="3" customWidth="1"/>
    <col min="12309" max="12309" width="13.5703125" style="3" customWidth="1"/>
    <col min="12310" max="12310" width="7.42578125" style="3" customWidth="1"/>
    <col min="12311" max="12311" width="9.42578125" style="3" customWidth="1"/>
    <col min="12312" max="12312" width="10" style="3" customWidth="1"/>
    <col min="12313" max="12313" width="11.28515625" style="3" customWidth="1"/>
    <col min="12314" max="12314" width="10.140625" style="3" customWidth="1"/>
    <col min="12315" max="12315" width="9.5703125" style="3" customWidth="1"/>
    <col min="12316" max="12316" width="1.140625" style="3" customWidth="1"/>
    <col min="12317" max="12317" width="2.85546875" style="3" customWidth="1"/>
    <col min="12318" max="12544" width="11.42578125" style="3"/>
    <col min="12545" max="12545" width="11.140625" style="3" customWidth="1"/>
    <col min="12546" max="12546" width="26.140625" style="3" customWidth="1"/>
    <col min="12547" max="12547" width="11.42578125" style="3"/>
    <col min="12548" max="12548" width="10.28515625" style="3" customWidth="1"/>
    <col min="12549" max="12549" width="9.28515625" style="3" customWidth="1"/>
    <col min="12550" max="12550" width="9" style="3" customWidth="1"/>
    <col min="12551" max="12553" width="8.28515625" style="3" customWidth="1"/>
    <col min="12554" max="12554" width="9.42578125" style="3" customWidth="1"/>
    <col min="12555" max="12555" width="7.7109375" style="3" customWidth="1"/>
    <col min="12556" max="12556" width="10.42578125" style="3" customWidth="1"/>
    <col min="12557" max="12557" width="9.28515625" style="3" customWidth="1"/>
    <col min="12558" max="12558" width="11.140625" style="3" customWidth="1"/>
    <col min="12559" max="12559" width="7.85546875" style="3" customWidth="1"/>
    <col min="12560" max="12560" width="11" style="3" customWidth="1"/>
    <col min="12561" max="12561" width="7" style="3" customWidth="1"/>
    <col min="12562" max="12562" width="10.85546875" style="3" customWidth="1"/>
    <col min="12563" max="12564" width="10.7109375" style="3" customWidth="1"/>
    <col min="12565" max="12565" width="13.5703125" style="3" customWidth="1"/>
    <col min="12566" max="12566" width="7.42578125" style="3" customWidth="1"/>
    <col min="12567" max="12567" width="9.42578125" style="3" customWidth="1"/>
    <col min="12568" max="12568" width="10" style="3" customWidth="1"/>
    <col min="12569" max="12569" width="11.28515625" style="3" customWidth="1"/>
    <col min="12570" max="12570" width="10.140625" style="3" customWidth="1"/>
    <col min="12571" max="12571" width="9.5703125" style="3" customWidth="1"/>
    <col min="12572" max="12572" width="1.140625" style="3" customWidth="1"/>
    <col min="12573" max="12573" width="2.85546875" style="3" customWidth="1"/>
    <col min="12574" max="12800" width="11.42578125" style="3"/>
    <col min="12801" max="12801" width="11.140625" style="3" customWidth="1"/>
    <col min="12802" max="12802" width="26.140625" style="3" customWidth="1"/>
    <col min="12803" max="12803" width="11.42578125" style="3"/>
    <col min="12804" max="12804" width="10.28515625" style="3" customWidth="1"/>
    <col min="12805" max="12805" width="9.28515625" style="3" customWidth="1"/>
    <col min="12806" max="12806" width="9" style="3" customWidth="1"/>
    <col min="12807" max="12809" width="8.28515625" style="3" customWidth="1"/>
    <col min="12810" max="12810" width="9.42578125" style="3" customWidth="1"/>
    <col min="12811" max="12811" width="7.7109375" style="3" customWidth="1"/>
    <col min="12812" max="12812" width="10.42578125" style="3" customWidth="1"/>
    <col min="12813" max="12813" width="9.28515625" style="3" customWidth="1"/>
    <col min="12814" max="12814" width="11.140625" style="3" customWidth="1"/>
    <col min="12815" max="12815" width="7.85546875" style="3" customWidth="1"/>
    <col min="12816" max="12816" width="11" style="3" customWidth="1"/>
    <col min="12817" max="12817" width="7" style="3" customWidth="1"/>
    <col min="12818" max="12818" width="10.85546875" style="3" customWidth="1"/>
    <col min="12819" max="12820" width="10.7109375" style="3" customWidth="1"/>
    <col min="12821" max="12821" width="13.5703125" style="3" customWidth="1"/>
    <col min="12822" max="12822" width="7.42578125" style="3" customWidth="1"/>
    <col min="12823" max="12823" width="9.42578125" style="3" customWidth="1"/>
    <col min="12824" max="12824" width="10" style="3" customWidth="1"/>
    <col min="12825" max="12825" width="11.28515625" style="3" customWidth="1"/>
    <col min="12826" max="12826" width="10.140625" style="3" customWidth="1"/>
    <col min="12827" max="12827" width="9.5703125" style="3" customWidth="1"/>
    <col min="12828" max="12828" width="1.140625" style="3" customWidth="1"/>
    <col min="12829" max="12829" width="2.85546875" style="3" customWidth="1"/>
    <col min="12830" max="13056" width="11.42578125" style="3"/>
    <col min="13057" max="13057" width="11.140625" style="3" customWidth="1"/>
    <col min="13058" max="13058" width="26.140625" style="3" customWidth="1"/>
    <col min="13059" max="13059" width="11.42578125" style="3"/>
    <col min="13060" max="13060" width="10.28515625" style="3" customWidth="1"/>
    <col min="13061" max="13061" width="9.28515625" style="3" customWidth="1"/>
    <col min="13062" max="13062" width="9" style="3" customWidth="1"/>
    <col min="13063" max="13065" width="8.28515625" style="3" customWidth="1"/>
    <col min="13066" max="13066" width="9.42578125" style="3" customWidth="1"/>
    <col min="13067" max="13067" width="7.7109375" style="3" customWidth="1"/>
    <col min="13068" max="13068" width="10.42578125" style="3" customWidth="1"/>
    <col min="13069" max="13069" width="9.28515625" style="3" customWidth="1"/>
    <col min="13070" max="13070" width="11.140625" style="3" customWidth="1"/>
    <col min="13071" max="13071" width="7.85546875" style="3" customWidth="1"/>
    <col min="13072" max="13072" width="11" style="3" customWidth="1"/>
    <col min="13073" max="13073" width="7" style="3" customWidth="1"/>
    <col min="13074" max="13074" width="10.85546875" style="3" customWidth="1"/>
    <col min="13075" max="13076" width="10.7109375" style="3" customWidth="1"/>
    <col min="13077" max="13077" width="13.5703125" style="3" customWidth="1"/>
    <col min="13078" max="13078" width="7.42578125" style="3" customWidth="1"/>
    <col min="13079" max="13079" width="9.42578125" style="3" customWidth="1"/>
    <col min="13080" max="13080" width="10" style="3" customWidth="1"/>
    <col min="13081" max="13081" width="11.28515625" style="3" customWidth="1"/>
    <col min="13082" max="13082" width="10.140625" style="3" customWidth="1"/>
    <col min="13083" max="13083" width="9.5703125" style="3" customWidth="1"/>
    <col min="13084" max="13084" width="1.140625" style="3" customWidth="1"/>
    <col min="13085" max="13085" width="2.85546875" style="3" customWidth="1"/>
    <col min="13086" max="13312" width="11.42578125" style="3"/>
    <col min="13313" max="13313" width="11.140625" style="3" customWidth="1"/>
    <col min="13314" max="13314" width="26.140625" style="3" customWidth="1"/>
    <col min="13315" max="13315" width="11.42578125" style="3"/>
    <col min="13316" max="13316" width="10.28515625" style="3" customWidth="1"/>
    <col min="13317" max="13317" width="9.28515625" style="3" customWidth="1"/>
    <col min="13318" max="13318" width="9" style="3" customWidth="1"/>
    <col min="13319" max="13321" width="8.28515625" style="3" customWidth="1"/>
    <col min="13322" max="13322" width="9.42578125" style="3" customWidth="1"/>
    <col min="13323" max="13323" width="7.7109375" style="3" customWidth="1"/>
    <col min="13324" max="13324" width="10.42578125" style="3" customWidth="1"/>
    <col min="13325" max="13325" width="9.28515625" style="3" customWidth="1"/>
    <col min="13326" max="13326" width="11.140625" style="3" customWidth="1"/>
    <col min="13327" max="13327" width="7.85546875" style="3" customWidth="1"/>
    <col min="13328" max="13328" width="11" style="3" customWidth="1"/>
    <col min="13329" max="13329" width="7" style="3" customWidth="1"/>
    <col min="13330" max="13330" width="10.85546875" style="3" customWidth="1"/>
    <col min="13331" max="13332" width="10.7109375" style="3" customWidth="1"/>
    <col min="13333" max="13333" width="13.5703125" style="3" customWidth="1"/>
    <col min="13334" max="13334" width="7.42578125" style="3" customWidth="1"/>
    <col min="13335" max="13335" width="9.42578125" style="3" customWidth="1"/>
    <col min="13336" max="13336" width="10" style="3" customWidth="1"/>
    <col min="13337" max="13337" width="11.28515625" style="3" customWidth="1"/>
    <col min="13338" max="13338" width="10.140625" style="3" customWidth="1"/>
    <col min="13339" max="13339" width="9.5703125" style="3" customWidth="1"/>
    <col min="13340" max="13340" width="1.140625" style="3" customWidth="1"/>
    <col min="13341" max="13341" width="2.85546875" style="3" customWidth="1"/>
    <col min="13342" max="13568" width="11.42578125" style="3"/>
    <col min="13569" max="13569" width="11.140625" style="3" customWidth="1"/>
    <col min="13570" max="13570" width="26.140625" style="3" customWidth="1"/>
    <col min="13571" max="13571" width="11.42578125" style="3"/>
    <col min="13572" max="13572" width="10.28515625" style="3" customWidth="1"/>
    <col min="13573" max="13573" width="9.28515625" style="3" customWidth="1"/>
    <col min="13574" max="13574" width="9" style="3" customWidth="1"/>
    <col min="13575" max="13577" width="8.28515625" style="3" customWidth="1"/>
    <col min="13578" max="13578" width="9.42578125" style="3" customWidth="1"/>
    <col min="13579" max="13579" width="7.7109375" style="3" customWidth="1"/>
    <col min="13580" max="13580" width="10.42578125" style="3" customWidth="1"/>
    <col min="13581" max="13581" width="9.28515625" style="3" customWidth="1"/>
    <col min="13582" max="13582" width="11.140625" style="3" customWidth="1"/>
    <col min="13583" max="13583" width="7.85546875" style="3" customWidth="1"/>
    <col min="13584" max="13584" width="11" style="3" customWidth="1"/>
    <col min="13585" max="13585" width="7" style="3" customWidth="1"/>
    <col min="13586" max="13586" width="10.85546875" style="3" customWidth="1"/>
    <col min="13587" max="13588" width="10.7109375" style="3" customWidth="1"/>
    <col min="13589" max="13589" width="13.5703125" style="3" customWidth="1"/>
    <col min="13590" max="13590" width="7.42578125" style="3" customWidth="1"/>
    <col min="13591" max="13591" width="9.42578125" style="3" customWidth="1"/>
    <col min="13592" max="13592" width="10" style="3" customWidth="1"/>
    <col min="13593" max="13593" width="11.28515625" style="3" customWidth="1"/>
    <col min="13594" max="13594" width="10.140625" style="3" customWidth="1"/>
    <col min="13595" max="13595" width="9.5703125" style="3" customWidth="1"/>
    <col min="13596" max="13596" width="1.140625" style="3" customWidth="1"/>
    <col min="13597" max="13597" width="2.85546875" style="3" customWidth="1"/>
    <col min="13598" max="13824" width="11.42578125" style="3"/>
    <col min="13825" max="13825" width="11.140625" style="3" customWidth="1"/>
    <col min="13826" max="13826" width="26.140625" style="3" customWidth="1"/>
    <col min="13827" max="13827" width="11.42578125" style="3"/>
    <col min="13828" max="13828" width="10.28515625" style="3" customWidth="1"/>
    <col min="13829" max="13829" width="9.28515625" style="3" customWidth="1"/>
    <col min="13830" max="13830" width="9" style="3" customWidth="1"/>
    <col min="13831" max="13833" width="8.28515625" style="3" customWidth="1"/>
    <col min="13834" max="13834" width="9.42578125" style="3" customWidth="1"/>
    <col min="13835" max="13835" width="7.7109375" style="3" customWidth="1"/>
    <col min="13836" max="13836" width="10.42578125" style="3" customWidth="1"/>
    <col min="13837" max="13837" width="9.28515625" style="3" customWidth="1"/>
    <col min="13838" max="13838" width="11.140625" style="3" customWidth="1"/>
    <col min="13839" max="13839" width="7.85546875" style="3" customWidth="1"/>
    <col min="13840" max="13840" width="11" style="3" customWidth="1"/>
    <col min="13841" max="13841" width="7" style="3" customWidth="1"/>
    <col min="13842" max="13842" width="10.85546875" style="3" customWidth="1"/>
    <col min="13843" max="13844" width="10.7109375" style="3" customWidth="1"/>
    <col min="13845" max="13845" width="13.5703125" style="3" customWidth="1"/>
    <col min="13846" max="13846" width="7.42578125" style="3" customWidth="1"/>
    <col min="13847" max="13847" width="9.42578125" style="3" customWidth="1"/>
    <col min="13848" max="13848" width="10" style="3" customWidth="1"/>
    <col min="13849" max="13849" width="11.28515625" style="3" customWidth="1"/>
    <col min="13850" max="13850" width="10.140625" style="3" customWidth="1"/>
    <col min="13851" max="13851" width="9.5703125" style="3" customWidth="1"/>
    <col min="13852" max="13852" width="1.140625" style="3" customWidth="1"/>
    <col min="13853" max="13853" width="2.85546875" style="3" customWidth="1"/>
    <col min="13854" max="14080" width="11.42578125" style="3"/>
    <col min="14081" max="14081" width="11.140625" style="3" customWidth="1"/>
    <col min="14082" max="14082" width="26.140625" style="3" customWidth="1"/>
    <col min="14083" max="14083" width="11.42578125" style="3"/>
    <col min="14084" max="14084" width="10.28515625" style="3" customWidth="1"/>
    <col min="14085" max="14085" width="9.28515625" style="3" customWidth="1"/>
    <col min="14086" max="14086" width="9" style="3" customWidth="1"/>
    <col min="14087" max="14089" width="8.28515625" style="3" customWidth="1"/>
    <col min="14090" max="14090" width="9.42578125" style="3" customWidth="1"/>
    <col min="14091" max="14091" width="7.7109375" style="3" customWidth="1"/>
    <col min="14092" max="14092" width="10.42578125" style="3" customWidth="1"/>
    <col min="14093" max="14093" width="9.28515625" style="3" customWidth="1"/>
    <col min="14094" max="14094" width="11.140625" style="3" customWidth="1"/>
    <col min="14095" max="14095" width="7.85546875" style="3" customWidth="1"/>
    <col min="14096" max="14096" width="11" style="3" customWidth="1"/>
    <col min="14097" max="14097" width="7" style="3" customWidth="1"/>
    <col min="14098" max="14098" width="10.85546875" style="3" customWidth="1"/>
    <col min="14099" max="14100" width="10.7109375" style="3" customWidth="1"/>
    <col min="14101" max="14101" width="13.5703125" style="3" customWidth="1"/>
    <col min="14102" max="14102" width="7.42578125" style="3" customWidth="1"/>
    <col min="14103" max="14103" width="9.42578125" style="3" customWidth="1"/>
    <col min="14104" max="14104" width="10" style="3" customWidth="1"/>
    <col min="14105" max="14105" width="11.28515625" style="3" customWidth="1"/>
    <col min="14106" max="14106" width="10.140625" style="3" customWidth="1"/>
    <col min="14107" max="14107" width="9.5703125" style="3" customWidth="1"/>
    <col min="14108" max="14108" width="1.140625" style="3" customWidth="1"/>
    <col min="14109" max="14109" width="2.85546875" style="3" customWidth="1"/>
    <col min="14110" max="14336" width="11.42578125" style="3"/>
    <col min="14337" max="14337" width="11.140625" style="3" customWidth="1"/>
    <col min="14338" max="14338" width="26.140625" style="3" customWidth="1"/>
    <col min="14339" max="14339" width="11.42578125" style="3"/>
    <col min="14340" max="14340" width="10.28515625" style="3" customWidth="1"/>
    <col min="14341" max="14341" width="9.28515625" style="3" customWidth="1"/>
    <col min="14342" max="14342" width="9" style="3" customWidth="1"/>
    <col min="14343" max="14345" width="8.28515625" style="3" customWidth="1"/>
    <col min="14346" max="14346" width="9.42578125" style="3" customWidth="1"/>
    <col min="14347" max="14347" width="7.7109375" style="3" customWidth="1"/>
    <col min="14348" max="14348" width="10.42578125" style="3" customWidth="1"/>
    <col min="14349" max="14349" width="9.28515625" style="3" customWidth="1"/>
    <col min="14350" max="14350" width="11.140625" style="3" customWidth="1"/>
    <col min="14351" max="14351" width="7.85546875" style="3" customWidth="1"/>
    <col min="14352" max="14352" width="11" style="3" customWidth="1"/>
    <col min="14353" max="14353" width="7" style="3" customWidth="1"/>
    <col min="14354" max="14354" width="10.85546875" style="3" customWidth="1"/>
    <col min="14355" max="14356" width="10.7109375" style="3" customWidth="1"/>
    <col min="14357" max="14357" width="13.5703125" style="3" customWidth="1"/>
    <col min="14358" max="14358" width="7.42578125" style="3" customWidth="1"/>
    <col min="14359" max="14359" width="9.42578125" style="3" customWidth="1"/>
    <col min="14360" max="14360" width="10" style="3" customWidth="1"/>
    <col min="14361" max="14361" width="11.28515625" style="3" customWidth="1"/>
    <col min="14362" max="14362" width="10.140625" style="3" customWidth="1"/>
    <col min="14363" max="14363" width="9.5703125" style="3" customWidth="1"/>
    <col min="14364" max="14364" width="1.140625" style="3" customWidth="1"/>
    <col min="14365" max="14365" width="2.85546875" style="3" customWidth="1"/>
    <col min="14366" max="14592" width="11.42578125" style="3"/>
    <col min="14593" max="14593" width="11.140625" style="3" customWidth="1"/>
    <col min="14594" max="14594" width="26.140625" style="3" customWidth="1"/>
    <col min="14595" max="14595" width="11.42578125" style="3"/>
    <col min="14596" max="14596" width="10.28515625" style="3" customWidth="1"/>
    <col min="14597" max="14597" width="9.28515625" style="3" customWidth="1"/>
    <col min="14598" max="14598" width="9" style="3" customWidth="1"/>
    <col min="14599" max="14601" width="8.28515625" style="3" customWidth="1"/>
    <col min="14602" max="14602" width="9.42578125" style="3" customWidth="1"/>
    <col min="14603" max="14603" width="7.7109375" style="3" customWidth="1"/>
    <col min="14604" max="14604" width="10.42578125" style="3" customWidth="1"/>
    <col min="14605" max="14605" width="9.28515625" style="3" customWidth="1"/>
    <col min="14606" max="14606" width="11.140625" style="3" customWidth="1"/>
    <col min="14607" max="14607" width="7.85546875" style="3" customWidth="1"/>
    <col min="14608" max="14608" width="11" style="3" customWidth="1"/>
    <col min="14609" max="14609" width="7" style="3" customWidth="1"/>
    <col min="14610" max="14610" width="10.85546875" style="3" customWidth="1"/>
    <col min="14611" max="14612" width="10.7109375" style="3" customWidth="1"/>
    <col min="14613" max="14613" width="13.5703125" style="3" customWidth="1"/>
    <col min="14614" max="14614" width="7.42578125" style="3" customWidth="1"/>
    <col min="14615" max="14615" width="9.42578125" style="3" customWidth="1"/>
    <col min="14616" max="14616" width="10" style="3" customWidth="1"/>
    <col min="14617" max="14617" width="11.28515625" style="3" customWidth="1"/>
    <col min="14618" max="14618" width="10.140625" style="3" customWidth="1"/>
    <col min="14619" max="14619" width="9.5703125" style="3" customWidth="1"/>
    <col min="14620" max="14620" width="1.140625" style="3" customWidth="1"/>
    <col min="14621" max="14621" width="2.85546875" style="3" customWidth="1"/>
    <col min="14622" max="14848" width="11.42578125" style="3"/>
    <col min="14849" max="14849" width="11.140625" style="3" customWidth="1"/>
    <col min="14850" max="14850" width="26.140625" style="3" customWidth="1"/>
    <col min="14851" max="14851" width="11.42578125" style="3"/>
    <col min="14852" max="14852" width="10.28515625" style="3" customWidth="1"/>
    <col min="14853" max="14853" width="9.28515625" style="3" customWidth="1"/>
    <col min="14854" max="14854" width="9" style="3" customWidth="1"/>
    <col min="14855" max="14857" width="8.28515625" style="3" customWidth="1"/>
    <col min="14858" max="14858" width="9.42578125" style="3" customWidth="1"/>
    <col min="14859" max="14859" width="7.7109375" style="3" customWidth="1"/>
    <col min="14860" max="14860" width="10.42578125" style="3" customWidth="1"/>
    <col min="14861" max="14861" width="9.28515625" style="3" customWidth="1"/>
    <col min="14862" max="14862" width="11.140625" style="3" customWidth="1"/>
    <col min="14863" max="14863" width="7.85546875" style="3" customWidth="1"/>
    <col min="14864" max="14864" width="11" style="3" customWidth="1"/>
    <col min="14865" max="14865" width="7" style="3" customWidth="1"/>
    <col min="14866" max="14866" width="10.85546875" style="3" customWidth="1"/>
    <col min="14867" max="14868" width="10.7109375" style="3" customWidth="1"/>
    <col min="14869" max="14869" width="13.5703125" style="3" customWidth="1"/>
    <col min="14870" max="14870" width="7.42578125" style="3" customWidth="1"/>
    <col min="14871" max="14871" width="9.42578125" style="3" customWidth="1"/>
    <col min="14872" max="14872" width="10" style="3" customWidth="1"/>
    <col min="14873" max="14873" width="11.28515625" style="3" customWidth="1"/>
    <col min="14874" max="14874" width="10.140625" style="3" customWidth="1"/>
    <col min="14875" max="14875" width="9.5703125" style="3" customWidth="1"/>
    <col min="14876" max="14876" width="1.140625" style="3" customWidth="1"/>
    <col min="14877" max="14877" width="2.85546875" style="3" customWidth="1"/>
    <col min="14878" max="15104" width="11.42578125" style="3"/>
    <col min="15105" max="15105" width="11.140625" style="3" customWidth="1"/>
    <col min="15106" max="15106" width="26.140625" style="3" customWidth="1"/>
    <col min="15107" max="15107" width="11.42578125" style="3"/>
    <col min="15108" max="15108" width="10.28515625" style="3" customWidth="1"/>
    <col min="15109" max="15109" width="9.28515625" style="3" customWidth="1"/>
    <col min="15110" max="15110" width="9" style="3" customWidth="1"/>
    <col min="15111" max="15113" width="8.28515625" style="3" customWidth="1"/>
    <col min="15114" max="15114" width="9.42578125" style="3" customWidth="1"/>
    <col min="15115" max="15115" width="7.7109375" style="3" customWidth="1"/>
    <col min="15116" max="15116" width="10.42578125" style="3" customWidth="1"/>
    <col min="15117" max="15117" width="9.28515625" style="3" customWidth="1"/>
    <col min="15118" max="15118" width="11.140625" style="3" customWidth="1"/>
    <col min="15119" max="15119" width="7.85546875" style="3" customWidth="1"/>
    <col min="15120" max="15120" width="11" style="3" customWidth="1"/>
    <col min="15121" max="15121" width="7" style="3" customWidth="1"/>
    <col min="15122" max="15122" width="10.85546875" style="3" customWidth="1"/>
    <col min="15123" max="15124" width="10.7109375" style="3" customWidth="1"/>
    <col min="15125" max="15125" width="13.5703125" style="3" customWidth="1"/>
    <col min="15126" max="15126" width="7.42578125" style="3" customWidth="1"/>
    <col min="15127" max="15127" width="9.42578125" style="3" customWidth="1"/>
    <col min="15128" max="15128" width="10" style="3" customWidth="1"/>
    <col min="15129" max="15129" width="11.28515625" style="3" customWidth="1"/>
    <col min="15130" max="15130" width="10.140625" style="3" customWidth="1"/>
    <col min="15131" max="15131" width="9.5703125" style="3" customWidth="1"/>
    <col min="15132" max="15132" width="1.140625" style="3" customWidth="1"/>
    <col min="15133" max="15133" width="2.85546875" style="3" customWidth="1"/>
    <col min="15134" max="15360" width="11.42578125" style="3"/>
    <col min="15361" max="15361" width="11.140625" style="3" customWidth="1"/>
    <col min="15362" max="15362" width="26.140625" style="3" customWidth="1"/>
    <col min="15363" max="15363" width="11.42578125" style="3"/>
    <col min="15364" max="15364" width="10.28515625" style="3" customWidth="1"/>
    <col min="15365" max="15365" width="9.28515625" style="3" customWidth="1"/>
    <col min="15366" max="15366" width="9" style="3" customWidth="1"/>
    <col min="15367" max="15369" width="8.28515625" style="3" customWidth="1"/>
    <col min="15370" max="15370" width="9.42578125" style="3" customWidth="1"/>
    <col min="15371" max="15371" width="7.7109375" style="3" customWidth="1"/>
    <col min="15372" max="15372" width="10.42578125" style="3" customWidth="1"/>
    <col min="15373" max="15373" width="9.28515625" style="3" customWidth="1"/>
    <col min="15374" max="15374" width="11.140625" style="3" customWidth="1"/>
    <col min="15375" max="15375" width="7.85546875" style="3" customWidth="1"/>
    <col min="15376" max="15376" width="11" style="3" customWidth="1"/>
    <col min="15377" max="15377" width="7" style="3" customWidth="1"/>
    <col min="15378" max="15378" width="10.85546875" style="3" customWidth="1"/>
    <col min="15379" max="15380" width="10.7109375" style="3" customWidth="1"/>
    <col min="15381" max="15381" width="13.5703125" style="3" customWidth="1"/>
    <col min="15382" max="15382" width="7.42578125" style="3" customWidth="1"/>
    <col min="15383" max="15383" width="9.42578125" style="3" customWidth="1"/>
    <col min="15384" max="15384" width="10" style="3" customWidth="1"/>
    <col min="15385" max="15385" width="11.28515625" style="3" customWidth="1"/>
    <col min="15386" max="15386" width="10.140625" style="3" customWidth="1"/>
    <col min="15387" max="15387" width="9.5703125" style="3" customWidth="1"/>
    <col min="15388" max="15388" width="1.140625" style="3" customWidth="1"/>
    <col min="15389" max="15389" width="2.85546875" style="3" customWidth="1"/>
    <col min="15390" max="15616" width="11.42578125" style="3"/>
    <col min="15617" max="15617" width="11.140625" style="3" customWidth="1"/>
    <col min="15618" max="15618" width="26.140625" style="3" customWidth="1"/>
    <col min="15619" max="15619" width="11.42578125" style="3"/>
    <col min="15620" max="15620" width="10.28515625" style="3" customWidth="1"/>
    <col min="15621" max="15621" width="9.28515625" style="3" customWidth="1"/>
    <col min="15622" max="15622" width="9" style="3" customWidth="1"/>
    <col min="15623" max="15625" width="8.28515625" style="3" customWidth="1"/>
    <col min="15626" max="15626" width="9.42578125" style="3" customWidth="1"/>
    <col min="15627" max="15627" width="7.7109375" style="3" customWidth="1"/>
    <col min="15628" max="15628" width="10.42578125" style="3" customWidth="1"/>
    <col min="15629" max="15629" width="9.28515625" style="3" customWidth="1"/>
    <col min="15630" max="15630" width="11.140625" style="3" customWidth="1"/>
    <col min="15631" max="15631" width="7.85546875" style="3" customWidth="1"/>
    <col min="15632" max="15632" width="11" style="3" customWidth="1"/>
    <col min="15633" max="15633" width="7" style="3" customWidth="1"/>
    <col min="15634" max="15634" width="10.85546875" style="3" customWidth="1"/>
    <col min="15635" max="15636" width="10.7109375" style="3" customWidth="1"/>
    <col min="15637" max="15637" width="13.5703125" style="3" customWidth="1"/>
    <col min="15638" max="15638" width="7.42578125" style="3" customWidth="1"/>
    <col min="15639" max="15639" width="9.42578125" style="3" customWidth="1"/>
    <col min="15640" max="15640" width="10" style="3" customWidth="1"/>
    <col min="15641" max="15641" width="11.28515625" style="3" customWidth="1"/>
    <col min="15642" max="15642" width="10.140625" style="3" customWidth="1"/>
    <col min="15643" max="15643" width="9.5703125" style="3" customWidth="1"/>
    <col min="15644" max="15644" width="1.140625" style="3" customWidth="1"/>
    <col min="15645" max="15645" width="2.85546875" style="3" customWidth="1"/>
    <col min="15646" max="15872" width="11.42578125" style="3"/>
    <col min="15873" max="15873" width="11.140625" style="3" customWidth="1"/>
    <col min="15874" max="15874" width="26.140625" style="3" customWidth="1"/>
    <col min="15875" max="15875" width="11.42578125" style="3"/>
    <col min="15876" max="15876" width="10.28515625" style="3" customWidth="1"/>
    <col min="15877" max="15877" width="9.28515625" style="3" customWidth="1"/>
    <col min="15878" max="15878" width="9" style="3" customWidth="1"/>
    <col min="15879" max="15881" width="8.28515625" style="3" customWidth="1"/>
    <col min="15882" max="15882" width="9.42578125" style="3" customWidth="1"/>
    <col min="15883" max="15883" width="7.7109375" style="3" customWidth="1"/>
    <col min="15884" max="15884" width="10.42578125" style="3" customWidth="1"/>
    <col min="15885" max="15885" width="9.28515625" style="3" customWidth="1"/>
    <col min="15886" max="15886" width="11.140625" style="3" customWidth="1"/>
    <col min="15887" max="15887" width="7.85546875" style="3" customWidth="1"/>
    <col min="15888" max="15888" width="11" style="3" customWidth="1"/>
    <col min="15889" max="15889" width="7" style="3" customWidth="1"/>
    <col min="15890" max="15890" width="10.85546875" style="3" customWidth="1"/>
    <col min="15891" max="15892" width="10.7109375" style="3" customWidth="1"/>
    <col min="15893" max="15893" width="13.5703125" style="3" customWidth="1"/>
    <col min="15894" max="15894" width="7.42578125" style="3" customWidth="1"/>
    <col min="15895" max="15895" width="9.42578125" style="3" customWidth="1"/>
    <col min="15896" max="15896" width="10" style="3" customWidth="1"/>
    <col min="15897" max="15897" width="11.28515625" style="3" customWidth="1"/>
    <col min="15898" max="15898" width="10.140625" style="3" customWidth="1"/>
    <col min="15899" max="15899" width="9.5703125" style="3" customWidth="1"/>
    <col min="15900" max="15900" width="1.140625" style="3" customWidth="1"/>
    <col min="15901" max="15901" width="2.85546875" style="3" customWidth="1"/>
    <col min="15902" max="16128" width="11.42578125" style="3"/>
    <col min="16129" max="16129" width="11.140625" style="3" customWidth="1"/>
    <col min="16130" max="16130" width="26.140625" style="3" customWidth="1"/>
    <col min="16131" max="16131" width="11.42578125" style="3"/>
    <col min="16132" max="16132" width="10.28515625" style="3" customWidth="1"/>
    <col min="16133" max="16133" width="9.28515625" style="3" customWidth="1"/>
    <col min="16134" max="16134" width="9" style="3" customWidth="1"/>
    <col min="16135" max="16137" width="8.28515625" style="3" customWidth="1"/>
    <col min="16138" max="16138" width="9.42578125" style="3" customWidth="1"/>
    <col min="16139" max="16139" width="7.7109375" style="3" customWidth="1"/>
    <col min="16140" max="16140" width="10.42578125" style="3" customWidth="1"/>
    <col min="16141" max="16141" width="9.28515625" style="3" customWidth="1"/>
    <col min="16142" max="16142" width="11.140625" style="3" customWidth="1"/>
    <col min="16143" max="16143" width="7.85546875" style="3" customWidth="1"/>
    <col min="16144" max="16144" width="11" style="3" customWidth="1"/>
    <col min="16145" max="16145" width="7" style="3" customWidth="1"/>
    <col min="16146" max="16146" width="10.85546875" style="3" customWidth="1"/>
    <col min="16147" max="16148" width="10.7109375" style="3" customWidth="1"/>
    <col min="16149" max="16149" width="13.5703125" style="3" customWidth="1"/>
    <col min="16150" max="16150" width="7.42578125" style="3" customWidth="1"/>
    <col min="16151" max="16151" width="9.42578125" style="3" customWidth="1"/>
    <col min="16152" max="16152" width="10" style="3" customWidth="1"/>
    <col min="16153" max="16153" width="11.28515625" style="3" customWidth="1"/>
    <col min="16154" max="16154" width="10.140625" style="3" customWidth="1"/>
    <col min="16155" max="16155" width="9.5703125" style="3" customWidth="1"/>
    <col min="16156" max="16156" width="1.140625" style="3" customWidth="1"/>
    <col min="16157" max="16157" width="2.85546875" style="3" customWidth="1"/>
    <col min="16158" max="16384" width="11.42578125" style="3"/>
  </cols>
  <sheetData>
    <row r="1" spans="1:27" x14ac:dyDescent="0.2">
      <c r="A1" s="2" t="s">
        <v>0</v>
      </c>
    </row>
    <row r="2" spans="1:27" ht="15.75" x14ac:dyDescent="0.25">
      <c r="A2" s="2" t="s">
        <v>1</v>
      </c>
      <c r="B2" s="4" t="s">
        <v>2</v>
      </c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5"/>
      <c r="U2" s="5"/>
      <c r="V2" s="5"/>
    </row>
    <row r="3" spans="1:27" ht="15" x14ac:dyDescent="0.2">
      <c r="A3" s="2" t="s">
        <v>4</v>
      </c>
      <c r="B3" s="4" t="s">
        <v>142</v>
      </c>
      <c r="C3" s="6">
        <v>2014</v>
      </c>
      <c r="E3" s="7">
        <f>+E8+E18+E35</f>
        <v>392</v>
      </c>
      <c r="F3" s="7">
        <f t="shared" ref="F3:U3" si="0">+F8+F18+F35</f>
        <v>0</v>
      </c>
      <c r="G3" s="7">
        <f t="shared" si="0"/>
        <v>76</v>
      </c>
      <c r="H3" s="7">
        <f t="shared" si="0"/>
        <v>0</v>
      </c>
      <c r="I3" s="7">
        <f t="shared" si="0"/>
        <v>0</v>
      </c>
      <c r="J3" s="7">
        <f t="shared" si="0"/>
        <v>105</v>
      </c>
      <c r="K3" s="7">
        <f t="shared" si="0"/>
        <v>573</v>
      </c>
      <c r="L3" s="7">
        <f t="shared" si="0"/>
        <v>483</v>
      </c>
      <c r="M3" s="7">
        <f t="shared" si="0"/>
        <v>64</v>
      </c>
      <c r="N3" s="7">
        <f t="shared" si="0"/>
        <v>18</v>
      </c>
      <c r="O3" s="7">
        <f t="shared" si="0"/>
        <v>565</v>
      </c>
      <c r="P3" s="7">
        <f t="shared" si="0"/>
        <v>124</v>
      </c>
      <c r="Q3" s="7">
        <f t="shared" si="0"/>
        <v>0</v>
      </c>
      <c r="R3" s="7">
        <f t="shared" si="0"/>
        <v>3594</v>
      </c>
      <c r="S3" s="7">
        <f t="shared" si="0"/>
        <v>3256</v>
      </c>
      <c r="T3" s="7">
        <f t="shared" si="0"/>
        <v>3113</v>
      </c>
      <c r="U3" s="7">
        <f t="shared" si="0"/>
        <v>3102</v>
      </c>
    </row>
    <row r="4" spans="1:27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8" customHeight="1" x14ac:dyDescent="0.2">
      <c r="A5" s="90" t="s">
        <v>5</v>
      </c>
      <c r="B5" s="92" t="s">
        <v>6</v>
      </c>
      <c r="C5" s="94" t="s">
        <v>7</v>
      </c>
      <c r="D5" s="94" t="s">
        <v>8</v>
      </c>
      <c r="E5" s="96" t="s">
        <v>9</v>
      </c>
      <c r="F5" s="97"/>
      <c r="G5" s="97"/>
      <c r="H5" s="97"/>
      <c r="I5" s="97"/>
      <c r="J5" s="97"/>
      <c r="K5" s="98"/>
      <c r="L5" s="96" t="s">
        <v>10</v>
      </c>
      <c r="M5" s="97"/>
      <c r="N5" s="97"/>
      <c r="O5" s="98"/>
      <c r="P5" s="94" t="s">
        <v>11</v>
      </c>
      <c r="Q5" s="94" t="s">
        <v>12</v>
      </c>
      <c r="R5" s="96" t="s">
        <v>13</v>
      </c>
      <c r="S5" s="98"/>
      <c r="T5" s="96" t="s">
        <v>14</v>
      </c>
      <c r="U5" s="98"/>
      <c r="V5" s="94" t="s">
        <v>15</v>
      </c>
      <c r="W5" s="96" t="s">
        <v>16</v>
      </c>
      <c r="X5" s="97"/>
      <c r="Y5" s="97"/>
      <c r="Z5" s="97"/>
      <c r="AA5" s="98"/>
    </row>
    <row r="6" spans="1:27" ht="52.5" customHeight="1" x14ac:dyDescent="0.2">
      <c r="A6" s="91"/>
      <c r="B6" s="93"/>
      <c r="C6" s="95"/>
      <c r="D6" s="95"/>
      <c r="E6" s="9" t="s">
        <v>17</v>
      </c>
      <c r="F6" s="10" t="s">
        <v>18</v>
      </c>
      <c r="G6" s="11" t="s">
        <v>19</v>
      </c>
      <c r="H6" s="10" t="s">
        <v>20</v>
      </c>
      <c r="I6" s="11" t="s">
        <v>21</v>
      </c>
      <c r="J6" s="10" t="s">
        <v>22</v>
      </c>
      <c r="K6" s="79" t="s">
        <v>23</v>
      </c>
      <c r="L6" s="9" t="s">
        <v>24</v>
      </c>
      <c r="M6" s="10" t="s">
        <v>25</v>
      </c>
      <c r="N6" s="77" t="s">
        <v>26</v>
      </c>
      <c r="O6" s="10" t="s">
        <v>23</v>
      </c>
      <c r="P6" s="95"/>
      <c r="Q6" s="95"/>
      <c r="R6" s="76" t="s">
        <v>27</v>
      </c>
      <c r="S6" s="10" t="s">
        <v>28</v>
      </c>
      <c r="T6" s="76" t="s">
        <v>23</v>
      </c>
      <c r="U6" s="10" t="s">
        <v>29</v>
      </c>
      <c r="V6" s="95"/>
      <c r="W6" s="9" t="s">
        <v>30</v>
      </c>
      <c r="X6" s="15" t="s">
        <v>31</v>
      </c>
      <c r="Y6" s="15" t="s">
        <v>32</v>
      </c>
      <c r="Z6" s="15" t="s">
        <v>33</v>
      </c>
      <c r="AA6" s="79" t="s">
        <v>34</v>
      </c>
    </row>
    <row r="7" spans="1:27" ht="18" customHeight="1" x14ac:dyDescent="0.25">
      <c r="A7" s="16"/>
      <c r="B7" s="78" t="s">
        <v>35</v>
      </c>
      <c r="C7" s="18">
        <f>SUM(C8:C36)</f>
        <v>292</v>
      </c>
      <c r="D7" s="18">
        <f t="shared" ref="D7:V7" si="1">SUM(D8:D36)</f>
        <v>226</v>
      </c>
      <c r="E7" s="18">
        <f t="shared" si="1"/>
        <v>925</v>
      </c>
      <c r="F7" s="18">
        <f>SUM(F8:F36)</f>
        <v>0</v>
      </c>
      <c r="G7" s="18">
        <f>SUM(G8:G36)</f>
        <v>113</v>
      </c>
      <c r="H7" s="18">
        <f>SUM(H8:H36)</f>
        <v>0</v>
      </c>
      <c r="I7" s="18">
        <f>SUM(I8:I36)</f>
        <v>146</v>
      </c>
      <c r="J7" s="18">
        <f t="shared" si="1"/>
        <v>204</v>
      </c>
      <c r="K7" s="18">
        <f t="shared" si="1"/>
        <v>1388</v>
      </c>
      <c r="L7" s="18">
        <f t="shared" si="1"/>
        <v>1129</v>
      </c>
      <c r="M7" s="18">
        <f t="shared" si="1"/>
        <v>204</v>
      </c>
      <c r="N7" s="18">
        <f t="shared" si="1"/>
        <v>39</v>
      </c>
      <c r="O7" s="18">
        <f t="shared" si="1"/>
        <v>1372</v>
      </c>
      <c r="P7" s="18">
        <f t="shared" si="1"/>
        <v>242</v>
      </c>
      <c r="Q7" s="18">
        <f t="shared" si="1"/>
        <v>0</v>
      </c>
      <c r="R7" s="18">
        <f t="shared" si="1"/>
        <v>8130</v>
      </c>
      <c r="S7" s="18">
        <f t="shared" si="1"/>
        <v>6605</v>
      </c>
      <c r="T7" s="18">
        <f t="shared" si="1"/>
        <v>6364</v>
      </c>
      <c r="U7" s="18">
        <f t="shared" si="1"/>
        <v>6030</v>
      </c>
      <c r="V7" s="18">
        <f t="shared" si="1"/>
        <v>0</v>
      </c>
      <c r="W7" s="19">
        <f t="shared" ref="W7:W36" si="2">IF(S7&gt;0,T7/O7,"")</f>
        <v>4.6384839650145775</v>
      </c>
      <c r="X7" s="20">
        <f t="shared" ref="X7:X36" si="3">IF(N7&gt;0,(N7/O7),"")</f>
        <v>2.8425655976676383E-2</v>
      </c>
      <c r="Y7" s="20">
        <f t="shared" ref="Y7:Y36" si="4">IF(S7&gt;0,(S7/R7),"")</f>
        <v>0.8124231242312423</v>
      </c>
      <c r="Z7" s="19">
        <f t="shared" ref="Z7:Z36" si="5">IF(S7&gt;0,(R7-S7)/O7,"")</f>
        <v>1.1115160349854227</v>
      </c>
      <c r="AA7" s="19">
        <f t="shared" ref="AA7:AA36" si="6">IF(S7&gt;0,O7/C7,"")</f>
        <v>4.6986301369863011</v>
      </c>
    </row>
    <row r="8" spans="1:27" ht="15" customHeight="1" x14ac:dyDescent="0.2">
      <c r="A8" s="21" t="s">
        <v>36</v>
      </c>
      <c r="B8" s="22" t="s">
        <v>37</v>
      </c>
      <c r="C8" s="4">
        <v>55</v>
      </c>
      <c r="D8" s="4">
        <v>63</v>
      </c>
      <c r="E8" s="4">
        <v>259</v>
      </c>
      <c r="F8" s="4"/>
      <c r="G8" s="4">
        <v>4</v>
      </c>
      <c r="H8" s="4"/>
      <c r="I8" s="4"/>
      <c r="J8" s="4">
        <v>42</v>
      </c>
      <c r="K8" s="23">
        <f>SUM(E8:J8)</f>
        <v>305</v>
      </c>
      <c r="L8" s="4">
        <v>246</v>
      </c>
      <c r="M8" s="4">
        <v>30</v>
      </c>
      <c r="N8" s="4">
        <v>18</v>
      </c>
      <c r="O8" s="23">
        <f t="shared" ref="O8:O36" si="7">SUM(L8:N8)</f>
        <v>294</v>
      </c>
      <c r="P8" s="23">
        <f t="shared" ref="P8:P36" si="8">+D8+K8-O8</f>
        <v>74</v>
      </c>
      <c r="Q8" s="4"/>
      <c r="R8" s="4">
        <v>1879</v>
      </c>
      <c r="S8" s="4">
        <v>1832</v>
      </c>
      <c r="T8" s="4">
        <v>1755</v>
      </c>
      <c r="U8" s="4">
        <v>1752</v>
      </c>
      <c r="V8" s="4"/>
      <c r="W8" s="19">
        <f t="shared" si="2"/>
        <v>5.9693877551020407</v>
      </c>
      <c r="X8" s="20">
        <f t="shared" si="3"/>
        <v>6.1224489795918366E-2</v>
      </c>
      <c r="Y8" s="20">
        <f t="shared" si="4"/>
        <v>0.97498669505055879</v>
      </c>
      <c r="Z8" s="19">
        <f t="shared" si="5"/>
        <v>0.1598639455782313</v>
      </c>
      <c r="AA8" s="19">
        <f t="shared" si="6"/>
        <v>5.3454545454545457</v>
      </c>
    </row>
    <row r="9" spans="1:27" ht="15" customHeight="1" x14ac:dyDescent="0.2">
      <c r="A9" s="21" t="s">
        <v>38</v>
      </c>
      <c r="B9" s="22" t="s">
        <v>143</v>
      </c>
      <c r="C9" s="4">
        <v>16</v>
      </c>
      <c r="D9" s="4">
        <v>15</v>
      </c>
      <c r="E9" s="4">
        <v>57</v>
      </c>
      <c r="F9" s="4"/>
      <c r="G9" s="4">
        <v>1</v>
      </c>
      <c r="H9" s="4"/>
      <c r="I9" s="4"/>
      <c r="J9" s="4">
        <v>12</v>
      </c>
      <c r="K9" s="23">
        <f t="shared" ref="K9:K36" si="9">SUM(E9:J9)</f>
        <v>70</v>
      </c>
      <c r="L9" s="4">
        <v>39</v>
      </c>
      <c r="M9" s="4">
        <v>20</v>
      </c>
      <c r="N9" s="4">
        <v>10</v>
      </c>
      <c r="O9" s="23">
        <f t="shared" si="7"/>
        <v>69</v>
      </c>
      <c r="P9" s="23">
        <f t="shared" si="8"/>
        <v>16</v>
      </c>
      <c r="Q9" s="4"/>
      <c r="R9" s="4">
        <v>480</v>
      </c>
      <c r="S9" s="4">
        <v>463</v>
      </c>
      <c r="T9" s="4">
        <v>472</v>
      </c>
      <c r="U9" s="4">
        <v>455</v>
      </c>
      <c r="V9" s="4"/>
      <c r="W9" s="19">
        <f t="shared" si="2"/>
        <v>6.8405797101449277</v>
      </c>
      <c r="X9" s="20">
        <f t="shared" si="3"/>
        <v>0.14492753623188406</v>
      </c>
      <c r="Y9" s="20">
        <f t="shared" si="4"/>
        <v>0.96458333333333335</v>
      </c>
      <c r="Z9" s="19">
        <f t="shared" si="5"/>
        <v>0.24637681159420291</v>
      </c>
      <c r="AA9" s="19">
        <f t="shared" si="6"/>
        <v>4.3125</v>
      </c>
    </row>
    <row r="10" spans="1:27" ht="15" customHeight="1" x14ac:dyDescent="0.2">
      <c r="A10" s="21" t="s">
        <v>39</v>
      </c>
      <c r="B10" s="24" t="s">
        <v>40</v>
      </c>
      <c r="C10" s="4"/>
      <c r="D10" s="4"/>
      <c r="E10" s="4"/>
      <c r="F10" s="4"/>
      <c r="G10" s="4"/>
      <c r="H10" s="4"/>
      <c r="I10" s="4"/>
      <c r="J10" s="4"/>
      <c r="K10" s="23">
        <f t="shared" si="9"/>
        <v>0</v>
      </c>
      <c r="L10" s="4"/>
      <c r="M10" s="4"/>
      <c r="N10" s="4"/>
      <c r="O10" s="23">
        <f t="shared" si="7"/>
        <v>0</v>
      </c>
      <c r="P10" s="23">
        <f t="shared" si="8"/>
        <v>0</v>
      </c>
      <c r="Q10" s="4"/>
      <c r="R10" s="4"/>
      <c r="S10" s="4"/>
      <c r="T10" s="4"/>
      <c r="U10" s="4"/>
      <c r="V10" s="4"/>
      <c r="W10" s="19" t="str">
        <f t="shared" si="2"/>
        <v/>
      </c>
      <c r="X10" s="20" t="str">
        <f t="shared" si="3"/>
        <v/>
      </c>
      <c r="Y10" s="20" t="str">
        <f t="shared" si="4"/>
        <v/>
      </c>
      <c r="Z10" s="19" t="str">
        <f t="shared" si="5"/>
        <v/>
      </c>
      <c r="AA10" s="19" t="str">
        <f t="shared" si="6"/>
        <v/>
      </c>
    </row>
    <row r="11" spans="1:27" ht="15" customHeight="1" x14ac:dyDescent="0.2">
      <c r="A11" s="21" t="s">
        <v>41</v>
      </c>
      <c r="B11" s="22" t="s">
        <v>42</v>
      </c>
      <c r="C11" s="4"/>
      <c r="D11" s="4"/>
      <c r="E11" s="4"/>
      <c r="F11" s="4"/>
      <c r="G11" s="4"/>
      <c r="H11" s="4"/>
      <c r="I11" s="4"/>
      <c r="J11" s="4"/>
      <c r="K11" s="23">
        <f t="shared" si="9"/>
        <v>0</v>
      </c>
      <c r="L11" s="4"/>
      <c r="M11" s="4"/>
      <c r="N11" s="4"/>
      <c r="O11" s="23">
        <f t="shared" si="7"/>
        <v>0</v>
      </c>
      <c r="P11" s="23">
        <f t="shared" si="8"/>
        <v>0</v>
      </c>
      <c r="Q11" s="4"/>
      <c r="R11" s="4"/>
      <c r="S11" s="4"/>
      <c r="T11" s="4"/>
      <c r="U11" s="4"/>
      <c r="V11" s="4"/>
      <c r="W11" s="19" t="str">
        <f t="shared" si="2"/>
        <v/>
      </c>
      <c r="X11" s="20" t="str">
        <f t="shared" si="3"/>
        <v/>
      </c>
      <c r="Y11" s="20" t="str">
        <f t="shared" si="4"/>
        <v/>
      </c>
      <c r="Z11" s="19" t="str">
        <f t="shared" si="5"/>
        <v/>
      </c>
      <c r="AA11" s="19" t="str">
        <f t="shared" si="6"/>
        <v/>
      </c>
    </row>
    <row r="12" spans="1:27" ht="15" customHeight="1" x14ac:dyDescent="0.2">
      <c r="A12" s="21" t="s">
        <v>43</v>
      </c>
      <c r="B12" s="22" t="s">
        <v>44</v>
      </c>
      <c r="C12" s="4"/>
      <c r="D12" s="4"/>
      <c r="E12" s="4"/>
      <c r="F12" s="4"/>
      <c r="G12" s="4"/>
      <c r="H12" s="4"/>
      <c r="I12" s="4"/>
      <c r="J12" s="4"/>
      <c r="K12" s="23">
        <f>SUM(E12:J12)</f>
        <v>0</v>
      </c>
      <c r="L12" s="4"/>
      <c r="M12" s="4"/>
      <c r="N12" s="4"/>
      <c r="O12" s="23">
        <f>SUM(L12:N12)</f>
        <v>0</v>
      </c>
      <c r="P12" s="23">
        <f>+D12+K12-O12</f>
        <v>0</v>
      </c>
      <c r="Q12" s="4"/>
      <c r="R12" s="4"/>
      <c r="S12" s="4"/>
      <c r="T12" s="4"/>
      <c r="U12" s="4"/>
      <c r="V12" s="4"/>
      <c r="W12" s="19" t="str">
        <f>IF(S12&gt;0,T12/O12,"")</f>
        <v/>
      </c>
      <c r="X12" s="20" t="str">
        <f>IF(N12&gt;0,(N12/O12),"")</f>
        <v/>
      </c>
      <c r="Y12" s="20" t="str">
        <f>IF(S12&gt;0,(S12/R12),"")</f>
        <v/>
      </c>
      <c r="Z12" s="19" t="str">
        <f>IF(S12&gt;0,(R12-S12)/O12,"")</f>
        <v/>
      </c>
      <c r="AA12" s="19" t="str">
        <f>IF(S12&gt;0,O12/C12,"")</f>
        <v/>
      </c>
    </row>
    <row r="13" spans="1:27" ht="15" customHeight="1" x14ac:dyDescent="0.2">
      <c r="A13" s="21" t="s">
        <v>45</v>
      </c>
      <c r="B13" s="22" t="s">
        <v>46</v>
      </c>
      <c r="C13" s="4">
        <v>30</v>
      </c>
      <c r="D13" s="4">
        <v>21</v>
      </c>
      <c r="E13" s="4">
        <v>92</v>
      </c>
      <c r="F13" s="4"/>
      <c r="G13" s="4">
        <v>16</v>
      </c>
      <c r="H13" s="4"/>
      <c r="I13" s="4"/>
      <c r="J13" s="4">
        <v>17</v>
      </c>
      <c r="K13" s="23">
        <f t="shared" si="9"/>
        <v>125</v>
      </c>
      <c r="L13" s="4">
        <v>124</v>
      </c>
      <c r="M13" s="4">
        <v>5</v>
      </c>
      <c r="N13" s="4"/>
      <c r="O13" s="23">
        <f t="shared" si="7"/>
        <v>129</v>
      </c>
      <c r="P13" s="23">
        <f t="shared" si="8"/>
        <v>17</v>
      </c>
      <c r="Q13" s="4"/>
      <c r="R13" s="4">
        <v>603</v>
      </c>
      <c r="S13" s="4">
        <v>465</v>
      </c>
      <c r="T13" s="4">
        <v>428</v>
      </c>
      <c r="U13" s="4">
        <v>415</v>
      </c>
      <c r="V13" s="4"/>
      <c r="W13" s="19">
        <f t="shared" si="2"/>
        <v>3.3178294573643412</v>
      </c>
      <c r="X13" s="20" t="str">
        <f t="shared" si="3"/>
        <v/>
      </c>
      <c r="Y13" s="20">
        <f t="shared" si="4"/>
        <v>0.77114427860696522</v>
      </c>
      <c r="Z13" s="19">
        <f t="shared" si="5"/>
        <v>1.069767441860465</v>
      </c>
      <c r="AA13" s="19">
        <f t="shared" si="6"/>
        <v>4.3</v>
      </c>
    </row>
    <row r="14" spans="1:27" ht="15" customHeight="1" x14ac:dyDescent="0.2">
      <c r="A14" s="21" t="s">
        <v>47</v>
      </c>
      <c r="B14" s="22" t="s">
        <v>48</v>
      </c>
      <c r="C14" s="4">
        <v>10</v>
      </c>
      <c r="D14" s="4">
        <v>4</v>
      </c>
      <c r="E14" s="4">
        <v>33</v>
      </c>
      <c r="F14" s="4"/>
      <c r="G14" s="4"/>
      <c r="H14" s="4"/>
      <c r="I14" s="4"/>
      <c r="J14" s="4"/>
      <c r="K14" s="23">
        <f t="shared" si="9"/>
        <v>33</v>
      </c>
      <c r="L14" s="4">
        <v>5</v>
      </c>
      <c r="M14" s="4"/>
      <c r="N14" s="4"/>
      <c r="O14" s="23">
        <f t="shared" si="7"/>
        <v>5</v>
      </c>
      <c r="P14" s="23">
        <f t="shared" si="8"/>
        <v>32</v>
      </c>
      <c r="Q14" s="4"/>
      <c r="R14" s="4">
        <v>300</v>
      </c>
      <c r="S14" s="4">
        <v>186</v>
      </c>
      <c r="T14" s="4">
        <v>181</v>
      </c>
      <c r="U14" s="4">
        <v>181</v>
      </c>
      <c r="V14" s="4"/>
      <c r="W14" s="19">
        <f t="shared" si="2"/>
        <v>36.200000000000003</v>
      </c>
      <c r="X14" s="20" t="str">
        <f t="shared" si="3"/>
        <v/>
      </c>
      <c r="Y14" s="20">
        <f t="shared" si="4"/>
        <v>0.62</v>
      </c>
      <c r="Z14" s="19">
        <f t="shared" si="5"/>
        <v>22.8</v>
      </c>
      <c r="AA14" s="19">
        <f t="shared" si="6"/>
        <v>0.5</v>
      </c>
    </row>
    <row r="15" spans="1:27" ht="15" customHeight="1" x14ac:dyDescent="0.2">
      <c r="A15" s="21" t="s">
        <v>49</v>
      </c>
      <c r="B15" s="22" t="s">
        <v>50</v>
      </c>
      <c r="C15" s="4">
        <v>10</v>
      </c>
      <c r="D15" s="4">
        <v>5</v>
      </c>
      <c r="E15" s="4">
        <v>17</v>
      </c>
      <c r="F15" s="4"/>
      <c r="G15" s="4"/>
      <c r="H15" s="4"/>
      <c r="I15" s="4"/>
      <c r="J15" s="4">
        <v>1</v>
      </c>
      <c r="K15" s="23">
        <f t="shared" si="9"/>
        <v>18</v>
      </c>
      <c r="L15" s="4">
        <v>43</v>
      </c>
      <c r="M15" s="4">
        <v>1</v>
      </c>
      <c r="N15" s="4"/>
      <c r="O15" s="23">
        <f t="shared" si="7"/>
        <v>44</v>
      </c>
      <c r="P15" s="23">
        <f t="shared" si="8"/>
        <v>-21</v>
      </c>
      <c r="Q15" s="4"/>
      <c r="R15" s="4">
        <v>302</v>
      </c>
      <c r="S15" s="4">
        <v>222</v>
      </c>
      <c r="T15" s="4">
        <v>167</v>
      </c>
      <c r="U15" s="4">
        <v>165</v>
      </c>
      <c r="V15" s="4"/>
      <c r="W15" s="19">
        <f t="shared" si="2"/>
        <v>3.7954545454545454</v>
      </c>
      <c r="X15" s="20" t="str">
        <f t="shared" si="3"/>
        <v/>
      </c>
      <c r="Y15" s="20">
        <f t="shared" si="4"/>
        <v>0.73509933774834435</v>
      </c>
      <c r="Z15" s="19">
        <f t="shared" si="5"/>
        <v>1.8181818181818181</v>
      </c>
      <c r="AA15" s="19">
        <f t="shared" si="6"/>
        <v>4.4000000000000004</v>
      </c>
    </row>
    <row r="16" spans="1:27" ht="15" customHeight="1" x14ac:dyDescent="0.2">
      <c r="A16" s="21" t="s">
        <v>51</v>
      </c>
      <c r="B16" s="22" t="s">
        <v>52</v>
      </c>
      <c r="C16" s="4"/>
      <c r="D16" s="4"/>
      <c r="E16" s="4"/>
      <c r="F16" s="4"/>
      <c r="G16" s="4"/>
      <c r="H16" s="4"/>
      <c r="I16" s="4"/>
      <c r="J16" s="4"/>
      <c r="K16" s="23">
        <f t="shared" si="9"/>
        <v>0</v>
      </c>
      <c r="L16" s="4"/>
      <c r="M16" s="4"/>
      <c r="N16" s="4"/>
      <c r="O16" s="23">
        <f t="shared" si="7"/>
        <v>0</v>
      </c>
      <c r="P16" s="23">
        <f t="shared" si="8"/>
        <v>0</v>
      </c>
      <c r="Q16" s="4"/>
      <c r="R16" s="4"/>
      <c r="S16" s="4"/>
      <c r="T16" s="4"/>
      <c r="U16" s="4"/>
      <c r="V16" s="4"/>
      <c r="W16" s="19" t="str">
        <f t="shared" si="2"/>
        <v/>
      </c>
      <c r="X16" s="20" t="str">
        <f t="shared" si="3"/>
        <v/>
      </c>
      <c r="Y16" s="20" t="str">
        <f t="shared" si="4"/>
        <v/>
      </c>
      <c r="Z16" s="19" t="str">
        <f t="shared" si="5"/>
        <v/>
      </c>
      <c r="AA16" s="19" t="str">
        <f t="shared" si="6"/>
        <v/>
      </c>
    </row>
    <row r="17" spans="1:27" ht="15" customHeight="1" x14ac:dyDescent="0.2">
      <c r="A17" s="21" t="s">
        <v>53</v>
      </c>
      <c r="B17" s="22" t="s">
        <v>54</v>
      </c>
      <c r="C17" s="4">
        <v>50</v>
      </c>
      <c r="D17" s="4">
        <v>23</v>
      </c>
      <c r="E17" s="4">
        <v>200</v>
      </c>
      <c r="F17" s="4"/>
      <c r="G17" s="4">
        <v>10</v>
      </c>
      <c r="H17" s="4"/>
      <c r="I17" s="4"/>
      <c r="J17" s="4">
        <v>1</v>
      </c>
      <c r="K17" s="23">
        <f>SUM(E17:J17)</f>
        <v>211</v>
      </c>
      <c r="L17" s="4">
        <v>208</v>
      </c>
      <c r="M17" s="4">
        <v>2</v>
      </c>
      <c r="N17" s="4"/>
      <c r="O17" s="23">
        <f>SUM(L17:N17)</f>
        <v>210</v>
      </c>
      <c r="P17" s="23">
        <f>+D17+K17-O17</f>
        <v>24</v>
      </c>
      <c r="Q17" s="4"/>
      <c r="R17" s="4">
        <v>1169</v>
      </c>
      <c r="S17" s="4">
        <v>719</v>
      </c>
      <c r="T17" s="4">
        <v>741</v>
      </c>
      <c r="U17" s="4">
        <v>741</v>
      </c>
      <c r="V17" s="4"/>
      <c r="W17" s="19">
        <f>IF(S17&gt;0,T17/O17,"")</f>
        <v>3.5285714285714285</v>
      </c>
      <c r="X17" s="20" t="str">
        <f>IF(N17&gt;0,(N17/O17),"")</f>
        <v/>
      </c>
      <c r="Y17" s="20">
        <f>IF(S17&gt;0,(S17/R17),"")</f>
        <v>0.6150556030795552</v>
      </c>
      <c r="Z17" s="19">
        <f>IF(S17&gt;0,(R17-S17)/O17,"")</f>
        <v>2.1428571428571428</v>
      </c>
      <c r="AA17" s="19">
        <f>IF(S17&gt;0,O17/C17,"")</f>
        <v>4.2</v>
      </c>
    </row>
    <row r="18" spans="1:27" ht="15" customHeight="1" x14ac:dyDescent="0.2">
      <c r="A18" s="21" t="s">
        <v>55</v>
      </c>
      <c r="B18" s="22" t="s">
        <v>56</v>
      </c>
      <c r="C18" s="4">
        <v>10</v>
      </c>
      <c r="D18" s="4">
        <v>5</v>
      </c>
      <c r="E18" s="4">
        <v>46</v>
      </c>
      <c r="F18" s="4"/>
      <c r="G18" s="4">
        <v>7</v>
      </c>
      <c r="H18" s="4"/>
      <c r="I18" s="4"/>
      <c r="J18" s="4">
        <v>1</v>
      </c>
      <c r="K18" s="23">
        <f>SUM(E18:J18)</f>
        <v>54</v>
      </c>
      <c r="L18" s="4">
        <v>47</v>
      </c>
      <c r="M18" s="4">
        <v>3</v>
      </c>
      <c r="N18" s="4"/>
      <c r="O18" s="23">
        <f>SUM(L18:N18)</f>
        <v>50</v>
      </c>
      <c r="P18" s="23">
        <f>+D18+K18-O18</f>
        <v>9</v>
      </c>
      <c r="Q18" s="4"/>
      <c r="R18" s="4">
        <v>237</v>
      </c>
      <c r="S18" s="4">
        <v>135</v>
      </c>
      <c r="T18" s="4">
        <v>123</v>
      </c>
      <c r="U18" s="4">
        <v>123</v>
      </c>
      <c r="V18" s="4"/>
      <c r="W18" s="19">
        <f>IF(S18&gt;0,T18/O18,"")</f>
        <v>2.46</v>
      </c>
      <c r="X18" s="20" t="str">
        <f>IF(N18&gt;0,(N18/O18),"")</f>
        <v/>
      </c>
      <c r="Y18" s="20">
        <f>IF(S18&gt;0,(S18/R18),"")</f>
        <v>0.569620253164557</v>
      </c>
      <c r="Z18" s="19">
        <f>IF(S18&gt;0,(R18-S18)/O18,"")</f>
        <v>2.04</v>
      </c>
      <c r="AA18" s="19">
        <f>IF(S18&gt;0,O18/C18,"")</f>
        <v>5</v>
      </c>
    </row>
    <row r="19" spans="1:27" ht="15" customHeight="1" x14ac:dyDescent="0.2">
      <c r="A19" s="21" t="s">
        <v>57</v>
      </c>
      <c r="B19" s="22" t="s">
        <v>58</v>
      </c>
      <c r="C19" s="4"/>
      <c r="D19" s="4"/>
      <c r="E19" s="4"/>
      <c r="F19" s="4"/>
      <c r="G19" s="4"/>
      <c r="H19" s="4"/>
      <c r="I19" s="4"/>
      <c r="J19" s="4"/>
      <c r="K19" s="23">
        <f t="shared" si="9"/>
        <v>0</v>
      </c>
      <c r="L19" s="4"/>
      <c r="M19" s="4"/>
      <c r="N19" s="4"/>
      <c r="O19" s="23">
        <f t="shared" si="7"/>
        <v>0</v>
      </c>
      <c r="P19" s="23">
        <f t="shared" si="8"/>
        <v>0</v>
      </c>
      <c r="Q19" s="4"/>
      <c r="R19" s="4"/>
      <c r="S19" s="4"/>
      <c r="T19" s="4"/>
      <c r="U19" s="4"/>
      <c r="V19" s="4"/>
      <c r="W19" s="19" t="str">
        <f t="shared" si="2"/>
        <v/>
      </c>
      <c r="X19" s="20" t="str">
        <f t="shared" si="3"/>
        <v/>
      </c>
      <c r="Y19" s="20" t="str">
        <f t="shared" si="4"/>
        <v/>
      </c>
      <c r="Z19" s="19" t="str">
        <f t="shared" si="5"/>
        <v/>
      </c>
      <c r="AA19" s="19" t="str">
        <f t="shared" si="6"/>
        <v/>
      </c>
    </row>
    <row r="20" spans="1:27" ht="15" customHeight="1" x14ac:dyDescent="0.2">
      <c r="A20" s="21" t="s">
        <v>59</v>
      </c>
      <c r="B20" s="22" t="s">
        <v>60</v>
      </c>
      <c r="C20" s="4"/>
      <c r="D20" s="4"/>
      <c r="E20" s="4"/>
      <c r="F20" s="4"/>
      <c r="G20" s="4"/>
      <c r="H20" s="4"/>
      <c r="I20" s="4"/>
      <c r="J20" s="4"/>
      <c r="K20" s="23">
        <f t="shared" si="9"/>
        <v>0</v>
      </c>
      <c r="L20" s="4"/>
      <c r="M20" s="4"/>
      <c r="N20" s="4"/>
      <c r="O20" s="23">
        <f t="shared" si="7"/>
        <v>0</v>
      </c>
      <c r="P20" s="23">
        <f t="shared" si="8"/>
        <v>0</v>
      </c>
      <c r="Q20" s="4"/>
      <c r="R20" s="4"/>
      <c r="S20" s="4"/>
      <c r="T20" s="4"/>
      <c r="U20" s="4"/>
      <c r="V20" s="4"/>
      <c r="W20" s="19" t="str">
        <f t="shared" si="2"/>
        <v/>
      </c>
      <c r="X20" s="20" t="str">
        <f t="shared" si="3"/>
        <v/>
      </c>
      <c r="Y20" s="20" t="str">
        <f t="shared" si="4"/>
        <v/>
      </c>
      <c r="Z20" s="19" t="str">
        <f t="shared" si="5"/>
        <v/>
      </c>
      <c r="AA20" s="19" t="str">
        <f t="shared" si="6"/>
        <v/>
      </c>
    </row>
    <row r="21" spans="1:27" ht="15" customHeight="1" x14ac:dyDescent="0.2">
      <c r="A21" s="21" t="s">
        <v>61</v>
      </c>
      <c r="B21" s="22" t="s">
        <v>62</v>
      </c>
      <c r="C21" s="4"/>
      <c r="D21" s="4"/>
      <c r="E21" s="4"/>
      <c r="F21" s="4"/>
      <c r="G21" s="4"/>
      <c r="H21" s="4"/>
      <c r="I21" s="4"/>
      <c r="J21" s="4"/>
      <c r="K21" s="23">
        <f t="shared" si="9"/>
        <v>0</v>
      </c>
      <c r="L21" s="4"/>
      <c r="M21" s="4"/>
      <c r="N21" s="4"/>
      <c r="O21" s="23">
        <f t="shared" si="7"/>
        <v>0</v>
      </c>
      <c r="P21" s="23">
        <f t="shared" si="8"/>
        <v>0</v>
      </c>
      <c r="Q21" s="4"/>
      <c r="R21" s="4"/>
      <c r="S21" s="4"/>
      <c r="T21" s="4"/>
      <c r="U21" s="4"/>
      <c r="V21" s="4"/>
      <c r="W21" s="19" t="str">
        <f t="shared" si="2"/>
        <v/>
      </c>
      <c r="X21" s="20" t="str">
        <f t="shared" si="3"/>
        <v/>
      </c>
      <c r="Y21" s="20" t="str">
        <f t="shared" si="4"/>
        <v/>
      </c>
      <c r="Z21" s="19" t="str">
        <f t="shared" si="5"/>
        <v/>
      </c>
      <c r="AA21" s="19" t="str">
        <f t="shared" si="6"/>
        <v/>
      </c>
    </row>
    <row r="22" spans="1:27" ht="15" customHeight="1" x14ac:dyDescent="0.2">
      <c r="A22" s="21" t="s">
        <v>63</v>
      </c>
      <c r="B22" s="22" t="s">
        <v>64</v>
      </c>
      <c r="C22" s="4"/>
      <c r="D22" s="4"/>
      <c r="E22" s="4"/>
      <c r="F22" s="4"/>
      <c r="G22" s="4"/>
      <c r="H22" s="4"/>
      <c r="I22" s="4"/>
      <c r="J22" s="4"/>
      <c r="K22" s="23">
        <f t="shared" si="9"/>
        <v>0</v>
      </c>
      <c r="L22" s="4"/>
      <c r="M22" s="4"/>
      <c r="N22" s="4"/>
      <c r="O22" s="23">
        <f t="shared" si="7"/>
        <v>0</v>
      </c>
      <c r="P22" s="23">
        <f t="shared" si="8"/>
        <v>0</v>
      </c>
      <c r="Q22" s="4"/>
      <c r="R22" s="4"/>
      <c r="S22" s="4"/>
      <c r="T22" s="4"/>
      <c r="U22" s="4"/>
      <c r="V22" s="4"/>
      <c r="W22" s="19" t="str">
        <f t="shared" si="2"/>
        <v/>
      </c>
      <c r="X22" s="20" t="str">
        <f t="shared" si="3"/>
        <v/>
      </c>
      <c r="Y22" s="20" t="str">
        <f t="shared" si="4"/>
        <v/>
      </c>
      <c r="Z22" s="19" t="str">
        <f t="shared" si="5"/>
        <v/>
      </c>
      <c r="AA22" s="19" t="str">
        <f t="shared" si="6"/>
        <v/>
      </c>
    </row>
    <row r="23" spans="1:27" ht="15" customHeight="1" x14ac:dyDescent="0.2">
      <c r="A23" s="21" t="s">
        <v>65</v>
      </c>
      <c r="B23" s="22" t="s">
        <v>66</v>
      </c>
      <c r="C23" s="4"/>
      <c r="D23" s="4"/>
      <c r="E23" s="4"/>
      <c r="F23" s="4"/>
      <c r="G23" s="4"/>
      <c r="H23" s="4"/>
      <c r="I23" s="4"/>
      <c r="J23" s="4"/>
      <c r="K23" s="23">
        <f t="shared" si="9"/>
        <v>0</v>
      </c>
      <c r="L23" s="4"/>
      <c r="M23" s="4"/>
      <c r="N23" s="4"/>
      <c r="O23" s="23">
        <f t="shared" si="7"/>
        <v>0</v>
      </c>
      <c r="P23" s="23">
        <f t="shared" si="8"/>
        <v>0</v>
      </c>
      <c r="Q23" s="4"/>
      <c r="R23" s="4"/>
      <c r="S23" s="4"/>
      <c r="T23" s="4"/>
      <c r="U23" s="4"/>
      <c r="V23" s="4"/>
      <c r="W23" s="19" t="str">
        <f t="shared" si="2"/>
        <v/>
      </c>
      <c r="X23" s="20" t="str">
        <f t="shared" si="3"/>
        <v/>
      </c>
      <c r="Y23" s="20" t="str">
        <f t="shared" si="4"/>
        <v/>
      </c>
      <c r="Z23" s="19" t="str">
        <f t="shared" si="5"/>
        <v/>
      </c>
      <c r="AA23" s="19" t="str">
        <f t="shared" si="6"/>
        <v/>
      </c>
    </row>
    <row r="24" spans="1:27" ht="15" customHeight="1" x14ac:dyDescent="0.2">
      <c r="A24" s="21" t="s">
        <v>67</v>
      </c>
      <c r="B24" s="25" t="s">
        <v>68</v>
      </c>
      <c r="C24" s="4">
        <v>26</v>
      </c>
      <c r="D24" s="4">
        <v>6</v>
      </c>
      <c r="E24" s="4">
        <v>15</v>
      </c>
      <c r="F24" s="4"/>
      <c r="G24" s="4">
        <v>1</v>
      </c>
      <c r="H24" s="4"/>
      <c r="I24" s="4">
        <v>146</v>
      </c>
      <c r="J24" s="4">
        <v>4</v>
      </c>
      <c r="K24" s="23">
        <f t="shared" si="9"/>
        <v>166</v>
      </c>
      <c r="L24" s="4">
        <v>153</v>
      </c>
      <c r="M24" s="4">
        <v>1</v>
      </c>
      <c r="N24" s="4"/>
      <c r="O24" s="23">
        <f t="shared" si="7"/>
        <v>154</v>
      </c>
      <c r="P24" s="23">
        <f t="shared" si="8"/>
        <v>18</v>
      </c>
      <c r="Q24" s="4"/>
      <c r="R24" s="4">
        <v>602</v>
      </c>
      <c r="S24" s="4">
        <v>303</v>
      </c>
      <c r="T24" s="4">
        <v>289</v>
      </c>
      <c r="U24" s="4"/>
      <c r="V24" s="4"/>
      <c r="W24" s="19">
        <f t="shared" si="2"/>
        <v>1.8766233766233766</v>
      </c>
      <c r="X24" s="20" t="str">
        <f t="shared" si="3"/>
        <v/>
      </c>
      <c r="Y24" s="20">
        <f t="shared" si="4"/>
        <v>0.50332225913621265</v>
      </c>
      <c r="Z24" s="19">
        <f t="shared" si="5"/>
        <v>1.9415584415584415</v>
      </c>
      <c r="AA24" s="19">
        <f t="shared" si="6"/>
        <v>5.9230769230769234</v>
      </c>
    </row>
    <row r="25" spans="1:27" ht="15" customHeight="1" x14ac:dyDescent="0.2">
      <c r="A25" s="21" t="s">
        <v>69</v>
      </c>
      <c r="B25" s="22" t="s">
        <v>70</v>
      </c>
      <c r="C25" s="4"/>
      <c r="D25" s="4"/>
      <c r="E25" s="4"/>
      <c r="F25" s="4"/>
      <c r="G25" s="4"/>
      <c r="H25" s="4"/>
      <c r="I25" s="4"/>
      <c r="J25" s="4"/>
      <c r="K25" s="23">
        <f t="shared" si="9"/>
        <v>0</v>
      </c>
      <c r="L25" s="4"/>
      <c r="M25" s="4"/>
      <c r="N25" s="4"/>
      <c r="O25" s="23">
        <f t="shared" si="7"/>
        <v>0</v>
      </c>
      <c r="P25" s="23">
        <f t="shared" si="8"/>
        <v>0</v>
      </c>
      <c r="Q25" s="4"/>
      <c r="R25" s="4"/>
      <c r="S25" s="4"/>
      <c r="T25" s="4"/>
      <c r="U25" s="4"/>
      <c r="V25" s="4"/>
      <c r="W25" s="19" t="str">
        <f t="shared" si="2"/>
        <v/>
      </c>
      <c r="X25" s="20" t="str">
        <f t="shared" si="3"/>
        <v/>
      </c>
      <c r="Y25" s="20" t="str">
        <f t="shared" si="4"/>
        <v/>
      </c>
      <c r="Z25" s="19" t="str">
        <f t="shared" si="5"/>
        <v/>
      </c>
      <c r="AA25" s="19" t="str">
        <f t="shared" si="6"/>
        <v/>
      </c>
    </row>
    <row r="26" spans="1:27" ht="15" customHeight="1" x14ac:dyDescent="0.2">
      <c r="A26" s="21" t="s">
        <v>71</v>
      </c>
      <c r="B26" s="22" t="s">
        <v>72</v>
      </c>
      <c r="C26" s="4">
        <v>8</v>
      </c>
      <c r="D26" s="4">
        <v>8</v>
      </c>
      <c r="E26" s="4">
        <v>14</v>
      </c>
      <c r="F26" s="4"/>
      <c r="G26" s="4"/>
      <c r="H26" s="4"/>
      <c r="I26" s="4"/>
      <c r="J26" s="4">
        <v>17</v>
      </c>
      <c r="K26" s="23">
        <f t="shared" si="9"/>
        <v>31</v>
      </c>
      <c r="L26" s="4">
        <v>4</v>
      </c>
      <c r="M26" s="4">
        <v>17</v>
      </c>
      <c r="N26" s="4">
        <v>10</v>
      </c>
      <c r="O26" s="23">
        <f t="shared" si="7"/>
        <v>31</v>
      </c>
      <c r="P26" s="23">
        <f t="shared" si="8"/>
        <v>8</v>
      </c>
      <c r="Q26" s="4"/>
      <c r="R26" s="4">
        <v>240</v>
      </c>
      <c r="S26" s="4">
        <v>226</v>
      </c>
      <c r="T26" s="4">
        <v>251</v>
      </c>
      <c r="U26" s="4">
        <v>249</v>
      </c>
      <c r="V26" s="4"/>
      <c r="W26" s="19">
        <f t="shared" si="2"/>
        <v>8.0967741935483879</v>
      </c>
      <c r="X26" s="20">
        <f t="shared" si="3"/>
        <v>0.32258064516129031</v>
      </c>
      <c r="Y26" s="20">
        <f t="shared" si="4"/>
        <v>0.94166666666666665</v>
      </c>
      <c r="Z26" s="19">
        <f t="shared" si="5"/>
        <v>0.45161290322580644</v>
      </c>
      <c r="AA26" s="19">
        <f t="shared" si="6"/>
        <v>3.875</v>
      </c>
    </row>
    <row r="27" spans="1:27" ht="15" customHeight="1" x14ac:dyDescent="0.2">
      <c r="A27" s="21" t="s">
        <v>73</v>
      </c>
      <c r="B27" s="22" t="s">
        <v>74</v>
      </c>
      <c r="C27" s="4"/>
      <c r="D27" s="4"/>
      <c r="E27" s="4"/>
      <c r="F27" s="4"/>
      <c r="G27" s="4"/>
      <c r="H27" s="4"/>
      <c r="I27" s="4"/>
      <c r="J27" s="4"/>
      <c r="K27" s="23">
        <f t="shared" si="9"/>
        <v>0</v>
      </c>
      <c r="L27" s="4"/>
      <c r="M27" s="4"/>
      <c r="N27" s="4"/>
      <c r="O27" s="23">
        <f t="shared" si="7"/>
        <v>0</v>
      </c>
      <c r="P27" s="23">
        <f t="shared" si="8"/>
        <v>0</v>
      </c>
      <c r="Q27" s="4"/>
      <c r="R27" s="4"/>
      <c r="S27" s="4"/>
      <c r="T27" s="4"/>
      <c r="U27" s="4"/>
      <c r="V27" s="4"/>
      <c r="W27" s="19" t="str">
        <f t="shared" si="2"/>
        <v/>
      </c>
      <c r="X27" s="20" t="str">
        <f t="shared" si="3"/>
        <v/>
      </c>
      <c r="Y27" s="20" t="str">
        <f t="shared" si="4"/>
        <v/>
      </c>
      <c r="Z27" s="19" t="str">
        <f t="shared" si="5"/>
        <v/>
      </c>
      <c r="AA27" s="19" t="str">
        <f t="shared" si="6"/>
        <v/>
      </c>
    </row>
    <row r="28" spans="1:27" ht="15" customHeight="1" x14ac:dyDescent="0.2">
      <c r="A28" s="21" t="s">
        <v>75</v>
      </c>
      <c r="B28" s="26" t="s">
        <v>76</v>
      </c>
      <c r="C28" s="4">
        <v>6</v>
      </c>
      <c r="D28" s="4">
        <v>6</v>
      </c>
      <c r="E28" s="4">
        <v>6</v>
      </c>
      <c r="F28" s="4"/>
      <c r="G28" s="4"/>
      <c r="H28" s="4"/>
      <c r="I28" s="4"/>
      <c r="J28" s="4">
        <v>13</v>
      </c>
      <c r="K28" s="23">
        <f t="shared" si="9"/>
        <v>19</v>
      </c>
      <c r="L28" s="4">
        <v>3</v>
      </c>
      <c r="M28" s="4">
        <v>15</v>
      </c>
      <c r="N28" s="4">
        <v>1</v>
      </c>
      <c r="O28" s="23">
        <f t="shared" si="7"/>
        <v>19</v>
      </c>
      <c r="P28" s="23">
        <f t="shared" si="8"/>
        <v>6</v>
      </c>
      <c r="Q28" s="4"/>
      <c r="R28" s="4">
        <v>180</v>
      </c>
      <c r="S28" s="4">
        <v>177</v>
      </c>
      <c r="T28" s="4">
        <v>138</v>
      </c>
      <c r="U28" s="4">
        <v>138</v>
      </c>
      <c r="V28" s="4"/>
      <c r="W28" s="19">
        <f t="shared" si="2"/>
        <v>7.2631578947368425</v>
      </c>
      <c r="X28" s="20">
        <f t="shared" si="3"/>
        <v>5.2631578947368418E-2</v>
      </c>
      <c r="Y28" s="20">
        <f t="shared" si="4"/>
        <v>0.98333333333333328</v>
      </c>
      <c r="Z28" s="19">
        <f t="shared" si="5"/>
        <v>0.15789473684210525</v>
      </c>
      <c r="AA28" s="19">
        <f t="shared" si="6"/>
        <v>3.1666666666666665</v>
      </c>
    </row>
    <row r="29" spans="1:27" ht="15" customHeight="1" x14ac:dyDescent="0.2">
      <c r="A29" s="21" t="s">
        <v>77</v>
      </c>
      <c r="B29" s="26" t="s">
        <v>78</v>
      </c>
      <c r="C29" s="4"/>
      <c r="D29" s="4"/>
      <c r="E29" s="4"/>
      <c r="F29" s="4"/>
      <c r="G29" s="4"/>
      <c r="H29" s="4"/>
      <c r="I29" s="4"/>
      <c r="J29" s="4"/>
      <c r="K29" s="23">
        <f>SUM(E29:J29)</f>
        <v>0</v>
      </c>
      <c r="L29" s="4"/>
      <c r="M29" s="4"/>
      <c r="N29" s="4"/>
      <c r="O29" s="23">
        <f>SUM(L29:N29)</f>
        <v>0</v>
      </c>
      <c r="P29" s="23">
        <f>+D29+K29-O29</f>
        <v>0</v>
      </c>
      <c r="Q29" s="4"/>
      <c r="R29" s="4"/>
      <c r="S29" s="4"/>
      <c r="T29" s="4"/>
      <c r="U29" s="4"/>
      <c r="V29" s="4"/>
      <c r="W29" s="19" t="str">
        <f>IF(S29&gt;0,T29/O29,"")</f>
        <v/>
      </c>
      <c r="X29" s="20" t="str">
        <f>IF(N29&gt;0,(N29/O29),"")</f>
        <v/>
      </c>
      <c r="Y29" s="20" t="str">
        <f>IF(S29&gt;0,(S29/R29),"")</f>
        <v/>
      </c>
      <c r="Z29" s="19" t="str">
        <f>IF(S29&gt;0,(R29-S29)/O29,"")</f>
        <v/>
      </c>
      <c r="AA29" s="19" t="str">
        <f>IF(S29&gt;0,O29/C29,"")</f>
        <v/>
      </c>
    </row>
    <row r="30" spans="1:27" ht="15" customHeight="1" x14ac:dyDescent="0.2">
      <c r="A30" s="21" t="s">
        <v>79</v>
      </c>
      <c r="B30" s="22" t="s">
        <v>80</v>
      </c>
      <c r="C30" s="4">
        <v>6</v>
      </c>
      <c r="D30" s="4">
        <v>6</v>
      </c>
      <c r="E30" s="4">
        <v>25</v>
      </c>
      <c r="F30" s="4"/>
      <c r="G30" s="4"/>
      <c r="H30" s="4"/>
      <c r="I30" s="4"/>
      <c r="J30" s="4">
        <v>4</v>
      </c>
      <c r="K30" s="23">
        <f t="shared" si="9"/>
        <v>29</v>
      </c>
      <c r="L30" s="4">
        <v>15</v>
      </c>
      <c r="M30" s="4">
        <v>16</v>
      </c>
      <c r="N30" s="4"/>
      <c r="O30" s="23">
        <f t="shared" si="7"/>
        <v>31</v>
      </c>
      <c r="P30" s="23">
        <f t="shared" si="8"/>
        <v>4</v>
      </c>
      <c r="Q30" s="4"/>
      <c r="R30" s="4">
        <v>180</v>
      </c>
      <c r="S30" s="4">
        <v>133</v>
      </c>
      <c r="T30" s="4">
        <v>150</v>
      </c>
      <c r="U30" s="4">
        <v>150</v>
      </c>
      <c r="V30" s="4"/>
      <c r="W30" s="19">
        <f t="shared" si="2"/>
        <v>4.838709677419355</v>
      </c>
      <c r="X30" s="20" t="str">
        <f t="shared" si="3"/>
        <v/>
      </c>
      <c r="Y30" s="20">
        <f t="shared" si="4"/>
        <v>0.73888888888888893</v>
      </c>
      <c r="Z30" s="19">
        <f t="shared" si="5"/>
        <v>1.5161290322580645</v>
      </c>
      <c r="AA30" s="19">
        <f t="shared" si="6"/>
        <v>5.166666666666667</v>
      </c>
    </row>
    <row r="31" spans="1:27" ht="15" customHeight="1" x14ac:dyDescent="0.2">
      <c r="A31" s="21" t="s">
        <v>81</v>
      </c>
      <c r="B31" s="22" t="s">
        <v>82</v>
      </c>
      <c r="C31" s="4"/>
      <c r="D31" s="4"/>
      <c r="E31" s="4"/>
      <c r="F31" s="4"/>
      <c r="G31" s="4"/>
      <c r="H31" s="4"/>
      <c r="I31" s="4"/>
      <c r="J31" s="4"/>
      <c r="K31" s="23">
        <f>SUM(E31:J31)</f>
        <v>0</v>
      </c>
      <c r="L31" s="4"/>
      <c r="M31" s="4"/>
      <c r="N31" s="4"/>
      <c r="O31" s="23">
        <f>SUM(L31:N31)</f>
        <v>0</v>
      </c>
      <c r="P31" s="23">
        <f>+D31+K31-O31</f>
        <v>0</v>
      </c>
      <c r="Q31" s="4"/>
      <c r="R31" s="4"/>
      <c r="S31" s="4"/>
      <c r="T31" s="4"/>
      <c r="U31" s="4"/>
      <c r="V31" s="4"/>
      <c r="W31" s="19" t="str">
        <f>IF(S31&gt;0,T31/O31,"")</f>
        <v/>
      </c>
      <c r="X31" s="20" t="str">
        <f>IF(N31&gt;0,(N31/O31),"")</f>
        <v/>
      </c>
      <c r="Y31" s="20" t="str">
        <f>IF(S31&gt;0,(S31/R31),"")</f>
        <v/>
      </c>
      <c r="Z31" s="19" t="str">
        <f>IF(S31&gt;0,(R31-S31)/O31,"")</f>
        <v/>
      </c>
      <c r="AA31" s="19" t="str">
        <f>IF(S31&gt;0,O31/C31,"")</f>
        <v/>
      </c>
    </row>
    <row r="32" spans="1:27" ht="15" customHeight="1" x14ac:dyDescent="0.2">
      <c r="A32" s="21" t="s">
        <v>83</v>
      </c>
      <c r="B32" s="22" t="s">
        <v>84</v>
      </c>
      <c r="C32" s="4"/>
      <c r="D32" s="4"/>
      <c r="E32" s="4"/>
      <c r="F32" s="4"/>
      <c r="G32" s="4"/>
      <c r="H32" s="4"/>
      <c r="I32" s="4"/>
      <c r="J32" s="4"/>
      <c r="K32" s="23">
        <f>SUM(E32:J32)</f>
        <v>0</v>
      </c>
      <c r="L32" s="4"/>
      <c r="M32" s="4"/>
      <c r="N32" s="4"/>
      <c r="O32" s="23">
        <f>SUM(L32:N32)</f>
        <v>0</v>
      </c>
      <c r="P32" s="23">
        <f>+D32+K32-O32</f>
        <v>0</v>
      </c>
      <c r="Q32" s="4"/>
      <c r="R32" s="4"/>
      <c r="S32" s="4"/>
      <c r="T32" s="4"/>
      <c r="U32" s="4"/>
      <c r="V32" s="4"/>
      <c r="W32" s="19" t="str">
        <f>IF(S32&gt;0,T32/O32,"")</f>
        <v/>
      </c>
      <c r="X32" s="20" t="str">
        <f>IF(N32&gt;0,(N32/O32),"")</f>
        <v/>
      </c>
      <c r="Y32" s="20" t="str">
        <f>IF(S32&gt;0,(S32/R32),"")</f>
        <v/>
      </c>
      <c r="Z32" s="19" t="str">
        <f>IF(S32&gt;0,(R32-S32)/O32,"")</f>
        <v/>
      </c>
      <c r="AA32" s="19" t="str">
        <f>IF(S32&gt;0,O32/C32,"")</f>
        <v/>
      </c>
    </row>
    <row r="33" spans="1:27" ht="15" customHeight="1" x14ac:dyDescent="0.2">
      <c r="A33" s="21" t="s">
        <v>85</v>
      </c>
      <c r="B33" s="22" t="s">
        <v>86</v>
      </c>
      <c r="C33" s="4"/>
      <c r="D33" s="4"/>
      <c r="E33" s="4"/>
      <c r="F33" s="4"/>
      <c r="G33" s="4"/>
      <c r="H33" s="4"/>
      <c r="I33" s="4"/>
      <c r="J33" s="4"/>
      <c r="K33" s="23">
        <f>SUM(E33:J33)</f>
        <v>0</v>
      </c>
      <c r="L33" s="4"/>
      <c r="M33" s="4"/>
      <c r="N33" s="4"/>
      <c r="O33" s="23">
        <f>SUM(L33:N33)</f>
        <v>0</v>
      </c>
      <c r="P33" s="23">
        <f>+D33+K33-O33</f>
        <v>0</v>
      </c>
      <c r="Q33" s="4"/>
      <c r="R33" s="4"/>
      <c r="S33" s="4"/>
      <c r="T33" s="4"/>
      <c r="U33" s="4"/>
      <c r="V33" s="4"/>
      <c r="W33" s="19" t="str">
        <f>IF(S33&gt;0,T33/O33,"")</f>
        <v/>
      </c>
      <c r="X33" s="20" t="str">
        <f>IF(N33&gt;0,(N33/O33),"")</f>
        <v/>
      </c>
      <c r="Y33" s="20" t="str">
        <f>IF(S33&gt;0,(S33/R33),"")</f>
        <v/>
      </c>
      <c r="Z33" s="19" t="str">
        <f>IF(S33&gt;0,(R33-S33)/O33,"")</f>
        <v/>
      </c>
      <c r="AA33" s="19" t="str">
        <f>IF(S33&gt;0,O33/C33,"")</f>
        <v/>
      </c>
    </row>
    <row r="34" spans="1:27" ht="15" customHeight="1" x14ac:dyDescent="0.2">
      <c r="A34" s="21" t="s">
        <v>87</v>
      </c>
      <c r="B34" s="22" t="s">
        <v>144</v>
      </c>
      <c r="C34" s="4">
        <v>16</v>
      </c>
      <c r="D34" s="4">
        <v>16</v>
      </c>
      <c r="E34" s="4">
        <v>74</v>
      </c>
      <c r="F34" s="4"/>
      <c r="G34" s="4">
        <v>9</v>
      </c>
      <c r="H34" s="4"/>
      <c r="I34" s="4"/>
      <c r="J34" s="4">
        <v>30</v>
      </c>
      <c r="K34" s="23">
        <f>SUM(E34:J34)</f>
        <v>113</v>
      </c>
      <c r="L34" s="4">
        <v>52</v>
      </c>
      <c r="M34" s="4">
        <v>63</v>
      </c>
      <c r="N34" s="4"/>
      <c r="O34" s="23">
        <f>SUM(L34:N34)</f>
        <v>115</v>
      </c>
      <c r="P34" s="23">
        <f>+D34+K34-O34</f>
        <v>14</v>
      </c>
      <c r="Q34" s="4"/>
      <c r="R34" s="4">
        <v>480</v>
      </c>
      <c r="S34" s="4">
        <v>455</v>
      </c>
      <c r="T34" s="4">
        <v>434</v>
      </c>
      <c r="U34" s="4">
        <v>434</v>
      </c>
      <c r="V34" s="4"/>
      <c r="W34" s="19">
        <f>IF(S34&gt;0,T34/O34,"")</f>
        <v>3.7739130434782608</v>
      </c>
      <c r="X34" s="20" t="str">
        <f>IF(N34&gt;0,(N34/O34),"")</f>
        <v/>
      </c>
      <c r="Y34" s="20">
        <f>IF(S34&gt;0,(S34/R34),"")</f>
        <v>0.94791666666666663</v>
      </c>
      <c r="Z34" s="19">
        <f>IF(S34&gt;0,(R34-S34)/O34,"")</f>
        <v>0.21739130434782608</v>
      </c>
      <c r="AA34" s="19">
        <f>IF(S34&gt;0,O34/C34,"")</f>
        <v>7.1875</v>
      </c>
    </row>
    <row r="35" spans="1:27" ht="15" customHeight="1" x14ac:dyDescent="0.2">
      <c r="A35" s="21" t="s">
        <v>88</v>
      </c>
      <c r="B35" s="22" t="s">
        <v>89</v>
      </c>
      <c r="C35" s="4">
        <v>49</v>
      </c>
      <c r="D35" s="4">
        <v>48</v>
      </c>
      <c r="E35" s="4">
        <v>87</v>
      </c>
      <c r="F35" s="4"/>
      <c r="G35" s="4">
        <v>65</v>
      </c>
      <c r="H35" s="4"/>
      <c r="I35" s="4"/>
      <c r="J35" s="4">
        <v>62</v>
      </c>
      <c r="K35" s="23">
        <f>SUM(E35:J35)</f>
        <v>214</v>
      </c>
      <c r="L35" s="4">
        <v>190</v>
      </c>
      <c r="M35" s="4">
        <v>31</v>
      </c>
      <c r="N35" s="4"/>
      <c r="O35" s="23">
        <f>SUM(L35:N35)</f>
        <v>221</v>
      </c>
      <c r="P35" s="23">
        <f>+D35+K35-O35</f>
        <v>41</v>
      </c>
      <c r="Q35" s="4"/>
      <c r="R35" s="4">
        <v>1478</v>
      </c>
      <c r="S35" s="4">
        <v>1289</v>
      </c>
      <c r="T35" s="4">
        <v>1235</v>
      </c>
      <c r="U35" s="4">
        <v>1227</v>
      </c>
      <c r="V35" s="4"/>
      <c r="W35" s="19">
        <f>IF(S35&gt;0,T35/O35,"")</f>
        <v>5.5882352941176467</v>
      </c>
      <c r="X35" s="20" t="str">
        <f>IF(N35&gt;0,(N35/O35),"")</f>
        <v/>
      </c>
      <c r="Y35" s="20">
        <f>IF(S35&gt;0,(S35/R35),"")</f>
        <v>0.87212449255751012</v>
      </c>
      <c r="Z35" s="19">
        <f>IF(S35&gt;0,(R35-S35)/O35,"")</f>
        <v>0.85520361990950222</v>
      </c>
      <c r="AA35" s="19">
        <f>IF(S35&gt;0,O35/C35,"")</f>
        <v>4.5102040816326534</v>
      </c>
    </row>
    <row r="36" spans="1:27" ht="15" customHeight="1" x14ac:dyDescent="0.2">
      <c r="A36" s="21" t="s">
        <v>90</v>
      </c>
      <c r="B36" s="22" t="s">
        <v>91</v>
      </c>
      <c r="C36" s="4"/>
      <c r="D36" s="4"/>
      <c r="E36" s="4"/>
      <c r="F36" s="4"/>
      <c r="G36" s="4"/>
      <c r="H36" s="4"/>
      <c r="I36" s="4"/>
      <c r="J36" s="4"/>
      <c r="K36" s="23">
        <f t="shared" si="9"/>
        <v>0</v>
      </c>
      <c r="L36" s="4"/>
      <c r="M36" s="4"/>
      <c r="N36" s="4"/>
      <c r="O36" s="23">
        <f t="shared" si="7"/>
        <v>0</v>
      </c>
      <c r="P36" s="23">
        <f t="shared" si="8"/>
        <v>0</v>
      </c>
      <c r="Q36" s="4"/>
      <c r="R36" s="4"/>
      <c r="S36" s="4"/>
      <c r="T36" s="4"/>
      <c r="U36" s="4"/>
      <c r="V36" s="4"/>
      <c r="W36" s="19" t="str">
        <f t="shared" si="2"/>
        <v/>
      </c>
      <c r="X36" s="20" t="str">
        <f t="shared" si="3"/>
        <v/>
      </c>
      <c r="Y36" s="20" t="str">
        <f t="shared" si="4"/>
        <v/>
      </c>
      <c r="Z36" s="19" t="str">
        <f t="shared" si="5"/>
        <v/>
      </c>
      <c r="AA36" s="19" t="str">
        <f t="shared" si="6"/>
        <v/>
      </c>
    </row>
    <row r="37" spans="1:27" ht="9" customHeight="1" x14ac:dyDescent="0.2"/>
    <row r="38" spans="1:27" ht="16.5" customHeight="1" x14ac:dyDescent="0.2">
      <c r="A38" s="27" t="s">
        <v>92</v>
      </c>
      <c r="B38" s="28" t="s">
        <v>93</v>
      </c>
      <c r="C38" s="16" t="s">
        <v>94</v>
      </c>
      <c r="E38" s="6" t="s">
        <v>95</v>
      </c>
    </row>
    <row r="39" spans="1:27" ht="26.25" customHeight="1" x14ac:dyDescent="0.2">
      <c r="A39" s="29" t="s">
        <v>96</v>
      </c>
      <c r="B39" s="30" t="s">
        <v>97</v>
      </c>
      <c r="C39" s="31">
        <f>+C51-SUM(C40:C50)</f>
        <v>5312</v>
      </c>
      <c r="E39" s="102" t="s">
        <v>98</v>
      </c>
      <c r="F39" s="103"/>
      <c r="G39" s="32"/>
      <c r="H39" s="16" t="s">
        <v>99</v>
      </c>
      <c r="I39" s="16" t="s">
        <v>100</v>
      </c>
      <c r="J39" s="33" t="s">
        <v>101</v>
      </c>
      <c r="U39" s="34"/>
      <c r="V39" s="35"/>
    </row>
    <row r="40" spans="1:27" ht="15" customHeight="1" x14ac:dyDescent="0.2">
      <c r="A40" s="36" t="s">
        <v>102</v>
      </c>
      <c r="B40" s="37" t="s">
        <v>103</v>
      </c>
      <c r="C40" s="38">
        <f>SUM($U$25:$U$27)</f>
        <v>249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5" customHeight="1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5" customHeight="1" x14ac:dyDescent="0.2">
      <c r="A42" s="36" t="s">
        <v>110</v>
      </c>
      <c r="B42" s="46" t="s">
        <v>58</v>
      </c>
      <c r="C42" s="38">
        <f>U19</f>
        <v>0</v>
      </c>
      <c r="U42" s="34"/>
      <c r="V42" s="35"/>
    </row>
    <row r="43" spans="1:27" ht="15" customHeight="1" x14ac:dyDescent="0.2">
      <c r="A43" s="47" t="s">
        <v>111</v>
      </c>
      <c r="B43" s="46" t="s">
        <v>112</v>
      </c>
      <c r="C43" s="38"/>
      <c r="E43" s="102" t="s">
        <v>113</v>
      </c>
      <c r="F43" s="103"/>
      <c r="G43" s="48"/>
      <c r="H43" s="48"/>
      <c r="I43" s="32"/>
      <c r="J43" s="27" t="s">
        <v>114</v>
      </c>
      <c r="U43" s="34"/>
      <c r="V43" s="35"/>
    </row>
    <row r="44" spans="1:27" ht="15" customHeight="1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customHeight="1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customHeight="1" x14ac:dyDescent="0.2">
      <c r="A46" s="54" t="s">
        <v>122</v>
      </c>
      <c r="B46" s="37" t="s">
        <v>123</v>
      </c>
      <c r="C46" s="38"/>
      <c r="E46" s="36" t="s">
        <v>124</v>
      </c>
      <c r="F46" s="104" t="s">
        <v>125</v>
      </c>
      <c r="G46" s="105"/>
      <c r="H46" s="105"/>
      <c r="I46" s="106"/>
      <c r="J46" s="53"/>
      <c r="U46" s="34"/>
      <c r="V46" s="35"/>
    </row>
    <row r="47" spans="1:27" ht="24" customHeight="1" x14ac:dyDescent="0.2">
      <c r="A47" s="55" t="s">
        <v>126</v>
      </c>
      <c r="B47" s="37" t="s">
        <v>127</v>
      </c>
      <c r="C47" s="38"/>
      <c r="E47" s="36" t="s">
        <v>128</v>
      </c>
      <c r="F47" s="99" t="s">
        <v>129</v>
      </c>
      <c r="G47" s="100"/>
      <c r="H47" s="100"/>
      <c r="I47" s="101"/>
      <c r="J47" s="53">
        <v>25</v>
      </c>
      <c r="U47" s="34"/>
      <c r="V47" s="35"/>
    </row>
    <row r="48" spans="1:27" ht="15" customHeight="1" x14ac:dyDescent="0.2">
      <c r="A48" s="36" t="s">
        <v>130</v>
      </c>
      <c r="B48" s="37" t="s">
        <v>131</v>
      </c>
      <c r="C48" s="38">
        <f>SUM($U$28:$U$31)</f>
        <v>288</v>
      </c>
      <c r="E48" s="56" t="s">
        <v>132</v>
      </c>
      <c r="F48" s="57" t="s">
        <v>23</v>
      </c>
      <c r="G48" s="48"/>
      <c r="H48" s="48"/>
      <c r="I48" s="32"/>
      <c r="J48" s="58">
        <f>SUM(J44:J47)</f>
        <v>25</v>
      </c>
      <c r="M48" s="59"/>
      <c r="N48" s="59"/>
      <c r="O48" s="59"/>
      <c r="P48" s="59"/>
      <c r="Q48" s="59"/>
      <c r="U48" s="34"/>
      <c r="V48" s="35"/>
    </row>
    <row r="49" spans="1:22" ht="15" customHeight="1" x14ac:dyDescent="0.2">
      <c r="A49" s="36" t="s">
        <v>133</v>
      </c>
      <c r="B49" s="37" t="s">
        <v>134</v>
      </c>
      <c r="C49" s="38">
        <f>+$U$14</f>
        <v>181</v>
      </c>
      <c r="M49" s="60" t="s">
        <v>135</v>
      </c>
      <c r="N49" s="60"/>
      <c r="O49" s="60"/>
      <c r="P49" s="60"/>
      <c r="Q49" s="59"/>
      <c r="U49" s="34"/>
      <c r="V49" s="35"/>
    </row>
    <row r="50" spans="1:22" ht="15" customHeight="1" x14ac:dyDescent="0.2">
      <c r="A50" s="36" t="s">
        <v>136</v>
      </c>
      <c r="B50" s="37" t="s">
        <v>137</v>
      </c>
      <c r="C50" s="61">
        <v>49</v>
      </c>
      <c r="M50" s="62"/>
      <c r="N50" s="62" t="s">
        <v>138</v>
      </c>
      <c r="O50" s="62"/>
      <c r="P50" s="62"/>
      <c r="U50" s="34"/>
      <c r="V50" s="35"/>
    </row>
    <row r="51" spans="1:22" ht="15" customHeight="1" x14ac:dyDescent="0.2">
      <c r="A51" s="56" t="s">
        <v>132</v>
      </c>
      <c r="B51" s="63" t="s">
        <v>23</v>
      </c>
      <c r="C51" s="64">
        <f>+U7+C50</f>
        <v>6079</v>
      </c>
    </row>
    <row r="52" spans="1:22" ht="15" customHeight="1" x14ac:dyDescent="0.2">
      <c r="A52" s="65" t="s">
        <v>139</v>
      </c>
      <c r="B52" s="34"/>
      <c r="C52" s="66"/>
    </row>
    <row r="53" spans="1:22" ht="12" customHeight="1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2" ht="18" customHeight="1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2" ht="15" customHeight="1" x14ac:dyDescent="0.2">
      <c r="E55" s="62"/>
      <c r="F55" s="62"/>
      <c r="G55" s="62"/>
      <c r="H55" s="62"/>
      <c r="I55" s="62"/>
      <c r="J55" s="62"/>
    </row>
    <row r="56" spans="1:22" ht="15" customHeight="1" x14ac:dyDescent="0.2">
      <c r="E56" s="62"/>
      <c r="F56" s="62"/>
      <c r="G56" s="62"/>
      <c r="H56" s="62"/>
      <c r="I56" s="62"/>
      <c r="J56" s="62"/>
    </row>
    <row r="57" spans="1:22" ht="24" customHeight="1" x14ac:dyDescent="0.2">
      <c r="E57" s="62"/>
      <c r="F57" s="62"/>
      <c r="G57" s="62"/>
      <c r="H57" s="62"/>
      <c r="I57" s="62"/>
      <c r="J57" s="62"/>
    </row>
    <row r="58" spans="1:22" ht="21" customHeight="1" x14ac:dyDescent="0.2">
      <c r="E58" s="62"/>
      <c r="F58" s="62"/>
      <c r="G58" s="62"/>
      <c r="H58" s="62"/>
      <c r="I58" s="62"/>
      <c r="J58" s="62"/>
    </row>
    <row r="59" spans="1:22" ht="15" customHeight="1" x14ac:dyDescent="0.2">
      <c r="E59" s="62"/>
      <c r="F59" s="62"/>
      <c r="G59" s="62"/>
      <c r="H59" s="62"/>
      <c r="I59" s="62"/>
      <c r="J59" s="62"/>
    </row>
    <row r="60" spans="1:22" s="62" customFormat="1" ht="9.9499999999999993" customHeight="1" x14ac:dyDescent="0.2"/>
    <row r="61" spans="1:22" ht="9.9499999999999993" customHeigh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1.1023622047244095" right="0.70866141732283472" top="0.74803149606299213" bottom="0.74803149606299213" header="0.31496062992125984" footer="0.31496062992125984"/>
  <pageSetup paperSize="5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opLeftCell="A7" zoomScale="75" zoomScaleNormal="75" workbookViewId="0">
      <selection activeCell="C33" sqref="C33"/>
    </sheetView>
  </sheetViews>
  <sheetFormatPr baseColWidth="10" defaultRowHeight="11.25" x14ac:dyDescent="0.2"/>
  <cols>
    <col min="1" max="1" width="11.140625" style="3" customWidth="1"/>
    <col min="2" max="2" width="26.140625" style="3" customWidth="1"/>
    <col min="3" max="3" width="11.42578125" style="3"/>
    <col min="4" max="4" width="10.28515625" style="3" customWidth="1"/>
    <col min="5" max="5" width="9.28515625" style="3" customWidth="1"/>
    <col min="6" max="6" width="9" style="3" customWidth="1"/>
    <col min="7" max="9" width="8.28515625" style="3" customWidth="1"/>
    <col min="10" max="10" width="9.42578125" style="3" customWidth="1"/>
    <col min="11" max="11" width="7.7109375" style="3" customWidth="1"/>
    <col min="12" max="12" width="10.42578125" style="3" customWidth="1"/>
    <col min="13" max="13" width="9.28515625" style="3" customWidth="1"/>
    <col min="14" max="14" width="11.140625" style="3" customWidth="1"/>
    <col min="15" max="15" width="7.85546875" style="3" customWidth="1"/>
    <col min="16" max="16" width="11" style="3" customWidth="1"/>
    <col min="17" max="17" width="7" style="3" customWidth="1"/>
    <col min="18" max="18" width="10.85546875" style="3" customWidth="1"/>
    <col min="19" max="20" width="10.7109375" style="3" customWidth="1"/>
    <col min="21" max="21" width="13.5703125" style="3" customWidth="1"/>
    <col min="22" max="22" width="7.42578125" style="3" customWidth="1"/>
    <col min="23" max="23" width="9.42578125" style="3" customWidth="1"/>
    <col min="24" max="24" width="10" style="3" customWidth="1"/>
    <col min="25" max="25" width="11.28515625" style="3" customWidth="1"/>
    <col min="26" max="26" width="10.140625" style="3" customWidth="1"/>
    <col min="27" max="27" width="9.5703125" style="3" customWidth="1"/>
    <col min="28" max="28" width="1.140625" style="3" customWidth="1"/>
    <col min="29" max="29" width="2.85546875" style="3" customWidth="1"/>
    <col min="30" max="256" width="11.42578125" style="3"/>
    <col min="257" max="257" width="11.140625" style="3" customWidth="1"/>
    <col min="258" max="258" width="26.140625" style="3" customWidth="1"/>
    <col min="259" max="259" width="11.42578125" style="3"/>
    <col min="260" max="260" width="10.28515625" style="3" customWidth="1"/>
    <col min="261" max="261" width="9.28515625" style="3" customWidth="1"/>
    <col min="262" max="262" width="9" style="3" customWidth="1"/>
    <col min="263" max="265" width="8.28515625" style="3" customWidth="1"/>
    <col min="266" max="266" width="9.42578125" style="3" customWidth="1"/>
    <col min="267" max="267" width="7.7109375" style="3" customWidth="1"/>
    <col min="268" max="268" width="10.42578125" style="3" customWidth="1"/>
    <col min="269" max="269" width="9.28515625" style="3" customWidth="1"/>
    <col min="270" max="270" width="11.140625" style="3" customWidth="1"/>
    <col min="271" max="271" width="7.85546875" style="3" customWidth="1"/>
    <col min="272" max="272" width="11" style="3" customWidth="1"/>
    <col min="273" max="273" width="7" style="3" customWidth="1"/>
    <col min="274" max="274" width="10.85546875" style="3" customWidth="1"/>
    <col min="275" max="276" width="10.7109375" style="3" customWidth="1"/>
    <col min="277" max="277" width="13.5703125" style="3" customWidth="1"/>
    <col min="278" max="278" width="7.42578125" style="3" customWidth="1"/>
    <col min="279" max="279" width="9.42578125" style="3" customWidth="1"/>
    <col min="280" max="280" width="10" style="3" customWidth="1"/>
    <col min="281" max="281" width="11.28515625" style="3" customWidth="1"/>
    <col min="282" max="282" width="10.140625" style="3" customWidth="1"/>
    <col min="283" max="283" width="9.5703125" style="3" customWidth="1"/>
    <col min="284" max="284" width="1.140625" style="3" customWidth="1"/>
    <col min="285" max="285" width="2.85546875" style="3" customWidth="1"/>
    <col min="286" max="512" width="11.42578125" style="3"/>
    <col min="513" max="513" width="11.140625" style="3" customWidth="1"/>
    <col min="514" max="514" width="26.140625" style="3" customWidth="1"/>
    <col min="515" max="515" width="11.42578125" style="3"/>
    <col min="516" max="516" width="10.28515625" style="3" customWidth="1"/>
    <col min="517" max="517" width="9.28515625" style="3" customWidth="1"/>
    <col min="518" max="518" width="9" style="3" customWidth="1"/>
    <col min="519" max="521" width="8.28515625" style="3" customWidth="1"/>
    <col min="522" max="522" width="9.42578125" style="3" customWidth="1"/>
    <col min="523" max="523" width="7.7109375" style="3" customWidth="1"/>
    <col min="524" max="524" width="10.42578125" style="3" customWidth="1"/>
    <col min="525" max="525" width="9.28515625" style="3" customWidth="1"/>
    <col min="526" max="526" width="11.140625" style="3" customWidth="1"/>
    <col min="527" max="527" width="7.85546875" style="3" customWidth="1"/>
    <col min="528" max="528" width="11" style="3" customWidth="1"/>
    <col min="529" max="529" width="7" style="3" customWidth="1"/>
    <col min="530" max="530" width="10.85546875" style="3" customWidth="1"/>
    <col min="531" max="532" width="10.7109375" style="3" customWidth="1"/>
    <col min="533" max="533" width="13.5703125" style="3" customWidth="1"/>
    <col min="534" max="534" width="7.42578125" style="3" customWidth="1"/>
    <col min="535" max="535" width="9.42578125" style="3" customWidth="1"/>
    <col min="536" max="536" width="10" style="3" customWidth="1"/>
    <col min="537" max="537" width="11.28515625" style="3" customWidth="1"/>
    <col min="538" max="538" width="10.140625" style="3" customWidth="1"/>
    <col min="539" max="539" width="9.5703125" style="3" customWidth="1"/>
    <col min="540" max="540" width="1.140625" style="3" customWidth="1"/>
    <col min="541" max="541" width="2.85546875" style="3" customWidth="1"/>
    <col min="542" max="768" width="11.42578125" style="3"/>
    <col min="769" max="769" width="11.140625" style="3" customWidth="1"/>
    <col min="770" max="770" width="26.140625" style="3" customWidth="1"/>
    <col min="771" max="771" width="11.42578125" style="3"/>
    <col min="772" max="772" width="10.28515625" style="3" customWidth="1"/>
    <col min="773" max="773" width="9.28515625" style="3" customWidth="1"/>
    <col min="774" max="774" width="9" style="3" customWidth="1"/>
    <col min="775" max="777" width="8.28515625" style="3" customWidth="1"/>
    <col min="778" max="778" width="9.42578125" style="3" customWidth="1"/>
    <col min="779" max="779" width="7.7109375" style="3" customWidth="1"/>
    <col min="780" max="780" width="10.42578125" style="3" customWidth="1"/>
    <col min="781" max="781" width="9.28515625" style="3" customWidth="1"/>
    <col min="782" max="782" width="11.140625" style="3" customWidth="1"/>
    <col min="783" max="783" width="7.85546875" style="3" customWidth="1"/>
    <col min="784" max="784" width="11" style="3" customWidth="1"/>
    <col min="785" max="785" width="7" style="3" customWidth="1"/>
    <col min="786" max="786" width="10.85546875" style="3" customWidth="1"/>
    <col min="787" max="788" width="10.7109375" style="3" customWidth="1"/>
    <col min="789" max="789" width="13.5703125" style="3" customWidth="1"/>
    <col min="790" max="790" width="7.42578125" style="3" customWidth="1"/>
    <col min="791" max="791" width="9.42578125" style="3" customWidth="1"/>
    <col min="792" max="792" width="10" style="3" customWidth="1"/>
    <col min="793" max="793" width="11.28515625" style="3" customWidth="1"/>
    <col min="794" max="794" width="10.140625" style="3" customWidth="1"/>
    <col min="795" max="795" width="9.5703125" style="3" customWidth="1"/>
    <col min="796" max="796" width="1.140625" style="3" customWidth="1"/>
    <col min="797" max="797" width="2.85546875" style="3" customWidth="1"/>
    <col min="798" max="1024" width="11.42578125" style="3"/>
    <col min="1025" max="1025" width="11.140625" style="3" customWidth="1"/>
    <col min="1026" max="1026" width="26.140625" style="3" customWidth="1"/>
    <col min="1027" max="1027" width="11.42578125" style="3"/>
    <col min="1028" max="1028" width="10.28515625" style="3" customWidth="1"/>
    <col min="1029" max="1029" width="9.28515625" style="3" customWidth="1"/>
    <col min="1030" max="1030" width="9" style="3" customWidth="1"/>
    <col min="1031" max="1033" width="8.28515625" style="3" customWidth="1"/>
    <col min="1034" max="1034" width="9.42578125" style="3" customWidth="1"/>
    <col min="1035" max="1035" width="7.7109375" style="3" customWidth="1"/>
    <col min="1036" max="1036" width="10.42578125" style="3" customWidth="1"/>
    <col min="1037" max="1037" width="9.28515625" style="3" customWidth="1"/>
    <col min="1038" max="1038" width="11.140625" style="3" customWidth="1"/>
    <col min="1039" max="1039" width="7.85546875" style="3" customWidth="1"/>
    <col min="1040" max="1040" width="11" style="3" customWidth="1"/>
    <col min="1041" max="1041" width="7" style="3" customWidth="1"/>
    <col min="1042" max="1042" width="10.85546875" style="3" customWidth="1"/>
    <col min="1043" max="1044" width="10.7109375" style="3" customWidth="1"/>
    <col min="1045" max="1045" width="13.5703125" style="3" customWidth="1"/>
    <col min="1046" max="1046" width="7.42578125" style="3" customWidth="1"/>
    <col min="1047" max="1047" width="9.42578125" style="3" customWidth="1"/>
    <col min="1048" max="1048" width="10" style="3" customWidth="1"/>
    <col min="1049" max="1049" width="11.28515625" style="3" customWidth="1"/>
    <col min="1050" max="1050" width="10.140625" style="3" customWidth="1"/>
    <col min="1051" max="1051" width="9.5703125" style="3" customWidth="1"/>
    <col min="1052" max="1052" width="1.140625" style="3" customWidth="1"/>
    <col min="1053" max="1053" width="2.85546875" style="3" customWidth="1"/>
    <col min="1054" max="1280" width="11.42578125" style="3"/>
    <col min="1281" max="1281" width="11.140625" style="3" customWidth="1"/>
    <col min="1282" max="1282" width="26.140625" style="3" customWidth="1"/>
    <col min="1283" max="1283" width="11.42578125" style="3"/>
    <col min="1284" max="1284" width="10.28515625" style="3" customWidth="1"/>
    <col min="1285" max="1285" width="9.28515625" style="3" customWidth="1"/>
    <col min="1286" max="1286" width="9" style="3" customWidth="1"/>
    <col min="1287" max="1289" width="8.28515625" style="3" customWidth="1"/>
    <col min="1290" max="1290" width="9.42578125" style="3" customWidth="1"/>
    <col min="1291" max="1291" width="7.7109375" style="3" customWidth="1"/>
    <col min="1292" max="1292" width="10.42578125" style="3" customWidth="1"/>
    <col min="1293" max="1293" width="9.28515625" style="3" customWidth="1"/>
    <col min="1294" max="1294" width="11.140625" style="3" customWidth="1"/>
    <col min="1295" max="1295" width="7.85546875" style="3" customWidth="1"/>
    <col min="1296" max="1296" width="11" style="3" customWidth="1"/>
    <col min="1297" max="1297" width="7" style="3" customWidth="1"/>
    <col min="1298" max="1298" width="10.85546875" style="3" customWidth="1"/>
    <col min="1299" max="1300" width="10.7109375" style="3" customWidth="1"/>
    <col min="1301" max="1301" width="13.5703125" style="3" customWidth="1"/>
    <col min="1302" max="1302" width="7.42578125" style="3" customWidth="1"/>
    <col min="1303" max="1303" width="9.42578125" style="3" customWidth="1"/>
    <col min="1304" max="1304" width="10" style="3" customWidth="1"/>
    <col min="1305" max="1305" width="11.28515625" style="3" customWidth="1"/>
    <col min="1306" max="1306" width="10.140625" style="3" customWidth="1"/>
    <col min="1307" max="1307" width="9.5703125" style="3" customWidth="1"/>
    <col min="1308" max="1308" width="1.140625" style="3" customWidth="1"/>
    <col min="1309" max="1309" width="2.85546875" style="3" customWidth="1"/>
    <col min="1310" max="1536" width="11.42578125" style="3"/>
    <col min="1537" max="1537" width="11.140625" style="3" customWidth="1"/>
    <col min="1538" max="1538" width="26.140625" style="3" customWidth="1"/>
    <col min="1539" max="1539" width="11.42578125" style="3"/>
    <col min="1540" max="1540" width="10.28515625" style="3" customWidth="1"/>
    <col min="1541" max="1541" width="9.28515625" style="3" customWidth="1"/>
    <col min="1542" max="1542" width="9" style="3" customWidth="1"/>
    <col min="1543" max="1545" width="8.28515625" style="3" customWidth="1"/>
    <col min="1546" max="1546" width="9.42578125" style="3" customWidth="1"/>
    <col min="1547" max="1547" width="7.7109375" style="3" customWidth="1"/>
    <col min="1548" max="1548" width="10.42578125" style="3" customWidth="1"/>
    <col min="1549" max="1549" width="9.28515625" style="3" customWidth="1"/>
    <col min="1550" max="1550" width="11.140625" style="3" customWidth="1"/>
    <col min="1551" max="1551" width="7.85546875" style="3" customWidth="1"/>
    <col min="1552" max="1552" width="11" style="3" customWidth="1"/>
    <col min="1553" max="1553" width="7" style="3" customWidth="1"/>
    <col min="1554" max="1554" width="10.85546875" style="3" customWidth="1"/>
    <col min="1555" max="1556" width="10.7109375" style="3" customWidth="1"/>
    <col min="1557" max="1557" width="13.5703125" style="3" customWidth="1"/>
    <col min="1558" max="1558" width="7.42578125" style="3" customWidth="1"/>
    <col min="1559" max="1559" width="9.42578125" style="3" customWidth="1"/>
    <col min="1560" max="1560" width="10" style="3" customWidth="1"/>
    <col min="1561" max="1561" width="11.28515625" style="3" customWidth="1"/>
    <col min="1562" max="1562" width="10.140625" style="3" customWidth="1"/>
    <col min="1563" max="1563" width="9.5703125" style="3" customWidth="1"/>
    <col min="1564" max="1564" width="1.140625" style="3" customWidth="1"/>
    <col min="1565" max="1565" width="2.85546875" style="3" customWidth="1"/>
    <col min="1566" max="1792" width="11.42578125" style="3"/>
    <col min="1793" max="1793" width="11.140625" style="3" customWidth="1"/>
    <col min="1794" max="1794" width="26.140625" style="3" customWidth="1"/>
    <col min="1795" max="1795" width="11.42578125" style="3"/>
    <col min="1796" max="1796" width="10.28515625" style="3" customWidth="1"/>
    <col min="1797" max="1797" width="9.28515625" style="3" customWidth="1"/>
    <col min="1798" max="1798" width="9" style="3" customWidth="1"/>
    <col min="1799" max="1801" width="8.28515625" style="3" customWidth="1"/>
    <col min="1802" max="1802" width="9.42578125" style="3" customWidth="1"/>
    <col min="1803" max="1803" width="7.7109375" style="3" customWidth="1"/>
    <col min="1804" max="1804" width="10.42578125" style="3" customWidth="1"/>
    <col min="1805" max="1805" width="9.28515625" style="3" customWidth="1"/>
    <col min="1806" max="1806" width="11.140625" style="3" customWidth="1"/>
    <col min="1807" max="1807" width="7.85546875" style="3" customWidth="1"/>
    <col min="1808" max="1808" width="11" style="3" customWidth="1"/>
    <col min="1809" max="1809" width="7" style="3" customWidth="1"/>
    <col min="1810" max="1810" width="10.85546875" style="3" customWidth="1"/>
    <col min="1811" max="1812" width="10.7109375" style="3" customWidth="1"/>
    <col min="1813" max="1813" width="13.5703125" style="3" customWidth="1"/>
    <col min="1814" max="1814" width="7.42578125" style="3" customWidth="1"/>
    <col min="1815" max="1815" width="9.42578125" style="3" customWidth="1"/>
    <col min="1816" max="1816" width="10" style="3" customWidth="1"/>
    <col min="1817" max="1817" width="11.28515625" style="3" customWidth="1"/>
    <col min="1818" max="1818" width="10.140625" style="3" customWidth="1"/>
    <col min="1819" max="1819" width="9.5703125" style="3" customWidth="1"/>
    <col min="1820" max="1820" width="1.140625" style="3" customWidth="1"/>
    <col min="1821" max="1821" width="2.85546875" style="3" customWidth="1"/>
    <col min="1822" max="2048" width="11.42578125" style="3"/>
    <col min="2049" max="2049" width="11.140625" style="3" customWidth="1"/>
    <col min="2050" max="2050" width="26.140625" style="3" customWidth="1"/>
    <col min="2051" max="2051" width="11.42578125" style="3"/>
    <col min="2052" max="2052" width="10.28515625" style="3" customWidth="1"/>
    <col min="2053" max="2053" width="9.28515625" style="3" customWidth="1"/>
    <col min="2054" max="2054" width="9" style="3" customWidth="1"/>
    <col min="2055" max="2057" width="8.28515625" style="3" customWidth="1"/>
    <col min="2058" max="2058" width="9.42578125" style="3" customWidth="1"/>
    <col min="2059" max="2059" width="7.7109375" style="3" customWidth="1"/>
    <col min="2060" max="2060" width="10.42578125" style="3" customWidth="1"/>
    <col min="2061" max="2061" width="9.28515625" style="3" customWidth="1"/>
    <col min="2062" max="2062" width="11.140625" style="3" customWidth="1"/>
    <col min="2063" max="2063" width="7.85546875" style="3" customWidth="1"/>
    <col min="2064" max="2064" width="11" style="3" customWidth="1"/>
    <col min="2065" max="2065" width="7" style="3" customWidth="1"/>
    <col min="2066" max="2066" width="10.85546875" style="3" customWidth="1"/>
    <col min="2067" max="2068" width="10.7109375" style="3" customWidth="1"/>
    <col min="2069" max="2069" width="13.5703125" style="3" customWidth="1"/>
    <col min="2070" max="2070" width="7.42578125" style="3" customWidth="1"/>
    <col min="2071" max="2071" width="9.42578125" style="3" customWidth="1"/>
    <col min="2072" max="2072" width="10" style="3" customWidth="1"/>
    <col min="2073" max="2073" width="11.28515625" style="3" customWidth="1"/>
    <col min="2074" max="2074" width="10.140625" style="3" customWidth="1"/>
    <col min="2075" max="2075" width="9.5703125" style="3" customWidth="1"/>
    <col min="2076" max="2076" width="1.140625" style="3" customWidth="1"/>
    <col min="2077" max="2077" width="2.85546875" style="3" customWidth="1"/>
    <col min="2078" max="2304" width="11.42578125" style="3"/>
    <col min="2305" max="2305" width="11.140625" style="3" customWidth="1"/>
    <col min="2306" max="2306" width="26.140625" style="3" customWidth="1"/>
    <col min="2307" max="2307" width="11.42578125" style="3"/>
    <col min="2308" max="2308" width="10.28515625" style="3" customWidth="1"/>
    <col min="2309" max="2309" width="9.28515625" style="3" customWidth="1"/>
    <col min="2310" max="2310" width="9" style="3" customWidth="1"/>
    <col min="2311" max="2313" width="8.28515625" style="3" customWidth="1"/>
    <col min="2314" max="2314" width="9.42578125" style="3" customWidth="1"/>
    <col min="2315" max="2315" width="7.7109375" style="3" customWidth="1"/>
    <col min="2316" max="2316" width="10.42578125" style="3" customWidth="1"/>
    <col min="2317" max="2317" width="9.28515625" style="3" customWidth="1"/>
    <col min="2318" max="2318" width="11.140625" style="3" customWidth="1"/>
    <col min="2319" max="2319" width="7.85546875" style="3" customWidth="1"/>
    <col min="2320" max="2320" width="11" style="3" customWidth="1"/>
    <col min="2321" max="2321" width="7" style="3" customWidth="1"/>
    <col min="2322" max="2322" width="10.85546875" style="3" customWidth="1"/>
    <col min="2323" max="2324" width="10.7109375" style="3" customWidth="1"/>
    <col min="2325" max="2325" width="13.5703125" style="3" customWidth="1"/>
    <col min="2326" max="2326" width="7.42578125" style="3" customWidth="1"/>
    <col min="2327" max="2327" width="9.42578125" style="3" customWidth="1"/>
    <col min="2328" max="2328" width="10" style="3" customWidth="1"/>
    <col min="2329" max="2329" width="11.28515625" style="3" customWidth="1"/>
    <col min="2330" max="2330" width="10.140625" style="3" customWidth="1"/>
    <col min="2331" max="2331" width="9.5703125" style="3" customWidth="1"/>
    <col min="2332" max="2332" width="1.140625" style="3" customWidth="1"/>
    <col min="2333" max="2333" width="2.85546875" style="3" customWidth="1"/>
    <col min="2334" max="2560" width="11.42578125" style="3"/>
    <col min="2561" max="2561" width="11.140625" style="3" customWidth="1"/>
    <col min="2562" max="2562" width="26.140625" style="3" customWidth="1"/>
    <col min="2563" max="2563" width="11.42578125" style="3"/>
    <col min="2564" max="2564" width="10.28515625" style="3" customWidth="1"/>
    <col min="2565" max="2565" width="9.28515625" style="3" customWidth="1"/>
    <col min="2566" max="2566" width="9" style="3" customWidth="1"/>
    <col min="2567" max="2569" width="8.28515625" style="3" customWidth="1"/>
    <col min="2570" max="2570" width="9.42578125" style="3" customWidth="1"/>
    <col min="2571" max="2571" width="7.7109375" style="3" customWidth="1"/>
    <col min="2572" max="2572" width="10.42578125" style="3" customWidth="1"/>
    <col min="2573" max="2573" width="9.28515625" style="3" customWidth="1"/>
    <col min="2574" max="2574" width="11.140625" style="3" customWidth="1"/>
    <col min="2575" max="2575" width="7.85546875" style="3" customWidth="1"/>
    <col min="2576" max="2576" width="11" style="3" customWidth="1"/>
    <col min="2577" max="2577" width="7" style="3" customWidth="1"/>
    <col min="2578" max="2578" width="10.85546875" style="3" customWidth="1"/>
    <col min="2579" max="2580" width="10.7109375" style="3" customWidth="1"/>
    <col min="2581" max="2581" width="13.5703125" style="3" customWidth="1"/>
    <col min="2582" max="2582" width="7.42578125" style="3" customWidth="1"/>
    <col min="2583" max="2583" width="9.42578125" style="3" customWidth="1"/>
    <col min="2584" max="2584" width="10" style="3" customWidth="1"/>
    <col min="2585" max="2585" width="11.28515625" style="3" customWidth="1"/>
    <col min="2586" max="2586" width="10.140625" style="3" customWidth="1"/>
    <col min="2587" max="2587" width="9.5703125" style="3" customWidth="1"/>
    <col min="2588" max="2588" width="1.140625" style="3" customWidth="1"/>
    <col min="2589" max="2589" width="2.85546875" style="3" customWidth="1"/>
    <col min="2590" max="2816" width="11.42578125" style="3"/>
    <col min="2817" max="2817" width="11.140625" style="3" customWidth="1"/>
    <col min="2818" max="2818" width="26.140625" style="3" customWidth="1"/>
    <col min="2819" max="2819" width="11.42578125" style="3"/>
    <col min="2820" max="2820" width="10.28515625" style="3" customWidth="1"/>
    <col min="2821" max="2821" width="9.28515625" style="3" customWidth="1"/>
    <col min="2822" max="2822" width="9" style="3" customWidth="1"/>
    <col min="2823" max="2825" width="8.28515625" style="3" customWidth="1"/>
    <col min="2826" max="2826" width="9.42578125" style="3" customWidth="1"/>
    <col min="2827" max="2827" width="7.7109375" style="3" customWidth="1"/>
    <col min="2828" max="2828" width="10.42578125" style="3" customWidth="1"/>
    <col min="2829" max="2829" width="9.28515625" style="3" customWidth="1"/>
    <col min="2830" max="2830" width="11.140625" style="3" customWidth="1"/>
    <col min="2831" max="2831" width="7.85546875" style="3" customWidth="1"/>
    <col min="2832" max="2832" width="11" style="3" customWidth="1"/>
    <col min="2833" max="2833" width="7" style="3" customWidth="1"/>
    <col min="2834" max="2834" width="10.85546875" style="3" customWidth="1"/>
    <col min="2835" max="2836" width="10.7109375" style="3" customWidth="1"/>
    <col min="2837" max="2837" width="13.5703125" style="3" customWidth="1"/>
    <col min="2838" max="2838" width="7.42578125" style="3" customWidth="1"/>
    <col min="2839" max="2839" width="9.42578125" style="3" customWidth="1"/>
    <col min="2840" max="2840" width="10" style="3" customWidth="1"/>
    <col min="2841" max="2841" width="11.28515625" style="3" customWidth="1"/>
    <col min="2842" max="2842" width="10.140625" style="3" customWidth="1"/>
    <col min="2843" max="2843" width="9.5703125" style="3" customWidth="1"/>
    <col min="2844" max="2844" width="1.140625" style="3" customWidth="1"/>
    <col min="2845" max="2845" width="2.85546875" style="3" customWidth="1"/>
    <col min="2846" max="3072" width="11.42578125" style="3"/>
    <col min="3073" max="3073" width="11.140625" style="3" customWidth="1"/>
    <col min="3074" max="3074" width="26.140625" style="3" customWidth="1"/>
    <col min="3075" max="3075" width="11.42578125" style="3"/>
    <col min="3076" max="3076" width="10.28515625" style="3" customWidth="1"/>
    <col min="3077" max="3077" width="9.28515625" style="3" customWidth="1"/>
    <col min="3078" max="3078" width="9" style="3" customWidth="1"/>
    <col min="3079" max="3081" width="8.28515625" style="3" customWidth="1"/>
    <col min="3082" max="3082" width="9.42578125" style="3" customWidth="1"/>
    <col min="3083" max="3083" width="7.7109375" style="3" customWidth="1"/>
    <col min="3084" max="3084" width="10.42578125" style="3" customWidth="1"/>
    <col min="3085" max="3085" width="9.28515625" style="3" customWidth="1"/>
    <col min="3086" max="3086" width="11.140625" style="3" customWidth="1"/>
    <col min="3087" max="3087" width="7.85546875" style="3" customWidth="1"/>
    <col min="3088" max="3088" width="11" style="3" customWidth="1"/>
    <col min="3089" max="3089" width="7" style="3" customWidth="1"/>
    <col min="3090" max="3090" width="10.85546875" style="3" customWidth="1"/>
    <col min="3091" max="3092" width="10.7109375" style="3" customWidth="1"/>
    <col min="3093" max="3093" width="13.5703125" style="3" customWidth="1"/>
    <col min="3094" max="3094" width="7.42578125" style="3" customWidth="1"/>
    <col min="3095" max="3095" width="9.42578125" style="3" customWidth="1"/>
    <col min="3096" max="3096" width="10" style="3" customWidth="1"/>
    <col min="3097" max="3097" width="11.28515625" style="3" customWidth="1"/>
    <col min="3098" max="3098" width="10.140625" style="3" customWidth="1"/>
    <col min="3099" max="3099" width="9.5703125" style="3" customWidth="1"/>
    <col min="3100" max="3100" width="1.140625" style="3" customWidth="1"/>
    <col min="3101" max="3101" width="2.85546875" style="3" customWidth="1"/>
    <col min="3102" max="3328" width="11.42578125" style="3"/>
    <col min="3329" max="3329" width="11.140625" style="3" customWidth="1"/>
    <col min="3330" max="3330" width="26.140625" style="3" customWidth="1"/>
    <col min="3331" max="3331" width="11.42578125" style="3"/>
    <col min="3332" max="3332" width="10.28515625" style="3" customWidth="1"/>
    <col min="3333" max="3333" width="9.28515625" style="3" customWidth="1"/>
    <col min="3334" max="3334" width="9" style="3" customWidth="1"/>
    <col min="3335" max="3337" width="8.28515625" style="3" customWidth="1"/>
    <col min="3338" max="3338" width="9.42578125" style="3" customWidth="1"/>
    <col min="3339" max="3339" width="7.7109375" style="3" customWidth="1"/>
    <col min="3340" max="3340" width="10.42578125" style="3" customWidth="1"/>
    <col min="3341" max="3341" width="9.28515625" style="3" customWidth="1"/>
    <col min="3342" max="3342" width="11.140625" style="3" customWidth="1"/>
    <col min="3343" max="3343" width="7.85546875" style="3" customWidth="1"/>
    <col min="3344" max="3344" width="11" style="3" customWidth="1"/>
    <col min="3345" max="3345" width="7" style="3" customWidth="1"/>
    <col min="3346" max="3346" width="10.85546875" style="3" customWidth="1"/>
    <col min="3347" max="3348" width="10.7109375" style="3" customWidth="1"/>
    <col min="3349" max="3349" width="13.5703125" style="3" customWidth="1"/>
    <col min="3350" max="3350" width="7.42578125" style="3" customWidth="1"/>
    <col min="3351" max="3351" width="9.42578125" style="3" customWidth="1"/>
    <col min="3352" max="3352" width="10" style="3" customWidth="1"/>
    <col min="3353" max="3353" width="11.28515625" style="3" customWidth="1"/>
    <col min="3354" max="3354" width="10.140625" style="3" customWidth="1"/>
    <col min="3355" max="3355" width="9.5703125" style="3" customWidth="1"/>
    <col min="3356" max="3356" width="1.140625" style="3" customWidth="1"/>
    <col min="3357" max="3357" width="2.85546875" style="3" customWidth="1"/>
    <col min="3358" max="3584" width="11.42578125" style="3"/>
    <col min="3585" max="3585" width="11.140625" style="3" customWidth="1"/>
    <col min="3586" max="3586" width="26.140625" style="3" customWidth="1"/>
    <col min="3587" max="3587" width="11.42578125" style="3"/>
    <col min="3588" max="3588" width="10.28515625" style="3" customWidth="1"/>
    <col min="3589" max="3589" width="9.28515625" style="3" customWidth="1"/>
    <col min="3590" max="3590" width="9" style="3" customWidth="1"/>
    <col min="3591" max="3593" width="8.28515625" style="3" customWidth="1"/>
    <col min="3594" max="3594" width="9.42578125" style="3" customWidth="1"/>
    <col min="3595" max="3595" width="7.7109375" style="3" customWidth="1"/>
    <col min="3596" max="3596" width="10.42578125" style="3" customWidth="1"/>
    <col min="3597" max="3597" width="9.28515625" style="3" customWidth="1"/>
    <col min="3598" max="3598" width="11.140625" style="3" customWidth="1"/>
    <col min="3599" max="3599" width="7.85546875" style="3" customWidth="1"/>
    <col min="3600" max="3600" width="11" style="3" customWidth="1"/>
    <col min="3601" max="3601" width="7" style="3" customWidth="1"/>
    <col min="3602" max="3602" width="10.85546875" style="3" customWidth="1"/>
    <col min="3603" max="3604" width="10.7109375" style="3" customWidth="1"/>
    <col min="3605" max="3605" width="13.5703125" style="3" customWidth="1"/>
    <col min="3606" max="3606" width="7.42578125" style="3" customWidth="1"/>
    <col min="3607" max="3607" width="9.42578125" style="3" customWidth="1"/>
    <col min="3608" max="3608" width="10" style="3" customWidth="1"/>
    <col min="3609" max="3609" width="11.28515625" style="3" customWidth="1"/>
    <col min="3610" max="3610" width="10.140625" style="3" customWidth="1"/>
    <col min="3611" max="3611" width="9.5703125" style="3" customWidth="1"/>
    <col min="3612" max="3612" width="1.140625" style="3" customWidth="1"/>
    <col min="3613" max="3613" width="2.85546875" style="3" customWidth="1"/>
    <col min="3614" max="3840" width="11.42578125" style="3"/>
    <col min="3841" max="3841" width="11.140625" style="3" customWidth="1"/>
    <col min="3842" max="3842" width="26.140625" style="3" customWidth="1"/>
    <col min="3843" max="3843" width="11.42578125" style="3"/>
    <col min="3844" max="3844" width="10.28515625" style="3" customWidth="1"/>
    <col min="3845" max="3845" width="9.28515625" style="3" customWidth="1"/>
    <col min="3846" max="3846" width="9" style="3" customWidth="1"/>
    <col min="3847" max="3849" width="8.28515625" style="3" customWidth="1"/>
    <col min="3850" max="3850" width="9.42578125" style="3" customWidth="1"/>
    <col min="3851" max="3851" width="7.7109375" style="3" customWidth="1"/>
    <col min="3852" max="3852" width="10.42578125" style="3" customWidth="1"/>
    <col min="3853" max="3853" width="9.28515625" style="3" customWidth="1"/>
    <col min="3854" max="3854" width="11.140625" style="3" customWidth="1"/>
    <col min="3855" max="3855" width="7.85546875" style="3" customWidth="1"/>
    <col min="3856" max="3856" width="11" style="3" customWidth="1"/>
    <col min="3857" max="3857" width="7" style="3" customWidth="1"/>
    <col min="3858" max="3858" width="10.85546875" style="3" customWidth="1"/>
    <col min="3859" max="3860" width="10.7109375" style="3" customWidth="1"/>
    <col min="3861" max="3861" width="13.5703125" style="3" customWidth="1"/>
    <col min="3862" max="3862" width="7.42578125" style="3" customWidth="1"/>
    <col min="3863" max="3863" width="9.42578125" style="3" customWidth="1"/>
    <col min="3864" max="3864" width="10" style="3" customWidth="1"/>
    <col min="3865" max="3865" width="11.28515625" style="3" customWidth="1"/>
    <col min="3866" max="3866" width="10.140625" style="3" customWidth="1"/>
    <col min="3867" max="3867" width="9.5703125" style="3" customWidth="1"/>
    <col min="3868" max="3868" width="1.140625" style="3" customWidth="1"/>
    <col min="3869" max="3869" width="2.85546875" style="3" customWidth="1"/>
    <col min="3870" max="4096" width="11.42578125" style="3"/>
    <col min="4097" max="4097" width="11.140625" style="3" customWidth="1"/>
    <col min="4098" max="4098" width="26.140625" style="3" customWidth="1"/>
    <col min="4099" max="4099" width="11.42578125" style="3"/>
    <col min="4100" max="4100" width="10.28515625" style="3" customWidth="1"/>
    <col min="4101" max="4101" width="9.28515625" style="3" customWidth="1"/>
    <col min="4102" max="4102" width="9" style="3" customWidth="1"/>
    <col min="4103" max="4105" width="8.28515625" style="3" customWidth="1"/>
    <col min="4106" max="4106" width="9.42578125" style="3" customWidth="1"/>
    <col min="4107" max="4107" width="7.7109375" style="3" customWidth="1"/>
    <col min="4108" max="4108" width="10.42578125" style="3" customWidth="1"/>
    <col min="4109" max="4109" width="9.28515625" style="3" customWidth="1"/>
    <col min="4110" max="4110" width="11.140625" style="3" customWidth="1"/>
    <col min="4111" max="4111" width="7.85546875" style="3" customWidth="1"/>
    <col min="4112" max="4112" width="11" style="3" customWidth="1"/>
    <col min="4113" max="4113" width="7" style="3" customWidth="1"/>
    <col min="4114" max="4114" width="10.85546875" style="3" customWidth="1"/>
    <col min="4115" max="4116" width="10.7109375" style="3" customWidth="1"/>
    <col min="4117" max="4117" width="13.5703125" style="3" customWidth="1"/>
    <col min="4118" max="4118" width="7.42578125" style="3" customWidth="1"/>
    <col min="4119" max="4119" width="9.42578125" style="3" customWidth="1"/>
    <col min="4120" max="4120" width="10" style="3" customWidth="1"/>
    <col min="4121" max="4121" width="11.28515625" style="3" customWidth="1"/>
    <col min="4122" max="4122" width="10.140625" style="3" customWidth="1"/>
    <col min="4123" max="4123" width="9.5703125" style="3" customWidth="1"/>
    <col min="4124" max="4124" width="1.140625" style="3" customWidth="1"/>
    <col min="4125" max="4125" width="2.85546875" style="3" customWidth="1"/>
    <col min="4126" max="4352" width="11.42578125" style="3"/>
    <col min="4353" max="4353" width="11.140625" style="3" customWidth="1"/>
    <col min="4354" max="4354" width="26.140625" style="3" customWidth="1"/>
    <col min="4355" max="4355" width="11.42578125" style="3"/>
    <col min="4356" max="4356" width="10.28515625" style="3" customWidth="1"/>
    <col min="4357" max="4357" width="9.28515625" style="3" customWidth="1"/>
    <col min="4358" max="4358" width="9" style="3" customWidth="1"/>
    <col min="4359" max="4361" width="8.28515625" style="3" customWidth="1"/>
    <col min="4362" max="4362" width="9.42578125" style="3" customWidth="1"/>
    <col min="4363" max="4363" width="7.7109375" style="3" customWidth="1"/>
    <col min="4364" max="4364" width="10.42578125" style="3" customWidth="1"/>
    <col min="4365" max="4365" width="9.28515625" style="3" customWidth="1"/>
    <col min="4366" max="4366" width="11.140625" style="3" customWidth="1"/>
    <col min="4367" max="4367" width="7.85546875" style="3" customWidth="1"/>
    <col min="4368" max="4368" width="11" style="3" customWidth="1"/>
    <col min="4369" max="4369" width="7" style="3" customWidth="1"/>
    <col min="4370" max="4370" width="10.85546875" style="3" customWidth="1"/>
    <col min="4371" max="4372" width="10.7109375" style="3" customWidth="1"/>
    <col min="4373" max="4373" width="13.5703125" style="3" customWidth="1"/>
    <col min="4374" max="4374" width="7.42578125" style="3" customWidth="1"/>
    <col min="4375" max="4375" width="9.42578125" style="3" customWidth="1"/>
    <col min="4376" max="4376" width="10" style="3" customWidth="1"/>
    <col min="4377" max="4377" width="11.28515625" style="3" customWidth="1"/>
    <col min="4378" max="4378" width="10.140625" style="3" customWidth="1"/>
    <col min="4379" max="4379" width="9.5703125" style="3" customWidth="1"/>
    <col min="4380" max="4380" width="1.140625" style="3" customWidth="1"/>
    <col min="4381" max="4381" width="2.85546875" style="3" customWidth="1"/>
    <col min="4382" max="4608" width="11.42578125" style="3"/>
    <col min="4609" max="4609" width="11.140625" style="3" customWidth="1"/>
    <col min="4610" max="4610" width="26.140625" style="3" customWidth="1"/>
    <col min="4611" max="4611" width="11.42578125" style="3"/>
    <col min="4612" max="4612" width="10.28515625" style="3" customWidth="1"/>
    <col min="4613" max="4613" width="9.28515625" style="3" customWidth="1"/>
    <col min="4614" max="4614" width="9" style="3" customWidth="1"/>
    <col min="4615" max="4617" width="8.28515625" style="3" customWidth="1"/>
    <col min="4618" max="4618" width="9.42578125" style="3" customWidth="1"/>
    <col min="4619" max="4619" width="7.7109375" style="3" customWidth="1"/>
    <col min="4620" max="4620" width="10.42578125" style="3" customWidth="1"/>
    <col min="4621" max="4621" width="9.28515625" style="3" customWidth="1"/>
    <col min="4622" max="4622" width="11.140625" style="3" customWidth="1"/>
    <col min="4623" max="4623" width="7.85546875" style="3" customWidth="1"/>
    <col min="4624" max="4624" width="11" style="3" customWidth="1"/>
    <col min="4625" max="4625" width="7" style="3" customWidth="1"/>
    <col min="4626" max="4626" width="10.85546875" style="3" customWidth="1"/>
    <col min="4627" max="4628" width="10.7109375" style="3" customWidth="1"/>
    <col min="4629" max="4629" width="13.5703125" style="3" customWidth="1"/>
    <col min="4630" max="4630" width="7.42578125" style="3" customWidth="1"/>
    <col min="4631" max="4631" width="9.42578125" style="3" customWidth="1"/>
    <col min="4632" max="4632" width="10" style="3" customWidth="1"/>
    <col min="4633" max="4633" width="11.28515625" style="3" customWidth="1"/>
    <col min="4634" max="4634" width="10.140625" style="3" customWidth="1"/>
    <col min="4635" max="4635" width="9.5703125" style="3" customWidth="1"/>
    <col min="4636" max="4636" width="1.140625" style="3" customWidth="1"/>
    <col min="4637" max="4637" width="2.85546875" style="3" customWidth="1"/>
    <col min="4638" max="4864" width="11.42578125" style="3"/>
    <col min="4865" max="4865" width="11.140625" style="3" customWidth="1"/>
    <col min="4866" max="4866" width="26.140625" style="3" customWidth="1"/>
    <col min="4867" max="4867" width="11.42578125" style="3"/>
    <col min="4868" max="4868" width="10.28515625" style="3" customWidth="1"/>
    <col min="4869" max="4869" width="9.28515625" style="3" customWidth="1"/>
    <col min="4870" max="4870" width="9" style="3" customWidth="1"/>
    <col min="4871" max="4873" width="8.28515625" style="3" customWidth="1"/>
    <col min="4874" max="4874" width="9.42578125" style="3" customWidth="1"/>
    <col min="4875" max="4875" width="7.7109375" style="3" customWidth="1"/>
    <col min="4876" max="4876" width="10.42578125" style="3" customWidth="1"/>
    <col min="4877" max="4877" width="9.28515625" style="3" customWidth="1"/>
    <col min="4878" max="4878" width="11.140625" style="3" customWidth="1"/>
    <col min="4879" max="4879" width="7.85546875" style="3" customWidth="1"/>
    <col min="4880" max="4880" width="11" style="3" customWidth="1"/>
    <col min="4881" max="4881" width="7" style="3" customWidth="1"/>
    <col min="4882" max="4882" width="10.85546875" style="3" customWidth="1"/>
    <col min="4883" max="4884" width="10.7109375" style="3" customWidth="1"/>
    <col min="4885" max="4885" width="13.5703125" style="3" customWidth="1"/>
    <col min="4886" max="4886" width="7.42578125" style="3" customWidth="1"/>
    <col min="4887" max="4887" width="9.42578125" style="3" customWidth="1"/>
    <col min="4888" max="4888" width="10" style="3" customWidth="1"/>
    <col min="4889" max="4889" width="11.28515625" style="3" customWidth="1"/>
    <col min="4890" max="4890" width="10.140625" style="3" customWidth="1"/>
    <col min="4891" max="4891" width="9.5703125" style="3" customWidth="1"/>
    <col min="4892" max="4892" width="1.140625" style="3" customWidth="1"/>
    <col min="4893" max="4893" width="2.85546875" style="3" customWidth="1"/>
    <col min="4894" max="5120" width="11.42578125" style="3"/>
    <col min="5121" max="5121" width="11.140625" style="3" customWidth="1"/>
    <col min="5122" max="5122" width="26.140625" style="3" customWidth="1"/>
    <col min="5123" max="5123" width="11.42578125" style="3"/>
    <col min="5124" max="5124" width="10.28515625" style="3" customWidth="1"/>
    <col min="5125" max="5125" width="9.28515625" style="3" customWidth="1"/>
    <col min="5126" max="5126" width="9" style="3" customWidth="1"/>
    <col min="5127" max="5129" width="8.28515625" style="3" customWidth="1"/>
    <col min="5130" max="5130" width="9.42578125" style="3" customWidth="1"/>
    <col min="5131" max="5131" width="7.7109375" style="3" customWidth="1"/>
    <col min="5132" max="5132" width="10.42578125" style="3" customWidth="1"/>
    <col min="5133" max="5133" width="9.28515625" style="3" customWidth="1"/>
    <col min="5134" max="5134" width="11.140625" style="3" customWidth="1"/>
    <col min="5135" max="5135" width="7.85546875" style="3" customWidth="1"/>
    <col min="5136" max="5136" width="11" style="3" customWidth="1"/>
    <col min="5137" max="5137" width="7" style="3" customWidth="1"/>
    <col min="5138" max="5138" width="10.85546875" style="3" customWidth="1"/>
    <col min="5139" max="5140" width="10.7109375" style="3" customWidth="1"/>
    <col min="5141" max="5141" width="13.5703125" style="3" customWidth="1"/>
    <col min="5142" max="5142" width="7.42578125" style="3" customWidth="1"/>
    <col min="5143" max="5143" width="9.42578125" style="3" customWidth="1"/>
    <col min="5144" max="5144" width="10" style="3" customWidth="1"/>
    <col min="5145" max="5145" width="11.28515625" style="3" customWidth="1"/>
    <col min="5146" max="5146" width="10.140625" style="3" customWidth="1"/>
    <col min="5147" max="5147" width="9.5703125" style="3" customWidth="1"/>
    <col min="5148" max="5148" width="1.140625" style="3" customWidth="1"/>
    <col min="5149" max="5149" width="2.85546875" style="3" customWidth="1"/>
    <col min="5150" max="5376" width="11.42578125" style="3"/>
    <col min="5377" max="5377" width="11.140625" style="3" customWidth="1"/>
    <col min="5378" max="5378" width="26.140625" style="3" customWidth="1"/>
    <col min="5379" max="5379" width="11.42578125" style="3"/>
    <col min="5380" max="5380" width="10.28515625" style="3" customWidth="1"/>
    <col min="5381" max="5381" width="9.28515625" style="3" customWidth="1"/>
    <col min="5382" max="5382" width="9" style="3" customWidth="1"/>
    <col min="5383" max="5385" width="8.28515625" style="3" customWidth="1"/>
    <col min="5386" max="5386" width="9.42578125" style="3" customWidth="1"/>
    <col min="5387" max="5387" width="7.7109375" style="3" customWidth="1"/>
    <col min="5388" max="5388" width="10.42578125" style="3" customWidth="1"/>
    <col min="5389" max="5389" width="9.28515625" style="3" customWidth="1"/>
    <col min="5390" max="5390" width="11.140625" style="3" customWidth="1"/>
    <col min="5391" max="5391" width="7.85546875" style="3" customWidth="1"/>
    <col min="5392" max="5392" width="11" style="3" customWidth="1"/>
    <col min="5393" max="5393" width="7" style="3" customWidth="1"/>
    <col min="5394" max="5394" width="10.85546875" style="3" customWidth="1"/>
    <col min="5395" max="5396" width="10.7109375" style="3" customWidth="1"/>
    <col min="5397" max="5397" width="13.5703125" style="3" customWidth="1"/>
    <col min="5398" max="5398" width="7.42578125" style="3" customWidth="1"/>
    <col min="5399" max="5399" width="9.42578125" style="3" customWidth="1"/>
    <col min="5400" max="5400" width="10" style="3" customWidth="1"/>
    <col min="5401" max="5401" width="11.28515625" style="3" customWidth="1"/>
    <col min="5402" max="5402" width="10.140625" style="3" customWidth="1"/>
    <col min="5403" max="5403" width="9.5703125" style="3" customWidth="1"/>
    <col min="5404" max="5404" width="1.140625" style="3" customWidth="1"/>
    <col min="5405" max="5405" width="2.85546875" style="3" customWidth="1"/>
    <col min="5406" max="5632" width="11.42578125" style="3"/>
    <col min="5633" max="5633" width="11.140625" style="3" customWidth="1"/>
    <col min="5634" max="5634" width="26.140625" style="3" customWidth="1"/>
    <col min="5635" max="5635" width="11.42578125" style="3"/>
    <col min="5636" max="5636" width="10.28515625" style="3" customWidth="1"/>
    <col min="5637" max="5637" width="9.28515625" style="3" customWidth="1"/>
    <col min="5638" max="5638" width="9" style="3" customWidth="1"/>
    <col min="5639" max="5641" width="8.28515625" style="3" customWidth="1"/>
    <col min="5642" max="5642" width="9.42578125" style="3" customWidth="1"/>
    <col min="5643" max="5643" width="7.7109375" style="3" customWidth="1"/>
    <col min="5644" max="5644" width="10.42578125" style="3" customWidth="1"/>
    <col min="5645" max="5645" width="9.28515625" style="3" customWidth="1"/>
    <col min="5646" max="5646" width="11.140625" style="3" customWidth="1"/>
    <col min="5647" max="5647" width="7.85546875" style="3" customWidth="1"/>
    <col min="5648" max="5648" width="11" style="3" customWidth="1"/>
    <col min="5649" max="5649" width="7" style="3" customWidth="1"/>
    <col min="5650" max="5650" width="10.85546875" style="3" customWidth="1"/>
    <col min="5651" max="5652" width="10.7109375" style="3" customWidth="1"/>
    <col min="5653" max="5653" width="13.5703125" style="3" customWidth="1"/>
    <col min="5654" max="5654" width="7.42578125" style="3" customWidth="1"/>
    <col min="5655" max="5655" width="9.42578125" style="3" customWidth="1"/>
    <col min="5656" max="5656" width="10" style="3" customWidth="1"/>
    <col min="5657" max="5657" width="11.28515625" style="3" customWidth="1"/>
    <col min="5658" max="5658" width="10.140625" style="3" customWidth="1"/>
    <col min="5659" max="5659" width="9.5703125" style="3" customWidth="1"/>
    <col min="5660" max="5660" width="1.140625" style="3" customWidth="1"/>
    <col min="5661" max="5661" width="2.85546875" style="3" customWidth="1"/>
    <col min="5662" max="5888" width="11.42578125" style="3"/>
    <col min="5889" max="5889" width="11.140625" style="3" customWidth="1"/>
    <col min="5890" max="5890" width="26.140625" style="3" customWidth="1"/>
    <col min="5891" max="5891" width="11.42578125" style="3"/>
    <col min="5892" max="5892" width="10.28515625" style="3" customWidth="1"/>
    <col min="5893" max="5893" width="9.28515625" style="3" customWidth="1"/>
    <col min="5894" max="5894" width="9" style="3" customWidth="1"/>
    <col min="5895" max="5897" width="8.28515625" style="3" customWidth="1"/>
    <col min="5898" max="5898" width="9.42578125" style="3" customWidth="1"/>
    <col min="5899" max="5899" width="7.7109375" style="3" customWidth="1"/>
    <col min="5900" max="5900" width="10.42578125" style="3" customWidth="1"/>
    <col min="5901" max="5901" width="9.28515625" style="3" customWidth="1"/>
    <col min="5902" max="5902" width="11.140625" style="3" customWidth="1"/>
    <col min="5903" max="5903" width="7.85546875" style="3" customWidth="1"/>
    <col min="5904" max="5904" width="11" style="3" customWidth="1"/>
    <col min="5905" max="5905" width="7" style="3" customWidth="1"/>
    <col min="5906" max="5906" width="10.85546875" style="3" customWidth="1"/>
    <col min="5907" max="5908" width="10.7109375" style="3" customWidth="1"/>
    <col min="5909" max="5909" width="13.5703125" style="3" customWidth="1"/>
    <col min="5910" max="5910" width="7.42578125" style="3" customWidth="1"/>
    <col min="5911" max="5911" width="9.42578125" style="3" customWidth="1"/>
    <col min="5912" max="5912" width="10" style="3" customWidth="1"/>
    <col min="5913" max="5913" width="11.28515625" style="3" customWidth="1"/>
    <col min="5914" max="5914" width="10.140625" style="3" customWidth="1"/>
    <col min="5915" max="5915" width="9.5703125" style="3" customWidth="1"/>
    <col min="5916" max="5916" width="1.140625" style="3" customWidth="1"/>
    <col min="5917" max="5917" width="2.85546875" style="3" customWidth="1"/>
    <col min="5918" max="6144" width="11.42578125" style="3"/>
    <col min="6145" max="6145" width="11.140625" style="3" customWidth="1"/>
    <col min="6146" max="6146" width="26.140625" style="3" customWidth="1"/>
    <col min="6147" max="6147" width="11.42578125" style="3"/>
    <col min="6148" max="6148" width="10.28515625" style="3" customWidth="1"/>
    <col min="6149" max="6149" width="9.28515625" style="3" customWidth="1"/>
    <col min="6150" max="6150" width="9" style="3" customWidth="1"/>
    <col min="6151" max="6153" width="8.28515625" style="3" customWidth="1"/>
    <col min="6154" max="6154" width="9.42578125" style="3" customWidth="1"/>
    <col min="6155" max="6155" width="7.7109375" style="3" customWidth="1"/>
    <col min="6156" max="6156" width="10.42578125" style="3" customWidth="1"/>
    <col min="6157" max="6157" width="9.28515625" style="3" customWidth="1"/>
    <col min="6158" max="6158" width="11.140625" style="3" customWidth="1"/>
    <col min="6159" max="6159" width="7.85546875" style="3" customWidth="1"/>
    <col min="6160" max="6160" width="11" style="3" customWidth="1"/>
    <col min="6161" max="6161" width="7" style="3" customWidth="1"/>
    <col min="6162" max="6162" width="10.85546875" style="3" customWidth="1"/>
    <col min="6163" max="6164" width="10.7109375" style="3" customWidth="1"/>
    <col min="6165" max="6165" width="13.5703125" style="3" customWidth="1"/>
    <col min="6166" max="6166" width="7.42578125" style="3" customWidth="1"/>
    <col min="6167" max="6167" width="9.42578125" style="3" customWidth="1"/>
    <col min="6168" max="6168" width="10" style="3" customWidth="1"/>
    <col min="6169" max="6169" width="11.28515625" style="3" customWidth="1"/>
    <col min="6170" max="6170" width="10.140625" style="3" customWidth="1"/>
    <col min="6171" max="6171" width="9.5703125" style="3" customWidth="1"/>
    <col min="6172" max="6172" width="1.140625" style="3" customWidth="1"/>
    <col min="6173" max="6173" width="2.85546875" style="3" customWidth="1"/>
    <col min="6174" max="6400" width="11.42578125" style="3"/>
    <col min="6401" max="6401" width="11.140625" style="3" customWidth="1"/>
    <col min="6402" max="6402" width="26.140625" style="3" customWidth="1"/>
    <col min="6403" max="6403" width="11.42578125" style="3"/>
    <col min="6404" max="6404" width="10.28515625" style="3" customWidth="1"/>
    <col min="6405" max="6405" width="9.28515625" style="3" customWidth="1"/>
    <col min="6406" max="6406" width="9" style="3" customWidth="1"/>
    <col min="6407" max="6409" width="8.28515625" style="3" customWidth="1"/>
    <col min="6410" max="6410" width="9.42578125" style="3" customWidth="1"/>
    <col min="6411" max="6411" width="7.7109375" style="3" customWidth="1"/>
    <col min="6412" max="6412" width="10.42578125" style="3" customWidth="1"/>
    <col min="6413" max="6413" width="9.28515625" style="3" customWidth="1"/>
    <col min="6414" max="6414" width="11.140625" style="3" customWidth="1"/>
    <col min="6415" max="6415" width="7.85546875" style="3" customWidth="1"/>
    <col min="6416" max="6416" width="11" style="3" customWidth="1"/>
    <col min="6417" max="6417" width="7" style="3" customWidth="1"/>
    <col min="6418" max="6418" width="10.85546875" style="3" customWidth="1"/>
    <col min="6419" max="6420" width="10.7109375" style="3" customWidth="1"/>
    <col min="6421" max="6421" width="13.5703125" style="3" customWidth="1"/>
    <col min="6422" max="6422" width="7.42578125" style="3" customWidth="1"/>
    <col min="6423" max="6423" width="9.42578125" style="3" customWidth="1"/>
    <col min="6424" max="6424" width="10" style="3" customWidth="1"/>
    <col min="6425" max="6425" width="11.28515625" style="3" customWidth="1"/>
    <col min="6426" max="6426" width="10.140625" style="3" customWidth="1"/>
    <col min="6427" max="6427" width="9.5703125" style="3" customWidth="1"/>
    <col min="6428" max="6428" width="1.140625" style="3" customWidth="1"/>
    <col min="6429" max="6429" width="2.85546875" style="3" customWidth="1"/>
    <col min="6430" max="6656" width="11.42578125" style="3"/>
    <col min="6657" max="6657" width="11.140625" style="3" customWidth="1"/>
    <col min="6658" max="6658" width="26.140625" style="3" customWidth="1"/>
    <col min="6659" max="6659" width="11.42578125" style="3"/>
    <col min="6660" max="6660" width="10.28515625" style="3" customWidth="1"/>
    <col min="6661" max="6661" width="9.28515625" style="3" customWidth="1"/>
    <col min="6662" max="6662" width="9" style="3" customWidth="1"/>
    <col min="6663" max="6665" width="8.28515625" style="3" customWidth="1"/>
    <col min="6666" max="6666" width="9.42578125" style="3" customWidth="1"/>
    <col min="6667" max="6667" width="7.7109375" style="3" customWidth="1"/>
    <col min="6668" max="6668" width="10.42578125" style="3" customWidth="1"/>
    <col min="6669" max="6669" width="9.28515625" style="3" customWidth="1"/>
    <col min="6670" max="6670" width="11.140625" style="3" customWidth="1"/>
    <col min="6671" max="6671" width="7.85546875" style="3" customWidth="1"/>
    <col min="6672" max="6672" width="11" style="3" customWidth="1"/>
    <col min="6673" max="6673" width="7" style="3" customWidth="1"/>
    <col min="6674" max="6674" width="10.85546875" style="3" customWidth="1"/>
    <col min="6675" max="6676" width="10.7109375" style="3" customWidth="1"/>
    <col min="6677" max="6677" width="13.5703125" style="3" customWidth="1"/>
    <col min="6678" max="6678" width="7.42578125" style="3" customWidth="1"/>
    <col min="6679" max="6679" width="9.42578125" style="3" customWidth="1"/>
    <col min="6680" max="6680" width="10" style="3" customWidth="1"/>
    <col min="6681" max="6681" width="11.28515625" style="3" customWidth="1"/>
    <col min="6682" max="6682" width="10.140625" style="3" customWidth="1"/>
    <col min="6683" max="6683" width="9.5703125" style="3" customWidth="1"/>
    <col min="6684" max="6684" width="1.140625" style="3" customWidth="1"/>
    <col min="6685" max="6685" width="2.85546875" style="3" customWidth="1"/>
    <col min="6686" max="6912" width="11.42578125" style="3"/>
    <col min="6913" max="6913" width="11.140625" style="3" customWidth="1"/>
    <col min="6914" max="6914" width="26.140625" style="3" customWidth="1"/>
    <col min="6915" max="6915" width="11.42578125" style="3"/>
    <col min="6916" max="6916" width="10.28515625" style="3" customWidth="1"/>
    <col min="6917" max="6917" width="9.28515625" style="3" customWidth="1"/>
    <col min="6918" max="6918" width="9" style="3" customWidth="1"/>
    <col min="6919" max="6921" width="8.28515625" style="3" customWidth="1"/>
    <col min="6922" max="6922" width="9.42578125" style="3" customWidth="1"/>
    <col min="6923" max="6923" width="7.7109375" style="3" customWidth="1"/>
    <col min="6924" max="6924" width="10.42578125" style="3" customWidth="1"/>
    <col min="6925" max="6925" width="9.28515625" style="3" customWidth="1"/>
    <col min="6926" max="6926" width="11.140625" style="3" customWidth="1"/>
    <col min="6927" max="6927" width="7.85546875" style="3" customWidth="1"/>
    <col min="6928" max="6928" width="11" style="3" customWidth="1"/>
    <col min="6929" max="6929" width="7" style="3" customWidth="1"/>
    <col min="6930" max="6930" width="10.85546875" style="3" customWidth="1"/>
    <col min="6931" max="6932" width="10.7109375" style="3" customWidth="1"/>
    <col min="6933" max="6933" width="13.5703125" style="3" customWidth="1"/>
    <col min="6934" max="6934" width="7.42578125" style="3" customWidth="1"/>
    <col min="6935" max="6935" width="9.42578125" style="3" customWidth="1"/>
    <col min="6936" max="6936" width="10" style="3" customWidth="1"/>
    <col min="6937" max="6937" width="11.28515625" style="3" customWidth="1"/>
    <col min="6938" max="6938" width="10.140625" style="3" customWidth="1"/>
    <col min="6939" max="6939" width="9.5703125" style="3" customWidth="1"/>
    <col min="6940" max="6940" width="1.140625" style="3" customWidth="1"/>
    <col min="6941" max="6941" width="2.85546875" style="3" customWidth="1"/>
    <col min="6942" max="7168" width="11.42578125" style="3"/>
    <col min="7169" max="7169" width="11.140625" style="3" customWidth="1"/>
    <col min="7170" max="7170" width="26.140625" style="3" customWidth="1"/>
    <col min="7171" max="7171" width="11.42578125" style="3"/>
    <col min="7172" max="7172" width="10.28515625" style="3" customWidth="1"/>
    <col min="7173" max="7173" width="9.28515625" style="3" customWidth="1"/>
    <col min="7174" max="7174" width="9" style="3" customWidth="1"/>
    <col min="7175" max="7177" width="8.28515625" style="3" customWidth="1"/>
    <col min="7178" max="7178" width="9.42578125" style="3" customWidth="1"/>
    <col min="7179" max="7179" width="7.7109375" style="3" customWidth="1"/>
    <col min="7180" max="7180" width="10.42578125" style="3" customWidth="1"/>
    <col min="7181" max="7181" width="9.28515625" style="3" customWidth="1"/>
    <col min="7182" max="7182" width="11.140625" style="3" customWidth="1"/>
    <col min="7183" max="7183" width="7.85546875" style="3" customWidth="1"/>
    <col min="7184" max="7184" width="11" style="3" customWidth="1"/>
    <col min="7185" max="7185" width="7" style="3" customWidth="1"/>
    <col min="7186" max="7186" width="10.85546875" style="3" customWidth="1"/>
    <col min="7187" max="7188" width="10.7109375" style="3" customWidth="1"/>
    <col min="7189" max="7189" width="13.5703125" style="3" customWidth="1"/>
    <col min="7190" max="7190" width="7.42578125" style="3" customWidth="1"/>
    <col min="7191" max="7191" width="9.42578125" style="3" customWidth="1"/>
    <col min="7192" max="7192" width="10" style="3" customWidth="1"/>
    <col min="7193" max="7193" width="11.28515625" style="3" customWidth="1"/>
    <col min="7194" max="7194" width="10.140625" style="3" customWidth="1"/>
    <col min="7195" max="7195" width="9.5703125" style="3" customWidth="1"/>
    <col min="7196" max="7196" width="1.140625" style="3" customWidth="1"/>
    <col min="7197" max="7197" width="2.85546875" style="3" customWidth="1"/>
    <col min="7198" max="7424" width="11.42578125" style="3"/>
    <col min="7425" max="7425" width="11.140625" style="3" customWidth="1"/>
    <col min="7426" max="7426" width="26.140625" style="3" customWidth="1"/>
    <col min="7427" max="7427" width="11.42578125" style="3"/>
    <col min="7428" max="7428" width="10.28515625" style="3" customWidth="1"/>
    <col min="7429" max="7429" width="9.28515625" style="3" customWidth="1"/>
    <col min="7430" max="7430" width="9" style="3" customWidth="1"/>
    <col min="7431" max="7433" width="8.28515625" style="3" customWidth="1"/>
    <col min="7434" max="7434" width="9.42578125" style="3" customWidth="1"/>
    <col min="7435" max="7435" width="7.7109375" style="3" customWidth="1"/>
    <col min="7436" max="7436" width="10.42578125" style="3" customWidth="1"/>
    <col min="7437" max="7437" width="9.28515625" style="3" customWidth="1"/>
    <col min="7438" max="7438" width="11.140625" style="3" customWidth="1"/>
    <col min="7439" max="7439" width="7.85546875" style="3" customWidth="1"/>
    <col min="7440" max="7440" width="11" style="3" customWidth="1"/>
    <col min="7441" max="7441" width="7" style="3" customWidth="1"/>
    <col min="7442" max="7442" width="10.85546875" style="3" customWidth="1"/>
    <col min="7443" max="7444" width="10.7109375" style="3" customWidth="1"/>
    <col min="7445" max="7445" width="13.5703125" style="3" customWidth="1"/>
    <col min="7446" max="7446" width="7.42578125" style="3" customWidth="1"/>
    <col min="7447" max="7447" width="9.42578125" style="3" customWidth="1"/>
    <col min="7448" max="7448" width="10" style="3" customWidth="1"/>
    <col min="7449" max="7449" width="11.28515625" style="3" customWidth="1"/>
    <col min="7450" max="7450" width="10.140625" style="3" customWidth="1"/>
    <col min="7451" max="7451" width="9.5703125" style="3" customWidth="1"/>
    <col min="7452" max="7452" width="1.140625" style="3" customWidth="1"/>
    <col min="7453" max="7453" width="2.85546875" style="3" customWidth="1"/>
    <col min="7454" max="7680" width="11.42578125" style="3"/>
    <col min="7681" max="7681" width="11.140625" style="3" customWidth="1"/>
    <col min="7682" max="7682" width="26.140625" style="3" customWidth="1"/>
    <col min="7683" max="7683" width="11.42578125" style="3"/>
    <col min="7684" max="7684" width="10.28515625" style="3" customWidth="1"/>
    <col min="7685" max="7685" width="9.28515625" style="3" customWidth="1"/>
    <col min="7686" max="7686" width="9" style="3" customWidth="1"/>
    <col min="7687" max="7689" width="8.28515625" style="3" customWidth="1"/>
    <col min="7690" max="7690" width="9.42578125" style="3" customWidth="1"/>
    <col min="7691" max="7691" width="7.7109375" style="3" customWidth="1"/>
    <col min="7692" max="7692" width="10.42578125" style="3" customWidth="1"/>
    <col min="7693" max="7693" width="9.28515625" style="3" customWidth="1"/>
    <col min="7694" max="7694" width="11.140625" style="3" customWidth="1"/>
    <col min="7695" max="7695" width="7.85546875" style="3" customWidth="1"/>
    <col min="7696" max="7696" width="11" style="3" customWidth="1"/>
    <col min="7697" max="7697" width="7" style="3" customWidth="1"/>
    <col min="7698" max="7698" width="10.85546875" style="3" customWidth="1"/>
    <col min="7699" max="7700" width="10.7109375" style="3" customWidth="1"/>
    <col min="7701" max="7701" width="13.5703125" style="3" customWidth="1"/>
    <col min="7702" max="7702" width="7.42578125" style="3" customWidth="1"/>
    <col min="7703" max="7703" width="9.42578125" style="3" customWidth="1"/>
    <col min="7704" max="7704" width="10" style="3" customWidth="1"/>
    <col min="7705" max="7705" width="11.28515625" style="3" customWidth="1"/>
    <col min="7706" max="7706" width="10.140625" style="3" customWidth="1"/>
    <col min="7707" max="7707" width="9.5703125" style="3" customWidth="1"/>
    <col min="7708" max="7708" width="1.140625" style="3" customWidth="1"/>
    <col min="7709" max="7709" width="2.85546875" style="3" customWidth="1"/>
    <col min="7710" max="7936" width="11.42578125" style="3"/>
    <col min="7937" max="7937" width="11.140625" style="3" customWidth="1"/>
    <col min="7938" max="7938" width="26.140625" style="3" customWidth="1"/>
    <col min="7939" max="7939" width="11.42578125" style="3"/>
    <col min="7940" max="7940" width="10.28515625" style="3" customWidth="1"/>
    <col min="7941" max="7941" width="9.28515625" style="3" customWidth="1"/>
    <col min="7942" max="7942" width="9" style="3" customWidth="1"/>
    <col min="7943" max="7945" width="8.28515625" style="3" customWidth="1"/>
    <col min="7946" max="7946" width="9.42578125" style="3" customWidth="1"/>
    <col min="7947" max="7947" width="7.7109375" style="3" customWidth="1"/>
    <col min="7948" max="7948" width="10.42578125" style="3" customWidth="1"/>
    <col min="7949" max="7949" width="9.28515625" style="3" customWidth="1"/>
    <col min="7950" max="7950" width="11.140625" style="3" customWidth="1"/>
    <col min="7951" max="7951" width="7.85546875" style="3" customWidth="1"/>
    <col min="7952" max="7952" width="11" style="3" customWidth="1"/>
    <col min="7953" max="7953" width="7" style="3" customWidth="1"/>
    <col min="7954" max="7954" width="10.85546875" style="3" customWidth="1"/>
    <col min="7955" max="7956" width="10.7109375" style="3" customWidth="1"/>
    <col min="7957" max="7957" width="13.5703125" style="3" customWidth="1"/>
    <col min="7958" max="7958" width="7.42578125" style="3" customWidth="1"/>
    <col min="7959" max="7959" width="9.42578125" style="3" customWidth="1"/>
    <col min="7960" max="7960" width="10" style="3" customWidth="1"/>
    <col min="7961" max="7961" width="11.28515625" style="3" customWidth="1"/>
    <col min="7962" max="7962" width="10.140625" style="3" customWidth="1"/>
    <col min="7963" max="7963" width="9.5703125" style="3" customWidth="1"/>
    <col min="7964" max="7964" width="1.140625" style="3" customWidth="1"/>
    <col min="7965" max="7965" width="2.85546875" style="3" customWidth="1"/>
    <col min="7966" max="8192" width="11.42578125" style="3"/>
    <col min="8193" max="8193" width="11.140625" style="3" customWidth="1"/>
    <col min="8194" max="8194" width="26.140625" style="3" customWidth="1"/>
    <col min="8195" max="8195" width="11.42578125" style="3"/>
    <col min="8196" max="8196" width="10.28515625" style="3" customWidth="1"/>
    <col min="8197" max="8197" width="9.28515625" style="3" customWidth="1"/>
    <col min="8198" max="8198" width="9" style="3" customWidth="1"/>
    <col min="8199" max="8201" width="8.28515625" style="3" customWidth="1"/>
    <col min="8202" max="8202" width="9.42578125" style="3" customWidth="1"/>
    <col min="8203" max="8203" width="7.7109375" style="3" customWidth="1"/>
    <col min="8204" max="8204" width="10.42578125" style="3" customWidth="1"/>
    <col min="8205" max="8205" width="9.28515625" style="3" customWidth="1"/>
    <col min="8206" max="8206" width="11.140625" style="3" customWidth="1"/>
    <col min="8207" max="8207" width="7.85546875" style="3" customWidth="1"/>
    <col min="8208" max="8208" width="11" style="3" customWidth="1"/>
    <col min="8209" max="8209" width="7" style="3" customWidth="1"/>
    <col min="8210" max="8210" width="10.85546875" style="3" customWidth="1"/>
    <col min="8211" max="8212" width="10.7109375" style="3" customWidth="1"/>
    <col min="8213" max="8213" width="13.5703125" style="3" customWidth="1"/>
    <col min="8214" max="8214" width="7.42578125" style="3" customWidth="1"/>
    <col min="8215" max="8215" width="9.42578125" style="3" customWidth="1"/>
    <col min="8216" max="8216" width="10" style="3" customWidth="1"/>
    <col min="8217" max="8217" width="11.28515625" style="3" customWidth="1"/>
    <col min="8218" max="8218" width="10.140625" style="3" customWidth="1"/>
    <col min="8219" max="8219" width="9.5703125" style="3" customWidth="1"/>
    <col min="8220" max="8220" width="1.140625" style="3" customWidth="1"/>
    <col min="8221" max="8221" width="2.85546875" style="3" customWidth="1"/>
    <col min="8222" max="8448" width="11.42578125" style="3"/>
    <col min="8449" max="8449" width="11.140625" style="3" customWidth="1"/>
    <col min="8450" max="8450" width="26.140625" style="3" customWidth="1"/>
    <col min="8451" max="8451" width="11.42578125" style="3"/>
    <col min="8452" max="8452" width="10.28515625" style="3" customWidth="1"/>
    <col min="8453" max="8453" width="9.28515625" style="3" customWidth="1"/>
    <col min="8454" max="8454" width="9" style="3" customWidth="1"/>
    <col min="8455" max="8457" width="8.28515625" style="3" customWidth="1"/>
    <col min="8458" max="8458" width="9.42578125" style="3" customWidth="1"/>
    <col min="8459" max="8459" width="7.7109375" style="3" customWidth="1"/>
    <col min="8460" max="8460" width="10.42578125" style="3" customWidth="1"/>
    <col min="8461" max="8461" width="9.28515625" style="3" customWidth="1"/>
    <col min="8462" max="8462" width="11.140625" style="3" customWidth="1"/>
    <col min="8463" max="8463" width="7.85546875" style="3" customWidth="1"/>
    <col min="8464" max="8464" width="11" style="3" customWidth="1"/>
    <col min="8465" max="8465" width="7" style="3" customWidth="1"/>
    <col min="8466" max="8466" width="10.85546875" style="3" customWidth="1"/>
    <col min="8467" max="8468" width="10.7109375" style="3" customWidth="1"/>
    <col min="8469" max="8469" width="13.5703125" style="3" customWidth="1"/>
    <col min="8470" max="8470" width="7.42578125" style="3" customWidth="1"/>
    <col min="8471" max="8471" width="9.42578125" style="3" customWidth="1"/>
    <col min="8472" max="8472" width="10" style="3" customWidth="1"/>
    <col min="8473" max="8473" width="11.28515625" style="3" customWidth="1"/>
    <col min="8474" max="8474" width="10.140625" style="3" customWidth="1"/>
    <col min="8475" max="8475" width="9.5703125" style="3" customWidth="1"/>
    <col min="8476" max="8476" width="1.140625" style="3" customWidth="1"/>
    <col min="8477" max="8477" width="2.85546875" style="3" customWidth="1"/>
    <col min="8478" max="8704" width="11.42578125" style="3"/>
    <col min="8705" max="8705" width="11.140625" style="3" customWidth="1"/>
    <col min="8706" max="8706" width="26.140625" style="3" customWidth="1"/>
    <col min="8707" max="8707" width="11.42578125" style="3"/>
    <col min="8708" max="8708" width="10.28515625" style="3" customWidth="1"/>
    <col min="8709" max="8709" width="9.28515625" style="3" customWidth="1"/>
    <col min="8710" max="8710" width="9" style="3" customWidth="1"/>
    <col min="8711" max="8713" width="8.28515625" style="3" customWidth="1"/>
    <col min="8714" max="8714" width="9.42578125" style="3" customWidth="1"/>
    <col min="8715" max="8715" width="7.7109375" style="3" customWidth="1"/>
    <col min="8716" max="8716" width="10.42578125" style="3" customWidth="1"/>
    <col min="8717" max="8717" width="9.28515625" style="3" customWidth="1"/>
    <col min="8718" max="8718" width="11.140625" style="3" customWidth="1"/>
    <col min="8719" max="8719" width="7.85546875" style="3" customWidth="1"/>
    <col min="8720" max="8720" width="11" style="3" customWidth="1"/>
    <col min="8721" max="8721" width="7" style="3" customWidth="1"/>
    <col min="8722" max="8722" width="10.85546875" style="3" customWidth="1"/>
    <col min="8723" max="8724" width="10.7109375" style="3" customWidth="1"/>
    <col min="8725" max="8725" width="13.5703125" style="3" customWidth="1"/>
    <col min="8726" max="8726" width="7.42578125" style="3" customWidth="1"/>
    <col min="8727" max="8727" width="9.42578125" style="3" customWidth="1"/>
    <col min="8728" max="8728" width="10" style="3" customWidth="1"/>
    <col min="8729" max="8729" width="11.28515625" style="3" customWidth="1"/>
    <col min="8730" max="8730" width="10.140625" style="3" customWidth="1"/>
    <col min="8731" max="8731" width="9.5703125" style="3" customWidth="1"/>
    <col min="8732" max="8732" width="1.140625" style="3" customWidth="1"/>
    <col min="8733" max="8733" width="2.85546875" style="3" customWidth="1"/>
    <col min="8734" max="8960" width="11.42578125" style="3"/>
    <col min="8961" max="8961" width="11.140625" style="3" customWidth="1"/>
    <col min="8962" max="8962" width="26.140625" style="3" customWidth="1"/>
    <col min="8963" max="8963" width="11.42578125" style="3"/>
    <col min="8964" max="8964" width="10.28515625" style="3" customWidth="1"/>
    <col min="8965" max="8965" width="9.28515625" style="3" customWidth="1"/>
    <col min="8966" max="8966" width="9" style="3" customWidth="1"/>
    <col min="8967" max="8969" width="8.28515625" style="3" customWidth="1"/>
    <col min="8970" max="8970" width="9.42578125" style="3" customWidth="1"/>
    <col min="8971" max="8971" width="7.7109375" style="3" customWidth="1"/>
    <col min="8972" max="8972" width="10.42578125" style="3" customWidth="1"/>
    <col min="8973" max="8973" width="9.28515625" style="3" customWidth="1"/>
    <col min="8974" max="8974" width="11.140625" style="3" customWidth="1"/>
    <col min="8975" max="8975" width="7.85546875" style="3" customWidth="1"/>
    <col min="8976" max="8976" width="11" style="3" customWidth="1"/>
    <col min="8977" max="8977" width="7" style="3" customWidth="1"/>
    <col min="8978" max="8978" width="10.85546875" style="3" customWidth="1"/>
    <col min="8979" max="8980" width="10.7109375" style="3" customWidth="1"/>
    <col min="8981" max="8981" width="13.5703125" style="3" customWidth="1"/>
    <col min="8982" max="8982" width="7.42578125" style="3" customWidth="1"/>
    <col min="8983" max="8983" width="9.42578125" style="3" customWidth="1"/>
    <col min="8984" max="8984" width="10" style="3" customWidth="1"/>
    <col min="8985" max="8985" width="11.28515625" style="3" customWidth="1"/>
    <col min="8986" max="8986" width="10.140625" style="3" customWidth="1"/>
    <col min="8987" max="8987" width="9.5703125" style="3" customWidth="1"/>
    <col min="8988" max="8988" width="1.140625" style="3" customWidth="1"/>
    <col min="8989" max="8989" width="2.85546875" style="3" customWidth="1"/>
    <col min="8990" max="9216" width="11.42578125" style="3"/>
    <col min="9217" max="9217" width="11.140625" style="3" customWidth="1"/>
    <col min="9218" max="9218" width="26.140625" style="3" customWidth="1"/>
    <col min="9219" max="9219" width="11.42578125" style="3"/>
    <col min="9220" max="9220" width="10.28515625" style="3" customWidth="1"/>
    <col min="9221" max="9221" width="9.28515625" style="3" customWidth="1"/>
    <col min="9222" max="9222" width="9" style="3" customWidth="1"/>
    <col min="9223" max="9225" width="8.28515625" style="3" customWidth="1"/>
    <col min="9226" max="9226" width="9.42578125" style="3" customWidth="1"/>
    <col min="9227" max="9227" width="7.7109375" style="3" customWidth="1"/>
    <col min="9228" max="9228" width="10.42578125" style="3" customWidth="1"/>
    <col min="9229" max="9229" width="9.28515625" style="3" customWidth="1"/>
    <col min="9230" max="9230" width="11.140625" style="3" customWidth="1"/>
    <col min="9231" max="9231" width="7.85546875" style="3" customWidth="1"/>
    <col min="9232" max="9232" width="11" style="3" customWidth="1"/>
    <col min="9233" max="9233" width="7" style="3" customWidth="1"/>
    <col min="9234" max="9234" width="10.85546875" style="3" customWidth="1"/>
    <col min="9235" max="9236" width="10.7109375" style="3" customWidth="1"/>
    <col min="9237" max="9237" width="13.5703125" style="3" customWidth="1"/>
    <col min="9238" max="9238" width="7.42578125" style="3" customWidth="1"/>
    <col min="9239" max="9239" width="9.42578125" style="3" customWidth="1"/>
    <col min="9240" max="9240" width="10" style="3" customWidth="1"/>
    <col min="9241" max="9241" width="11.28515625" style="3" customWidth="1"/>
    <col min="9242" max="9242" width="10.140625" style="3" customWidth="1"/>
    <col min="9243" max="9243" width="9.5703125" style="3" customWidth="1"/>
    <col min="9244" max="9244" width="1.140625" style="3" customWidth="1"/>
    <col min="9245" max="9245" width="2.85546875" style="3" customWidth="1"/>
    <col min="9246" max="9472" width="11.42578125" style="3"/>
    <col min="9473" max="9473" width="11.140625" style="3" customWidth="1"/>
    <col min="9474" max="9474" width="26.140625" style="3" customWidth="1"/>
    <col min="9475" max="9475" width="11.42578125" style="3"/>
    <col min="9476" max="9476" width="10.28515625" style="3" customWidth="1"/>
    <col min="9477" max="9477" width="9.28515625" style="3" customWidth="1"/>
    <col min="9478" max="9478" width="9" style="3" customWidth="1"/>
    <col min="9479" max="9481" width="8.28515625" style="3" customWidth="1"/>
    <col min="9482" max="9482" width="9.42578125" style="3" customWidth="1"/>
    <col min="9483" max="9483" width="7.7109375" style="3" customWidth="1"/>
    <col min="9484" max="9484" width="10.42578125" style="3" customWidth="1"/>
    <col min="9485" max="9485" width="9.28515625" style="3" customWidth="1"/>
    <col min="9486" max="9486" width="11.140625" style="3" customWidth="1"/>
    <col min="9487" max="9487" width="7.85546875" style="3" customWidth="1"/>
    <col min="9488" max="9488" width="11" style="3" customWidth="1"/>
    <col min="9489" max="9489" width="7" style="3" customWidth="1"/>
    <col min="9490" max="9490" width="10.85546875" style="3" customWidth="1"/>
    <col min="9491" max="9492" width="10.7109375" style="3" customWidth="1"/>
    <col min="9493" max="9493" width="13.5703125" style="3" customWidth="1"/>
    <col min="9494" max="9494" width="7.42578125" style="3" customWidth="1"/>
    <col min="9495" max="9495" width="9.42578125" style="3" customWidth="1"/>
    <col min="9496" max="9496" width="10" style="3" customWidth="1"/>
    <col min="9497" max="9497" width="11.28515625" style="3" customWidth="1"/>
    <col min="9498" max="9498" width="10.140625" style="3" customWidth="1"/>
    <col min="9499" max="9499" width="9.5703125" style="3" customWidth="1"/>
    <col min="9500" max="9500" width="1.140625" style="3" customWidth="1"/>
    <col min="9501" max="9501" width="2.85546875" style="3" customWidth="1"/>
    <col min="9502" max="9728" width="11.42578125" style="3"/>
    <col min="9729" max="9729" width="11.140625" style="3" customWidth="1"/>
    <col min="9730" max="9730" width="26.140625" style="3" customWidth="1"/>
    <col min="9731" max="9731" width="11.42578125" style="3"/>
    <col min="9732" max="9732" width="10.28515625" style="3" customWidth="1"/>
    <col min="9733" max="9733" width="9.28515625" style="3" customWidth="1"/>
    <col min="9734" max="9734" width="9" style="3" customWidth="1"/>
    <col min="9735" max="9737" width="8.28515625" style="3" customWidth="1"/>
    <col min="9738" max="9738" width="9.42578125" style="3" customWidth="1"/>
    <col min="9739" max="9739" width="7.7109375" style="3" customWidth="1"/>
    <col min="9740" max="9740" width="10.42578125" style="3" customWidth="1"/>
    <col min="9741" max="9741" width="9.28515625" style="3" customWidth="1"/>
    <col min="9742" max="9742" width="11.140625" style="3" customWidth="1"/>
    <col min="9743" max="9743" width="7.85546875" style="3" customWidth="1"/>
    <col min="9744" max="9744" width="11" style="3" customWidth="1"/>
    <col min="9745" max="9745" width="7" style="3" customWidth="1"/>
    <col min="9746" max="9746" width="10.85546875" style="3" customWidth="1"/>
    <col min="9747" max="9748" width="10.7109375" style="3" customWidth="1"/>
    <col min="9749" max="9749" width="13.5703125" style="3" customWidth="1"/>
    <col min="9750" max="9750" width="7.42578125" style="3" customWidth="1"/>
    <col min="9751" max="9751" width="9.42578125" style="3" customWidth="1"/>
    <col min="9752" max="9752" width="10" style="3" customWidth="1"/>
    <col min="9753" max="9753" width="11.28515625" style="3" customWidth="1"/>
    <col min="9754" max="9754" width="10.140625" style="3" customWidth="1"/>
    <col min="9755" max="9755" width="9.5703125" style="3" customWidth="1"/>
    <col min="9756" max="9756" width="1.140625" style="3" customWidth="1"/>
    <col min="9757" max="9757" width="2.85546875" style="3" customWidth="1"/>
    <col min="9758" max="9984" width="11.42578125" style="3"/>
    <col min="9985" max="9985" width="11.140625" style="3" customWidth="1"/>
    <col min="9986" max="9986" width="26.140625" style="3" customWidth="1"/>
    <col min="9987" max="9987" width="11.42578125" style="3"/>
    <col min="9988" max="9988" width="10.28515625" style="3" customWidth="1"/>
    <col min="9989" max="9989" width="9.28515625" style="3" customWidth="1"/>
    <col min="9990" max="9990" width="9" style="3" customWidth="1"/>
    <col min="9991" max="9993" width="8.28515625" style="3" customWidth="1"/>
    <col min="9994" max="9994" width="9.42578125" style="3" customWidth="1"/>
    <col min="9995" max="9995" width="7.7109375" style="3" customWidth="1"/>
    <col min="9996" max="9996" width="10.42578125" style="3" customWidth="1"/>
    <col min="9997" max="9997" width="9.28515625" style="3" customWidth="1"/>
    <col min="9998" max="9998" width="11.140625" style="3" customWidth="1"/>
    <col min="9999" max="9999" width="7.85546875" style="3" customWidth="1"/>
    <col min="10000" max="10000" width="11" style="3" customWidth="1"/>
    <col min="10001" max="10001" width="7" style="3" customWidth="1"/>
    <col min="10002" max="10002" width="10.85546875" style="3" customWidth="1"/>
    <col min="10003" max="10004" width="10.7109375" style="3" customWidth="1"/>
    <col min="10005" max="10005" width="13.5703125" style="3" customWidth="1"/>
    <col min="10006" max="10006" width="7.42578125" style="3" customWidth="1"/>
    <col min="10007" max="10007" width="9.42578125" style="3" customWidth="1"/>
    <col min="10008" max="10008" width="10" style="3" customWidth="1"/>
    <col min="10009" max="10009" width="11.28515625" style="3" customWidth="1"/>
    <col min="10010" max="10010" width="10.140625" style="3" customWidth="1"/>
    <col min="10011" max="10011" width="9.5703125" style="3" customWidth="1"/>
    <col min="10012" max="10012" width="1.140625" style="3" customWidth="1"/>
    <col min="10013" max="10013" width="2.85546875" style="3" customWidth="1"/>
    <col min="10014" max="10240" width="11.42578125" style="3"/>
    <col min="10241" max="10241" width="11.140625" style="3" customWidth="1"/>
    <col min="10242" max="10242" width="26.140625" style="3" customWidth="1"/>
    <col min="10243" max="10243" width="11.42578125" style="3"/>
    <col min="10244" max="10244" width="10.28515625" style="3" customWidth="1"/>
    <col min="10245" max="10245" width="9.28515625" style="3" customWidth="1"/>
    <col min="10246" max="10246" width="9" style="3" customWidth="1"/>
    <col min="10247" max="10249" width="8.28515625" style="3" customWidth="1"/>
    <col min="10250" max="10250" width="9.42578125" style="3" customWidth="1"/>
    <col min="10251" max="10251" width="7.7109375" style="3" customWidth="1"/>
    <col min="10252" max="10252" width="10.42578125" style="3" customWidth="1"/>
    <col min="10253" max="10253" width="9.28515625" style="3" customWidth="1"/>
    <col min="10254" max="10254" width="11.140625" style="3" customWidth="1"/>
    <col min="10255" max="10255" width="7.85546875" style="3" customWidth="1"/>
    <col min="10256" max="10256" width="11" style="3" customWidth="1"/>
    <col min="10257" max="10257" width="7" style="3" customWidth="1"/>
    <col min="10258" max="10258" width="10.85546875" style="3" customWidth="1"/>
    <col min="10259" max="10260" width="10.7109375" style="3" customWidth="1"/>
    <col min="10261" max="10261" width="13.5703125" style="3" customWidth="1"/>
    <col min="10262" max="10262" width="7.42578125" style="3" customWidth="1"/>
    <col min="10263" max="10263" width="9.42578125" style="3" customWidth="1"/>
    <col min="10264" max="10264" width="10" style="3" customWidth="1"/>
    <col min="10265" max="10265" width="11.28515625" style="3" customWidth="1"/>
    <col min="10266" max="10266" width="10.140625" style="3" customWidth="1"/>
    <col min="10267" max="10267" width="9.5703125" style="3" customWidth="1"/>
    <col min="10268" max="10268" width="1.140625" style="3" customWidth="1"/>
    <col min="10269" max="10269" width="2.85546875" style="3" customWidth="1"/>
    <col min="10270" max="10496" width="11.42578125" style="3"/>
    <col min="10497" max="10497" width="11.140625" style="3" customWidth="1"/>
    <col min="10498" max="10498" width="26.140625" style="3" customWidth="1"/>
    <col min="10499" max="10499" width="11.42578125" style="3"/>
    <col min="10500" max="10500" width="10.28515625" style="3" customWidth="1"/>
    <col min="10501" max="10501" width="9.28515625" style="3" customWidth="1"/>
    <col min="10502" max="10502" width="9" style="3" customWidth="1"/>
    <col min="10503" max="10505" width="8.28515625" style="3" customWidth="1"/>
    <col min="10506" max="10506" width="9.42578125" style="3" customWidth="1"/>
    <col min="10507" max="10507" width="7.7109375" style="3" customWidth="1"/>
    <col min="10508" max="10508" width="10.42578125" style="3" customWidth="1"/>
    <col min="10509" max="10509" width="9.28515625" style="3" customWidth="1"/>
    <col min="10510" max="10510" width="11.140625" style="3" customWidth="1"/>
    <col min="10511" max="10511" width="7.85546875" style="3" customWidth="1"/>
    <col min="10512" max="10512" width="11" style="3" customWidth="1"/>
    <col min="10513" max="10513" width="7" style="3" customWidth="1"/>
    <col min="10514" max="10514" width="10.85546875" style="3" customWidth="1"/>
    <col min="10515" max="10516" width="10.7109375" style="3" customWidth="1"/>
    <col min="10517" max="10517" width="13.5703125" style="3" customWidth="1"/>
    <col min="10518" max="10518" width="7.42578125" style="3" customWidth="1"/>
    <col min="10519" max="10519" width="9.42578125" style="3" customWidth="1"/>
    <col min="10520" max="10520" width="10" style="3" customWidth="1"/>
    <col min="10521" max="10521" width="11.28515625" style="3" customWidth="1"/>
    <col min="10522" max="10522" width="10.140625" style="3" customWidth="1"/>
    <col min="10523" max="10523" width="9.5703125" style="3" customWidth="1"/>
    <col min="10524" max="10524" width="1.140625" style="3" customWidth="1"/>
    <col min="10525" max="10525" width="2.85546875" style="3" customWidth="1"/>
    <col min="10526" max="10752" width="11.42578125" style="3"/>
    <col min="10753" max="10753" width="11.140625" style="3" customWidth="1"/>
    <col min="10754" max="10754" width="26.140625" style="3" customWidth="1"/>
    <col min="10755" max="10755" width="11.42578125" style="3"/>
    <col min="10756" max="10756" width="10.28515625" style="3" customWidth="1"/>
    <col min="10757" max="10757" width="9.28515625" style="3" customWidth="1"/>
    <col min="10758" max="10758" width="9" style="3" customWidth="1"/>
    <col min="10759" max="10761" width="8.28515625" style="3" customWidth="1"/>
    <col min="10762" max="10762" width="9.42578125" style="3" customWidth="1"/>
    <col min="10763" max="10763" width="7.7109375" style="3" customWidth="1"/>
    <col min="10764" max="10764" width="10.42578125" style="3" customWidth="1"/>
    <col min="10765" max="10765" width="9.28515625" style="3" customWidth="1"/>
    <col min="10766" max="10766" width="11.140625" style="3" customWidth="1"/>
    <col min="10767" max="10767" width="7.85546875" style="3" customWidth="1"/>
    <col min="10768" max="10768" width="11" style="3" customWidth="1"/>
    <col min="10769" max="10769" width="7" style="3" customWidth="1"/>
    <col min="10770" max="10770" width="10.85546875" style="3" customWidth="1"/>
    <col min="10771" max="10772" width="10.7109375" style="3" customWidth="1"/>
    <col min="10773" max="10773" width="13.5703125" style="3" customWidth="1"/>
    <col min="10774" max="10774" width="7.42578125" style="3" customWidth="1"/>
    <col min="10775" max="10775" width="9.42578125" style="3" customWidth="1"/>
    <col min="10776" max="10776" width="10" style="3" customWidth="1"/>
    <col min="10777" max="10777" width="11.28515625" style="3" customWidth="1"/>
    <col min="10778" max="10778" width="10.140625" style="3" customWidth="1"/>
    <col min="10779" max="10779" width="9.5703125" style="3" customWidth="1"/>
    <col min="10780" max="10780" width="1.140625" style="3" customWidth="1"/>
    <col min="10781" max="10781" width="2.85546875" style="3" customWidth="1"/>
    <col min="10782" max="11008" width="11.42578125" style="3"/>
    <col min="11009" max="11009" width="11.140625" style="3" customWidth="1"/>
    <col min="11010" max="11010" width="26.140625" style="3" customWidth="1"/>
    <col min="11011" max="11011" width="11.42578125" style="3"/>
    <col min="11012" max="11012" width="10.28515625" style="3" customWidth="1"/>
    <col min="11013" max="11013" width="9.28515625" style="3" customWidth="1"/>
    <col min="11014" max="11014" width="9" style="3" customWidth="1"/>
    <col min="11015" max="11017" width="8.28515625" style="3" customWidth="1"/>
    <col min="11018" max="11018" width="9.42578125" style="3" customWidth="1"/>
    <col min="11019" max="11019" width="7.7109375" style="3" customWidth="1"/>
    <col min="11020" max="11020" width="10.42578125" style="3" customWidth="1"/>
    <col min="11021" max="11021" width="9.28515625" style="3" customWidth="1"/>
    <col min="11022" max="11022" width="11.140625" style="3" customWidth="1"/>
    <col min="11023" max="11023" width="7.85546875" style="3" customWidth="1"/>
    <col min="11024" max="11024" width="11" style="3" customWidth="1"/>
    <col min="11025" max="11025" width="7" style="3" customWidth="1"/>
    <col min="11026" max="11026" width="10.85546875" style="3" customWidth="1"/>
    <col min="11027" max="11028" width="10.7109375" style="3" customWidth="1"/>
    <col min="11029" max="11029" width="13.5703125" style="3" customWidth="1"/>
    <col min="11030" max="11030" width="7.42578125" style="3" customWidth="1"/>
    <col min="11031" max="11031" width="9.42578125" style="3" customWidth="1"/>
    <col min="11032" max="11032" width="10" style="3" customWidth="1"/>
    <col min="11033" max="11033" width="11.28515625" style="3" customWidth="1"/>
    <col min="11034" max="11034" width="10.140625" style="3" customWidth="1"/>
    <col min="11035" max="11035" width="9.5703125" style="3" customWidth="1"/>
    <col min="11036" max="11036" width="1.140625" style="3" customWidth="1"/>
    <col min="11037" max="11037" width="2.85546875" style="3" customWidth="1"/>
    <col min="11038" max="11264" width="11.42578125" style="3"/>
    <col min="11265" max="11265" width="11.140625" style="3" customWidth="1"/>
    <col min="11266" max="11266" width="26.140625" style="3" customWidth="1"/>
    <col min="11267" max="11267" width="11.42578125" style="3"/>
    <col min="11268" max="11268" width="10.28515625" style="3" customWidth="1"/>
    <col min="11269" max="11269" width="9.28515625" style="3" customWidth="1"/>
    <col min="11270" max="11270" width="9" style="3" customWidth="1"/>
    <col min="11271" max="11273" width="8.28515625" style="3" customWidth="1"/>
    <col min="11274" max="11274" width="9.42578125" style="3" customWidth="1"/>
    <col min="11275" max="11275" width="7.7109375" style="3" customWidth="1"/>
    <col min="11276" max="11276" width="10.42578125" style="3" customWidth="1"/>
    <col min="11277" max="11277" width="9.28515625" style="3" customWidth="1"/>
    <col min="11278" max="11278" width="11.140625" style="3" customWidth="1"/>
    <col min="11279" max="11279" width="7.85546875" style="3" customWidth="1"/>
    <col min="11280" max="11280" width="11" style="3" customWidth="1"/>
    <col min="11281" max="11281" width="7" style="3" customWidth="1"/>
    <col min="11282" max="11282" width="10.85546875" style="3" customWidth="1"/>
    <col min="11283" max="11284" width="10.7109375" style="3" customWidth="1"/>
    <col min="11285" max="11285" width="13.5703125" style="3" customWidth="1"/>
    <col min="11286" max="11286" width="7.42578125" style="3" customWidth="1"/>
    <col min="11287" max="11287" width="9.42578125" style="3" customWidth="1"/>
    <col min="11288" max="11288" width="10" style="3" customWidth="1"/>
    <col min="11289" max="11289" width="11.28515625" style="3" customWidth="1"/>
    <col min="11290" max="11290" width="10.140625" style="3" customWidth="1"/>
    <col min="11291" max="11291" width="9.5703125" style="3" customWidth="1"/>
    <col min="11292" max="11292" width="1.140625" style="3" customWidth="1"/>
    <col min="11293" max="11293" width="2.85546875" style="3" customWidth="1"/>
    <col min="11294" max="11520" width="11.42578125" style="3"/>
    <col min="11521" max="11521" width="11.140625" style="3" customWidth="1"/>
    <col min="11522" max="11522" width="26.140625" style="3" customWidth="1"/>
    <col min="11523" max="11523" width="11.42578125" style="3"/>
    <col min="11524" max="11524" width="10.28515625" style="3" customWidth="1"/>
    <col min="11525" max="11525" width="9.28515625" style="3" customWidth="1"/>
    <col min="11526" max="11526" width="9" style="3" customWidth="1"/>
    <col min="11527" max="11529" width="8.28515625" style="3" customWidth="1"/>
    <col min="11530" max="11530" width="9.42578125" style="3" customWidth="1"/>
    <col min="11531" max="11531" width="7.7109375" style="3" customWidth="1"/>
    <col min="11532" max="11532" width="10.42578125" style="3" customWidth="1"/>
    <col min="11533" max="11533" width="9.28515625" style="3" customWidth="1"/>
    <col min="11534" max="11534" width="11.140625" style="3" customWidth="1"/>
    <col min="11535" max="11535" width="7.85546875" style="3" customWidth="1"/>
    <col min="11536" max="11536" width="11" style="3" customWidth="1"/>
    <col min="11537" max="11537" width="7" style="3" customWidth="1"/>
    <col min="11538" max="11538" width="10.85546875" style="3" customWidth="1"/>
    <col min="11539" max="11540" width="10.7109375" style="3" customWidth="1"/>
    <col min="11541" max="11541" width="13.5703125" style="3" customWidth="1"/>
    <col min="11542" max="11542" width="7.42578125" style="3" customWidth="1"/>
    <col min="11543" max="11543" width="9.42578125" style="3" customWidth="1"/>
    <col min="11544" max="11544" width="10" style="3" customWidth="1"/>
    <col min="11545" max="11545" width="11.28515625" style="3" customWidth="1"/>
    <col min="11546" max="11546" width="10.140625" style="3" customWidth="1"/>
    <col min="11547" max="11547" width="9.5703125" style="3" customWidth="1"/>
    <col min="11548" max="11548" width="1.140625" style="3" customWidth="1"/>
    <col min="11549" max="11549" width="2.85546875" style="3" customWidth="1"/>
    <col min="11550" max="11776" width="11.42578125" style="3"/>
    <col min="11777" max="11777" width="11.140625" style="3" customWidth="1"/>
    <col min="11778" max="11778" width="26.140625" style="3" customWidth="1"/>
    <col min="11779" max="11779" width="11.42578125" style="3"/>
    <col min="11780" max="11780" width="10.28515625" style="3" customWidth="1"/>
    <col min="11781" max="11781" width="9.28515625" style="3" customWidth="1"/>
    <col min="11782" max="11782" width="9" style="3" customWidth="1"/>
    <col min="11783" max="11785" width="8.28515625" style="3" customWidth="1"/>
    <col min="11786" max="11786" width="9.42578125" style="3" customWidth="1"/>
    <col min="11787" max="11787" width="7.7109375" style="3" customWidth="1"/>
    <col min="11788" max="11788" width="10.42578125" style="3" customWidth="1"/>
    <col min="11789" max="11789" width="9.28515625" style="3" customWidth="1"/>
    <col min="11790" max="11790" width="11.140625" style="3" customWidth="1"/>
    <col min="11791" max="11791" width="7.85546875" style="3" customWidth="1"/>
    <col min="11792" max="11792" width="11" style="3" customWidth="1"/>
    <col min="11793" max="11793" width="7" style="3" customWidth="1"/>
    <col min="11794" max="11794" width="10.85546875" style="3" customWidth="1"/>
    <col min="11795" max="11796" width="10.7109375" style="3" customWidth="1"/>
    <col min="11797" max="11797" width="13.5703125" style="3" customWidth="1"/>
    <col min="11798" max="11798" width="7.42578125" style="3" customWidth="1"/>
    <col min="11799" max="11799" width="9.42578125" style="3" customWidth="1"/>
    <col min="11800" max="11800" width="10" style="3" customWidth="1"/>
    <col min="11801" max="11801" width="11.28515625" style="3" customWidth="1"/>
    <col min="11802" max="11802" width="10.140625" style="3" customWidth="1"/>
    <col min="11803" max="11803" width="9.5703125" style="3" customWidth="1"/>
    <col min="11804" max="11804" width="1.140625" style="3" customWidth="1"/>
    <col min="11805" max="11805" width="2.85546875" style="3" customWidth="1"/>
    <col min="11806" max="12032" width="11.42578125" style="3"/>
    <col min="12033" max="12033" width="11.140625" style="3" customWidth="1"/>
    <col min="12034" max="12034" width="26.140625" style="3" customWidth="1"/>
    <col min="12035" max="12035" width="11.42578125" style="3"/>
    <col min="12036" max="12036" width="10.28515625" style="3" customWidth="1"/>
    <col min="12037" max="12037" width="9.28515625" style="3" customWidth="1"/>
    <col min="12038" max="12038" width="9" style="3" customWidth="1"/>
    <col min="12039" max="12041" width="8.28515625" style="3" customWidth="1"/>
    <col min="12042" max="12042" width="9.42578125" style="3" customWidth="1"/>
    <col min="12043" max="12043" width="7.7109375" style="3" customWidth="1"/>
    <col min="12044" max="12044" width="10.42578125" style="3" customWidth="1"/>
    <col min="12045" max="12045" width="9.28515625" style="3" customWidth="1"/>
    <col min="12046" max="12046" width="11.140625" style="3" customWidth="1"/>
    <col min="12047" max="12047" width="7.85546875" style="3" customWidth="1"/>
    <col min="12048" max="12048" width="11" style="3" customWidth="1"/>
    <col min="12049" max="12049" width="7" style="3" customWidth="1"/>
    <col min="12050" max="12050" width="10.85546875" style="3" customWidth="1"/>
    <col min="12051" max="12052" width="10.7109375" style="3" customWidth="1"/>
    <col min="12053" max="12053" width="13.5703125" style="3" customWidth="1"/>
    <col min="12054" max="12054" width="7.42578125" style="3" customWidth="1"/>
    <col min="12055" max="12055" width="9.42578125" style="3" customWidth="1"/>
    <col min="12056" max="12056" width="10" style="3" customWidth="1"/>
    <col min="12057" max="12057" width="11.28515625" style="3" customWidth="1"/>
    <col min="12058" max="12058" width="10.140625" style="3" customWidth="1"/>
    <col min="12059" max="12059" width="9.5703125" style="3" customWidth="1"/>
    <col min="12060" max="12060" width="1.140625" style="3" customWidth="1"/>
    <col min="12061" max="12061" width="2.85546875" style="3" customWidth="1"/>
    <col min="12062" max="12288" width="11.42578125" style="3"/>
    <col min="12289" max="12289" width="11.140625" style="3" customWidth="1"/>
    <col min="12290" max="12290" width="26.140625" style="3" customWidth="1"/>
    <col min="12291" max="12291" width="11.42578125" style="3"/>
    <col min="12292" max="12292" width="10.28515625" style="3" customWidth="1"/>
    <col min="12293" max="12293" width="9.28515625" style="3" customWidth="1"/>
    <col min="12294" max="12294" width="9" style="3" customWidth="1"/>
    <col min="12295" max="12297" width="8.28515625" style="3" customWidth="1"/>
    <col min="12298" max="12298" width="9.42578125" style="3" customWidth="1"/>
    <col min="12299" max="12299" width="7.7109375" style="3" customWidth="1"/>
    <col min="12300" max="12300" width="10.42578125" style="3" customWidth="1"/>
    <col min="12301" max="12301" width="9.28515625" style="3" customWidth="1"/>
    <col min="12302" max="12302" width="11.140625" style="3" customWidth="1"/>
    <col min="12303" max="12303" width="7.85546875" style="3" customWidth="1"/>
    <col min="12304" max="12304" width="11" style="3" customWidth="1"/>
    <col min="12305" max="12305" width="7" style="3" customWidth="1"/>
    <col min="12306" max="12306" width="10.85546875" style="3" customWidth="1"/>
    <col min="12307" max="12308" width="10.7109375" style="3" customWidth="1"/>
    <col min="12309" max="12309" width="13.5703125" style="3" customWidth="1"/>
    <col min="12310" max="12310" width="7.42578125" style="3" customWidth="1"/>
    <col min="12311" max="12311" width="9.42578125" style="3" customWidth="1"/>
    <col min="12312" max="12312" width="10" style="3" customWidth="1"/>
    <col min="12313" max="12313" width="11.28515625" style="3" customWidth="1"/>
    <col min="12314" max="12314" width="10.140625" style="3" customWidth="1"/>
    <col min="12315" max="12315" width="9.5703125" style="3" customWidth="1"/>
    <col min="12316" max="12316" width="1.140625" style="3" customWidth="1"/>
    <col min="12317" max="12317" width="2.85546875" style="3" customWidth="1"/>
    <col min="12318" max="12544" width="11.42578125" style="3"/>
    <col min="12545" max="12545" width="11.140625" style="3" customWidth="1"/>
    <col min="12546" max="12546" width="26.140625" style="3" customWidth="1"/>
    <col min="12547" max="12547" width="11.42578125" style="3"/>
    <col min="12548" max="12548" width="10.28515625" style="3" customWidth="1"/>
    <col min="12549" max="12549" width="9.28515625" style="3" customWidth="1"/>
    <col min="12550" max="12550" width="9" style="3" customWidth="1"/>
    <col min="12551" max="12553" width="8.28515625" style="3" customWidth="1"/>
    <col min="12554" max="12554" width="9.42578125" style="3" customWidth="1"/>
    <col min="12555" max="12555" width="7.7109375" style="3" customWidth="1"/>
    <col min="12556" max="12556" width="10.42578125" style="3" customWidth="1"/>
    <col min="12557" max="12557" width="9.28515625" style="3" customWidth="1"/>
    <col min="12558" max="12558" width="11.140625" style="3" customWidth="1"/>
    <col min="12559" max="12559" width="7.85546875" style="3" customWidth="1"/>
    <col min="12560" max="12560" width="11" style="3" customWidth="1"/>
    <col min="12561" max="12561" width="7" style="3" customWidth="1"/>
    <col min="12562" max="12562" width="10.85546875" style="3" customWidth="1"/>
    <col min="12563" max="12564" width="10.7109375" style="3" customWidth="1"/>
    <col min="12565" max="12565" width="13.5703125" style="3" customWidth="1"/>
    <col min="12566" max="12566" width="7.42578125" style="3" customWidth="1"/>
    <col min="12567" max="12567" width="9.42578125" style="3" customWidth="1"/>
    <col min="12568" max="12568" width="10" style="3" customWidth="1"/>
    <col min="12569" max="12569" width="11.28515625" style="3" customWidth="1"/>
    <col min="12570" max="12570" width="10.140625" style="3" customWidth="1"/>
    <col min="12571" max="12571" width="9.5703125" style="3" customWidth="1"/>
    <col min="12572" max="12572" width="1.140625" style="3" customWidth="1"/>
    <col min="12573" max="12573" width="2.85546875" style="3" customWidth="1"/>
    <col min="12574" max="12800" width="11.42578125" style="3"/>
    <col min="12801" max="12801" width="11.140625" style="3" customWidth="1"/>
    <col min="12802" max="12802" width="26.140625" style="3" customWidth="1"/>
    <col min="12803" max="12803" width="11.42578125" style="3"/>
    <col min="12804" max="12804" width="10.28515625" style="3" customWidth="1"/>
    <col min="12805" max="12805" width="9.28515625" style="3" customWidth="1"/>
    <col min="12806" max="12806" width="9" style="3" customWidth="1"/>
    <col min="12807" max="12809" width="8.28515625" style="3" customWidth="1"/>
    <col min="12810" max="12810" width="9.42578125" style="3" customWidth="1"/>
    <col min="12811" max="12811" width="7.7109375" style="3" customWidth="1"/>
    <col min="12812" max="12812" width="10.42578125" style="3" customWidth="1"/>
    <col min="12813" max="12813" width="9.28515625" style="3" customWidth="1"/>
    <col min="12814" max="12814" width="11.140625" style="3" customWidth="1"/>
    <col min="12815" max="12815" width="7.85546875" style="3" customWidth="1"/>
    <col min="12816" max="12816" width="11" style="3" customWidth="1"/>
    <col min="12817" max="12817" width="7" style="3" customWidth="1"/>
    <col min="12818" max="12818" width="10.85546875" style="3" customWidth="1"/>
    <col min="12819" max="12820" width="10.7109375" style="3" customWidth="1"/>
    <col min="12821" max="12821" width="13.5703125" style="3" customWidth="1"/>
    <col min="12822" max="12822" width="7.42578125" style="3" customWidth="1"/>
    <col min="12823" max="12823" width="9.42578125" style="3" customWidth="1"/>
    <col min="12824" max="12824" width="10" style="3" customWidth="1"/>
    <col min="12825" max="12825" width="11.28515625" style="3" customWidth="1"/>
    <col min="12826" max="12826" width="10.140625" style="3" customWidth="1"/>
    <col min="12827" max="12827" width="9.5703125" style="3" customWidth="1"/>
    <col min="12828" max="12828" width="1.140625" style="3" customWidth="1"/>
    <col min="12829" max="12829" width="2.85546875" style="3" customWidth="1"/>
    <col min="12830" max="13056" width="11.42578125" style="3"/>
    <col min="13057" max="13057" width="11.140625" style="3" customWidth="1"/>
    <col min="13058" max="13058" width="26.140625" style="3" customWidth="1"/>
    <col min="13059" max="13059" width="11.42578125" style="3"/>
    <col min="13060" max="13060" width="10.28515625" style="3" customWidth="1"/>
    <col min="13061" max="13061" width="9.28515625" style="3" customWidth="1"/>
    <col min="13062" max="13062" width="9" style="3" customWidth="1"/>
    <col min="13063" max="13065" width="8.28515625" style="3" customWidth="1"/>
    <col min="13066" max="13066" width="9.42578125" style="3" customWidth="1"/>
    <col min="13067" max="13067" width="7.7109375" style="3" customWidth="1"/>
    <col min="13068" max="13068" width="10.42578125" style="3" customWidth="1"/>
    <col min="13069" max="13069" width="9.28515625" style="3" customWidth="1"/>
    <col min="13070" max="13070" width="11.140625" style="3" customWidth="1"/>
    <col min="13071" max="13071" width="7.85546875" style="3" customWidth="1"/>
    <col min="13072" max="13072" width="11" style="3" customWidth="1"/>
    <col min="13073" max="13073" width="7" style="3" customWidth="1"/>
    <col min="13074" max="13074" width="10.85546875" style="3" customWidth="1"/>
    <col min="13075" max="13076" width="10.7109375" style="3" customWidth="1"/>
    <col min="13077" max="13077" width="13.5703125" style="3" customWidth="1"/>
    <col min="13078" max="13078" width="7.42578125" style="3" customWidth="1"/>
    <col min="13079" max="13079" width="9.42578125" style="3" customWidth="1"/>
    <col min="13080" max="13080" width="10" style="3" customWidth="1"/>
    <col min="13081" max="13081" width="11.28515625" style="3" customWidth="1"/>
    <col min="13082" max="13082" width="10.140625" style="3" customWidth="1"/>
    <col min="13083" max="13083" width="9.5703125" style="3" customWidth="1"/>
    <col min="13084" max="13084" width="1.140625" style="3" customWidth="1"/>
    <col min="13085" max="13085" width="2.85546875" style="3" customWidth="1"/>
    <col min="13086" max="13312" width="11.42578125" style="3"/>
    <col min="13313" max="13313" width="11.140625" style="3" customWidth="1"/>
    <col min="13314" max="13314" width="26.140625" style="3" customWidth="1"/>
    <col min="13315" max="13315" width="11.42578125" style="3"/>
    <col min="13316" max="13316" width="10.28515625" style="3" customWidth="1"/>
    <col min="13317" max="13317" width="9.28515625" style="3" customWidth="1"/>
    <col min="13318" max="13318" width="9" style="3" customWidth="1"/>
    <col min="13319" max="13321" width="8.28515625" style="3" customWidth="1"/>
    <col min="13322" max="13322" width="9.42578125" style="3" customWidth="1"/>
    <col min="13323" max="13323" width="7.7109375" style="3" customWidth="1"/>
    <col min="13324" max="13324" width="10.42578125" style="3" customWidth="1"/>
    <col min="13325" max="13325" width="9.28515625" style="3" customWidth="1"/>
    <col min="13326" max="13326" width="11.140625" style="3" customWidth="1"/>
    <col min="13327" max="13327" width="7.85546875" style="3" customWidth="1"/>
    <col min="13328" max="13328" width="11" style="3" customWidth="1"/>
    <col min="13329" max="13329" width="7" style="3" customWidth="1"/>
    <col min="13330" max="13330" width="10.85546875" style="3" customWidth="1"/>
    <col min="13331" max="13332" width="10.7109375" style="3" customWidth="1"/>
    <col min="13333" max="13333" width="13.5703125" style="3" customWidth="1"/>
    <col min="13334" max="13334" width="7.42578125" style="3" customWidth="1"/>
    <col min="13335" max="13335" width="9.42578125" style="3" customWidth="1"/>
    <col min="13336" max="13336" width="10" style="3" customWidth="1"/>
    <col min="13337" max="13337" width="11.28515625" style="3" customWidth="1"/>
    <col min="13338" max="13338" width="10.140625" style="3" customWidth="1"/>
    <col min="13339" max="13339" width="9.5703125" style="3" customWidth="1"/>
    <col min="13340" max="13340" width="1.140625" style="3" customWidth="1"/>
    <col min="13341" max="13341" width="2.85546875" style="3" customWidth="1"/>
    <col min="13342" max="13568" width="11.42578125" style="3"/>
    <col min="13569" max="13569" width="11.140625" style="3" customWidth="1"/>
    <col min="13570" max="13570" width="26.140625" style="3" customWidth="1"/>
    <col min="13571" max="13571" width="11.42578125" style="3"/>
    <col min="13572" max="13572" width="10.28515625" style="3" customWidth="1"/>
    <col min="13573" max="13573" width="9.28515625" style="3" customWidth="1"/>
    <col min="13574" max="13574" width="9" style="3" customWidth="1"/>
    <col min="13575" max="13577" width="8.28515625" style="3" customWidth="1"/>
    <col min="13578" max="13578" width="9.42578125" style="3" customWidth="1"/>
    <col min="13579" max="13579" width="7.7109375" style="3" customWidth="1"/>
    <col min="13580" max="13580" width="10.42578125" style="3" customWidth="1"/>
    <col min="13581" max="13581" width="9.28515625" style="3" customWidth="1"/>
    <col min="13582" max="13582" width="11.140625" style="3" customWidth="1"/>
    <col min="13583" max="13583" width="7.85546875" style="3" customWidth="1"/>
    <col min="13584" max="13584" width="11" style="3" customWidth="1"/>
    <col min="13585" max="13585" width="7" style="3" customWidth="1"/>
    <col min="13586" max="13586" width="10.85546875" style="3" customWidth="1"/>
    <col min="13587" max="13588" width="10.7109375" style="3" customWidth="1"/>
    <col min="13589" max="13589" width="13.5703125" style="3" customWidth="1"/>
    <col min="13590" max="13590" width="7.42578125" style="3" customWidth="1"/>
    <col min="13591" max="13591" width="9.42578125" style="3" customWidth="1"/>
    <col min="13592" max="13592" width="10" style="3" customWidth="1"/>
    <col min="13593" max="13593" width="11.28515625" style="3" customWidth="1"/>
    <col min="13594" max="13594" width="10.140625" style="3" customWidth="1"/>
    <col min="13595" max="13595" width="9.5703125" style="3" customWidth="1"/>
    <col min="13596" max="13596" width="1.140625" style="3" customWidth="1"/>
    <col min="13597" max="13597" width="2.85546875" style="3" customWidth="1"/>
    <col min="13598" max="13824" width="11.42578125" style="3"/>
    <col min="13825" max="13825" width="11.140625" style="3" customWidth="1"/>
    <col min="13826" max="13826" width="26.140625" style="3" customWidth="1"/>
    <col min="13827" max="13827" width="11.42578125" style="3"/>
    <col min="13828" max="13828" width="10.28515625" style="3" customWidth="1"/>
    <col min="13829" max="13829" width="9.28515625" style="3" customWidth="1"/>
    <col min="13830" max="13830" width="9" style="3" customWidth="1"/>
    <col min="13831" max="13833" width="8.28515625" style="3" customWidth="1"/>
    <col min="13834" max="13834" width="9.42578125" style="3" customWidth="1"/>
    <col min="13835" max="13835" width="7.7109375" style="3" customWidth="1"/>
    <col min="13836" max="13836" width="10.42578125" style="3" customWidth="1"/>
    <col min="13837" max="13837" width="9.28515625" style="3" customWidth="1"/>
    <col min="13838" max="13838" width="11.140625" style="3" customWidth="1"/>
    <col min="13839" max="13839" width="7.85546875" style="3" customWidth="1"/>
    <col min="13840" max="13840" width="11" style="3" customWidth="1"/>
    <col min="13841" max="13841" width="7" style="3" customWidth="1"/>
    <col min="13842" max="13842" width="10.85546875" style="3" customWidth="1"/>
    <col min="13843" max="13844" width="10.7109375" style="3" customWidth="1"/>
    <col min="13845" max="13845" width="13.5703125" style="3" customWidth="1"/>
    <col min="13846" max="13846" width="7.42578125" style="3" customWidth="1"/>
    <col min="13847" max="13847" width="9.42578125" style="3" customWidth="1"/>
    <col min="13848" max="13848" width="10" style="3" customWidth="1"/>
    <col min="13849" max="13849" width="11.28515625" style="3" customWidth="1"/>
    <col min="13850" max="13850" width="10.140625" style="3" customWidth="1"/>
    <col min="13851" max="13851" width="9.5703125" style="3" customWidth="1"/>
    <col min="13852" max="13852" width="1.140625" style="3" customWidth="1"/>
    <col min="13853" max="13853" width="2.85546875" style="3" customWidth="1"/>
    <col min="13854" max="14080" width="11.42578125" style="3"/>
    <col min="14081" max="14081" width="11.140625" style="3" customWidth="1"/>
    <col min="14082" max="14082" width="26.140625" style="3" customWidth="1"/>
    <col min="14083" max="14083" width="11.42578125" style="3"/>
    <col min="14084" max="14084" width="10.28515625" style="3" customWidth="1"/>
    <col min="14085" max="14085" width="9.28515625" style="3" customWidth="1"/>
    <col min="14086" max="14086" width="9" style="3" customWidth="1"/>
    <col min="14087" max="14089" width="8.28515625" style="3" customWidth="1"/>
    <col min="14090" max="14090" width="9.42578125" style="3" customWidth="1"/>
    <col min="14091" max="14091" width="7.7109375" style="3" customWidth="1"/>
    <col min="14092" max="14092" width="10.42578125" style="3" customWidth="1"/>
    <col min="14093" max="14093" width="9.28515625" style="3" customWidth="1"/>
    <col min="14094" max="14094" width="11.140625" style="3" customWidth="1"/>
    <col min="14095" max="14095" width="7.85546875" style="3" customWidth="1"/>
    <col min="14096" max="14096" width="11" style="3" customWidth="1"/>
    <col min="14097" max="14097" width="7" style="3" customWidth="1"/>
    <col min="14098" max="14098" width="10.85546875" style="3" customWidth="1"/>
    <col min="14099" max="14100" width="10.7109375" style="3" customWidth="1"/>
    <col min="14101" max="14101" width="13.5703125" style="3" customWidth="1"/>
    <col min="14102" max="14102" width="7.42578125" style="3" customWidth="1"/>
    <col min="14103" max="14103" width="9.42578125" style="3" customWidth="1"/>
    <col min="14104" max="14104" width="10" style="3" customWidth="1"/>
    <col min="14105" max="14105" width="11.28515625" style="3" customWidth="1"/>
    <col min="14106" max="14106" width="10.140625" style="3" customWidth="1"/>
    <col min="14107" max="14107" width="9.5703125" style="3" customWidth="1"/>
    <col min="14108" max="14108" width="1.140625" style="3" customWidth="1"/>
    <col min="14109" max="14109" width="2.85546875" style="3" customWidth="1"/>
    <col min="14110" max="14336" width="11.42578125" style="3"/>
    <col min="14337" max="14337" width="11.140625" style="3" customWidth="1"/>
    <col min="14338" max="14338" width="26.140625" style="3" customWidth="1"/>
    <col min="14339" max="14339" width="11.42578125" style="3"/>
    <col min="14340" max="14340" width="10.28515625" style="3" customWidth="1"/>
    <col min="14341" max="14341" width="9.28515625" style="3" customWidth="1"/>
    <col min="14342" max="14342" width="9" style="3" customWidth="1"/>
    <col min="14343" max="14345" width="8.28515625" style="3" customWidth="1"/>
    <col min="14346" max="14346" width="9.42578125" style="3" customWidth="1"/>
    <col min="14347" max="14347" width="7.7109375" style="3" customWidth="1"/>
    <col min="14348" max="14348" width="10.42578125" style="3" customWidth="1"/>
    <col min="14349" max="14349" width="9.28515625" style="3" customWidth="1"/>
    <col min="14350" max="14350" width="11.140625" style="3" customWidth="1"/>
    <col min="14351" max="14351" width="7.85546875" style="3" customWidth="1"/>
    <col min="14352" max="14352" width="11" style="3" customWidth="1"/>
    <col min="14353" max="14353" width="7" style="3" customWidth="1"/>
    <col min="14354" max="14354" width="10.85546875" style="3" customWidth="1"/>
    <col min="14355" max="14356" width="10.7109375" style="3" customWidth="1"/>
    <col min="14357" max="14357" width="13.5703125" style="3" customWidth="1"/>
    <col min="14358" max="14358" width="7.42578125" style="3" customWidth="1"/>
    <col min="14359" max="14359" width="9.42578125" style="3" customWidth="1"/>
    <col min="14360" max="14360" width="10" style="3" customWidth="1"/>
    <col min="14361" max="14361" width="11.28515625" style="3" customWidth="1"/>
    <col min="14362" max="14362" width="10.140625" style="3" customWidth="1"/>
    <col min="14363" max="14363" width="9.5703125" style="3" customWidth="1"/>
    <col min="14364" max="14364" width="1.140625" style="3" customWidth="1"/>
    <col min="14365" max="14365" width="2.85546875" style="3" customWidth="1"/>
    <col min="14366" max="14592" width="11.42578125" style="3"/>
    <col min="14593" max="14593" width="11.140625" style="3" customWidth="1"/>
    <col min="14594" max="14594" width="26.140625" style="3" customWidth="1"/>
    <col min="14595" max="14595" width="11.42578125" style="3"/>
    <col min="14596" max="14596" width="10.28515625" style="3" customWidth="1"/>
    <col min="14597" max="14597" width="9.28515625" style="3" customWidth="1"/>
    <col min="14598" max="14598" width="9" style="3" customWidth="1"/>
    <col min="14599" max="14601" width="8.28515625" style="3" customWidth="1"/>
    <col min="14602" max="14602" width="9.42578125" style="3" customWidth="1"/>
    <col min="14603" max="14603" width="7.7109375" style="3" customWidth="1"/>
    <col min="14604" max="14604" width="10.42578125" style="3" customWidth="1"/>
    <col min="14605" max="14605" width="9.28515625" style="3" customWidth="1"/>
    <col min="14606" max="14606" width="11.140625" style="3" customWidth="1"/>
    <col min="14607" max="14607" width="7.85546875" style="3" customWidth="1"/>
    <col min="14608" max="14608" width="11" style="3" customWidth="1"/>
    <col min="14609" max="14609" width="7" style="3" customWidth="1"/>
    <col min="14610" max="14610" width="10.85546875" style="3" customWidth="1"/>
    <col min="14611" max="14612" width="10.7109375" style="3" customWidth="1"/>
    <col min="14613" max="14613" width="13.5703125" style="3" customWidth="1"/>
    <col min="14614" max="14614" width="7.42578125" style="3" customWidth="1"/>
    <col min="14615" max="14615" width="9.42578125" style="3" customWidth="1"/>
    <col min="14616" max="14616" width="10" style="3" customWidth="1"/>
    <col min="14617" max="14617" width="11.28515625" style="3" customWidth="1"/>
    <col min="14618" max="14618" width="10.140625" style="3" customWidth="1"/>
    <col min="14619" max="14619" width="9.5703125" style="3" customWidth="1"/>
    <col min="14620" max="14620" width="1.140625" style="3" customWidth="1"/>
    <col min="14621" max="14621" width="2.85546875" style="3" customWidth="1"/>
    <col min="14622" max="14848" width="11.42578125" style="3"/>
    <col min="14849" max="14849" width="11.140625" style="3" customWidth="1"/>
    <col min="14850" max="14850" width="26.140625" style="3" customWidth="1"/>
    <col min="14851" max="14851" width="11.42578125" style="3"/>
    <col min="14852" max="14852" width="10.28515625" style="3" customWidth="1"/>
    <col min="14853" max="14853" width="9.28515625" style="3" customWidth="1"/>
    <col min="14854" max="14854" width="9" style="3" customWidth="1"/>
    <col min="14855" max="14857" width="8.28515625" style="3" customWidth="1"/>
    <col min="14858" max="14858" width="9.42578125" style="3" customWidth="1"/>
    <col min="14859" max="14859" width="7.7109375" style="3" customWidth="1"/>
    <col min="14860" max="14860" width="10.42578125" style="3" customWidth="1"/>
    <col min="14861" max="14861" width="9.28515625" style="3" customWidth="1"/>
    <col min="14862" max="14862" width="11.140625" style="3" customWidth="1"/>
    <col min="14863" max="14863" width="7.85546875" style="3" customWidth="1"/>
    <col min="14864" max="14864" width="11" style="3" customWidth="1"/>
    <col min="14865" max="14865" width="7" style="3" customWidth="1"/>
    <col min="14866" max="14866" width="10.85546875" style="3" customWidth="1"/>
    <col min="14867" max="14868" width="10.7109375" style="3" customWidth="1"/>
    <col min="14869" max="14869" width="13.5703125" style="3" customWidth="1"/>
    <col min="14870" max="14870" width="7.42578125" style="3" customWidth="1"/>
    <col min="14871" max="14871" width="9.42578125" style="3" customWidth="1"/>
    <col min="14872" max="14872" width="10" style="3" customWidth="1"/>
    <col min="14873" max="14873" width="11.28515625" style="3" customWidth="1"/>
    <col min="14874" max="14874" width="10.140625" style="3" customWidth="1"/>
    <col min="14875" max="14875" width="9.5703125" style="3" customWidth="1"/>
    <col min="14876" max="14876" width="1.140625" style="3" customWidth="1"/>
    <col min="14877" max="14877" width="2.85546875" style="3" customWidth="1"/>
    <col min="14878" max="15104" width="11.42578125" style="3"/>
    <col min="15105" max="15105" width="11.140625" style="3" customWidth="1"/>
    <col min="15106" max="15106" width="26.140625" style="3" customWidth="1"/>
    <col min="15107" max="15107" width="11.42578125" style="3"/>
    <col min="15108" max="15108" width="10.28515625" style="3" customWidth="1"/>
    <col min="15109" max="15109" width="9.28515625" style="3" customWidth="1"/>
    <col min="15110" max="15110" width="9" style="3" customWidth="1"/>
    <col min="15111" max="15113" width="8.28515625" style="3" customWidth="1"/>
    <col min="15114" max="15114" width="9.42578125" style="3" customWidth="1"/>
    <col min="15115" max="15115" width="7.7109375" style="3" customWidth="1"/>
    <col min="15116" max="15116" width="10.42578125" style="3" customWidth="1"/>
    <col min="15117" max="15117" width="9.28515625" style="3" customWidth="1"/>
    <col min="15118" max="15118" width="11.140625" style="3" customWidth="1"/>
    <col min="15119" max="15119" width="7.85546875" style="3" customWidth="1"/>
    <col min="15120" max="15120" width="11" style="3" customWidth="1"/>
    <col min="15121" max="15121" width="7" style="3" customWidth="1"/>
    <col min="15122" max="15122" width="10.85546875" style="3" customWidth="1"/>
    <col min="15123" max="15124" width="10.7109375" style="3" customWidth="1"/>
    <col min="15125" max="15125" width="13.5703125" style="3" customWidth="1"/>
    <col min="15126" max="15126" width="7.42578125" style="3" customWidth="1"/>
    <col min="15127" max="15127" width="9.42578125" style="3" customWidth="1"/>
    <col min="15128" max="15128" width="10" style="3" customWidth="1"/>
    <col min="15129" max="15129" width="11.28515625" style="3" customWidth="1"/>
    <col min="15130" max="15130" width="10.140625" style="3" customWidth="1"/>
    <col min="15131" max="15131" width="9.5703125" style="3" customWidth="1"/>
    <col min="15132" max="15132" width="1.140625" style="3" customWidth="1"/>
    <col min="15133" max="15133" width="2.85546875" style="3" customWidth="1"/>
    <col min="15134" max="15360" width="11.42578125" style="3"/>
    <col min="15361" max="15361" width="11.140625" style="3" customWidth="1"/>
    <col min="15362" max="15362" width="26.140625" style="3" customWidth="1"/>
    <col min="15363" max="15363" width="11.42578125" style="3"/>
    <col min="15364" max="15364" width="10.28515625" style="3" customWidth="1"/>
    <col min="15365" max="15365" width="9.28515625" style="3" customWidth="1"/>
    <col min="15366" max="15366" width="9" style="3" customWidth="1"/>
    <col min="15367" max="15369" width="8.28515625" style="3" customWidth="1"/>
    <col min="15370" max="15370" width="9.42578125" style="3" customWidth="1"/>
    <col min="15371" max="15371" width="7.7109375" style="3" customWidth="1"/>
    <col min="15372" max="15372" width="10.42578125" style="3" customWidth="1"/>
    <col min="15373" max="15373" width="9.28515625" style="3" customWidth="1"/>
    <col min="15374" max="15374" width="11.140625" style="3" customWidth="1"/>
    <col min="15375" max="15375" width="7.85546875" style="3" customWidth="1"/>
    <col min="15376" max="15376" width="11" style="3" customWidth="1"/>
    <col min="15377" max="15377" width="7" style="3" customWidth="1"/>
    <col min="15378" max="15378" width="10.85546875" style="3" customWidth="1"/>
    <col min="15379" max="15380" width="10.7109375" style="3" customWidth="1"/>
    <col min="15381" max="15381" width="13.5703125" style="3" customWidth="1"/>
    <col min="15382" max="15382" width="7.42578125" style="3" customWidth="1"/>
    <col min="15383" max="15383" width="9.42578125" style="3" customWidth="1"/>
    <col min="15384" max="15384" width="10" style="3" customWidth="1"/>
    <col min="15385" max="15385" width="11.28515625" style="3" customWidth="1"/>
    <col min="15386" max="15386" width="10.140625" style="3" customWidth="1"/>
    <col min="15387" max="15387" width="9.5703125" style="3" customWidth="1"/>
    <col min="15388" max="15388" width="1.140625" style="3" customWidth="1"/>
    <col min="15389" max="15389" width="2.85546875" style="3" customWidth="1"/>
    <col min="15390" max="15616" width="11.42578125" style="3"/>
    <col min="15617" max="15617" width="11.140625" style="3" customWidth="1"/>
    <col min="15618" max="15618" width="26.140625" style="3" customWidth="1"/>
    <col min="15619" max="15619" width="11.42578125" style="3"/>
    <col min="15620" max="15620" width="10.28515625" style="3" customWidth="1"/>
    <col min="15621" max="15621" width="9.28515625" style="3" customWidth="1"/>
    <col min="15622" max="15622" width="9" style="3" customWidth="1"/>
    <col min="15623" max="15625" width="8.28515625" style="3" customWidth="1"/>
    <col min="15626" max="15626" width="9.42578125" style="3" customWidth="1"/>
    <col min="15627" max="15627" width="7.7109375" style="3" customWidth="1"/>
    <col min="15628" max="15628" width="10.42578125" style="3" customWidth="1"/>
    <col min="15629" max="15629" width="9.28515625" style="3" customWidth="1"/>
    <col min="15630" max="15630" width="11.140625" style="3" customWidth="1"/>
    <col min="15631" max="15631" width="7.85546875" style="3" customWidth="1"/>
    <col min="15632" max="15632" width="11" style="3" customWidth="1"/>
    <col min="15633" max="15633" width="7" style="3" customWidth="1"/>
    <col min="15634" max="15634" width="10.85546875" style="3" customWidth="1"/>
    <col min="15635" max="15636" width="10.7109375" style="3" customWidth="1"/>
    <col min="15637" max="15637" width="13.5703125" style="3" customWidth="1"/>
    <col min="15638" max="15638" width="7.42578125" style="3" customWidth="1"/>
    <col min="15639" max="15639" width="9.42578125" style="3" customWidth="1"/>
    <col min="15640" max="15640" width="10" style="3" customWidth="1"/>
    <col min="15641" max="15641" width="11.28515625" style="3" customWidth="1"/>
    <col min="15642" max="15642" width="10.140625" style="3" customWidth="1"/>
    <col min="15643" max="15643" width="9.5703125" style="3" customWidth="1"/>
    <col min="15644" max="15644" width="1.140625" style="3" customWidth="1"/>
    <col min="15645" max="15645" width="2.85546875" style="3" customWidth="1"/>
    <col min="15646" max="15872" width="11.42578125" style="3"/>
    <col min="15873" max="15873" width="11.140625" style="3" customWidth="1"/>
    <col min="15874" max="15874" width="26.140625" style="3" customWidth="1"/>
    <col min="15875" max="15875" width="11.42578125" style="3"/>
    <col min="15876" max="15876" width="10.28515625" style="3" customWidth="1"/>
    <col min="15877" max="15877" width="9.28515625" style="3" customWidth="1"/>
    <col min="15878" max="15878" width="9" style="3" customWidth="1"/>
    <col min="15879" max="15881" width="8.28515625" style="3" customWidth="1"/>
    <col min="15882" max="15882" width="9.42578125" style="3" customWidth="1"/>
    <col min="15883" max="15883" width="7.7109375" style="3" customWidth="1"/>
    <col min="15884" max="15884" width="10.42578125" style="3" customWidth="1"/>
    <col min="15885" max="15885" width="9.28515625" style="3" customWidth="1"/>
    <col min="15886" max="15886" width="11.140625" style="3" customWidth="1"/>
    <col min="15887" max="15887" width="7.85546875" style="3" customWidth="1"/>
    <col min="15888" max="15888" width="11" style="3" customWidth="1"/>
    <col min="15889" max="15889" width="7" style="3" customWidth="1"/>
    <col min="15890" max="15890" width="10.85546875" style="3" customWidth="1"/>
    <col min="15891" max="15892" width="10.7109375" style="3" customWidth="1"/>
    <col min="15893" max="15893" width="13.5703125" style="3" customWidth="1"/>
    <col min="15894" max="15894" width="7.42578125" style="3" customWidth="1"/>
    <col min="15895" max="15895" width="9.42578125" style="3" customWidth="1"/>
    <col min="15896" max="15896" width="10" style="3" customWidth="1"/>
    <col min="15897" max="15897" width="11.28515625" style="3" customWidth="1"/>
    <col min="15898" max="15898" width="10.140625" style="3" customWidth="1"/>
    <col min="15899" max="15899" width="9.5703125" style="3" customWidth="1"/>
    <col min="15900" max="15900" width="1.140625" style="3" customWidth="1"/>
    <col min="15901" max="15901" width="2.85546875" style="3" customWidth="1"/>
    <col min="15902" max="16128" width="11.42578125" style="3"/>
    <col min="16129" max="16129" width="11.140625" style="3" customWidth="1"/>
    <col min="16130" max="16130" width="26.140625" style="3" customWidth="1"/>
    <col min="16131" max="16131" width="11.42578125" style="3"/>
    <col min="16132" max="16132" width="10.28515625" style="3" customWidth="1"/>
    <col min="16133" max="16133" width="9.28515625" style="3" customWidth="1"/>
    <col min="16134" max="16134" width="9" style="3" customWidth="1"/>
    <col min="16135" max="16137" width="8.28515625" style="3" customWidth="1"/>
    <col min="16138" max="16138" width="9.42578125" style="3" customWidth="1"/>
    <col min="16139" max="16139" width="7.7109375" style="3" customWidth="1"/>
    <col min="16140" max="16140" width="10.42578125" style="3" customWidth="1"/>
    <col min="16141" max="16141" width="9.28515625" style="3" customWidth="1"/>
    <col min="16142" max="16142" width="11.140625" style="3" customWidth="1"/>
    <col min="16143" max="16143" width="7.85546875" style="3" customWidth="1"/>
    <col min="16144" max="16144" width="11" style="3" customWidth="1"/>
    <col min="16145" max="16145" width="7" style="3" customWidth="1"/>
    <col min="16146" max="16146" width="10.85546875" style="3" customWidth="1"/>
    <col min="16147" max="16148" width="10.7109375" style="3" customWidth="1"/>
    <col min="16149" max="16149" width="13.5703125" style="3" customWidth="1"/>
    <col min="16150" max="16150" width="7.42578125" style="3" customWidth="1"/>
    <col min="16151" max="16151" width="9.42578125" style="3" customWidth="1"/>
    <col min="16152" max="16152" width="10" style="3" customWidth="1"/>
    <col min="16153" max="16153" width="11.28515625" style="3" customWidth="1"/>
    <col min="16154" max="16154" width="10.140625" style="3" customWidth="1"/>
    <col min="16155" max="16155" width="9.5703125" style="3" customWidth="1"/>
    <col min="16156" max="16156" width="1.140625" style="3" customWidth="1"/>
    <col min="16157" max="16157" width="2.85546875" style="3" customWidth="1"/>
    <col min="16158" max="16384" width="11.42578125" style="3"/>
  </cols>
  <sheetData>
    <row r="1" spans="1:27" x14ac:dyDescent="0.2">
      <c r="A1" s="2" t="s">
        <v>0</v>
      </c>
    </row>
    <row r="2" spans="1:27" ht="15.75" x14ac:dyDescent="0.25">
      <c r="A2" s="2" t="s">
        <v>1</v>
      </c>
      <c r="B2" s="4" t="s">
        <v>2</v>
      </c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5"/>
      <c r="U2" s="5"/>
      <c r="V2" s="5"/>
    </row>
    <row r="3" spans="1:27" ht="15" x14ac:dyDescent="0.2">
      <c r="A3" s="2" t="s">
        <v>4</v>
      </c>
      <c r="B3" s="4" t="s">
        <v>145</v>
      </c>
      <c r="C3" s="6">
        <v>2014</v>
      </c>
      <c r="E3" s="7">
        <f>+E8+E18+E35</f>
        <v>413</v>
      </c>
      <c r="F3" s="7">
        <f t="shared" ref="F3:U3" si="0">+F8+F18+F35</f>
        <v>0</v>
      </c>
      <c r="G3" s="7">
        <f t="shared" si="0"/>
        <v>67</v>
      </c>
      <c r="H3" s="7">
        <f t="shared" si="0"/>
        <v>0</v>
      </c>
      <c r="I3" s="7">
        <f t="shared" si="0"/>
        <v>0</v>
      </c>
      <c r="J3" s="7">
        <f t="shared" si="0"/>
        <v>121</v>
      </c>
      <c r="K3" s="7">
        <f t="shared" si="0"/>
        <v>601</v>
      </c>
      <c r="L3" s="7">
        <f t="shared" si="0"/>
        <v>539</v>
      </c>
      <c r="M3" s="7">
        <f t="shared" si="0"/>
        <v>73</v>
      </c>
      <c r="N3" s="7">
        <f t="shared" si="0"/>
        <v>23</v>
      </c>
      <c r="O3" s="7">
        <f t="shared" si="0"/>
        <v>635</v>
      </c>
      <c r="P3" s="7">
        <f t="shared" si="0"/>
        <v>90</v>
      </c>
      <c r="Q3" s="7">
        <f t="shared" si="0"/>
        <v>0</v>
      </c>
      <c r="R3" s="7">
        <f t="shared" si="0"/>
        <v>3603</v>
      </c>
      <c r="S3" s="7">
        <f t="shared" si="0"/>
        <v>3155</v>
      </c>
      <c r="T3" s="7">
        <f t="shared" si="0"/>
        <v>3519</v>
      </c>
      <c r="U3" s="7">
        <f t="shared" si="0"/>
        <v>3512</v>
      </c>
    </row>
    <row r="4" spans="1:27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2">
      <c r="A5" s="90" t="s">
        <v>5</v>
      </c>
      <c r="B5" s="92" t="s">
        <v>6</v>
      </c>
      <c r="C5" s="94" t="s">
        <v>7</v>
      </c>
      <c r="D5" s="94" t="s">
        <v>8</v>
      </c>
      <c r="E5" s="96" t="s">
        <v>9</v>
      </c>
      <c r="F5" s="97"/>
      <c r="G5" s="97"/>
      <c r="H5" s="97"/>
      <c r="I5" s="97"/>
      <c r="J5" s="97"/>
      <c r="K5" s="98"/>
      <c r="L5" s="96" t="s">
        <v>10</v>
      </c>
      <c r="M5" s="97"/>
      <c r="N5" s="97"/>
      <c r="O5" s="98"/>
      <c r="P5" s="94" t="s">
        <v>11</v>
      </c>
      <c r="Q5" s="94" t="s">
        <v>12</v>
      </c>
      <c r="R5" s="96" t="s">
        <v>13</v>
      </c>
      <c r="S5" s="98"/>
      <c r="T5" s="96" t="s">
        <v>14</v>
      </c>
      <c r="U5" s="98"/>
      <c r="V5" s="94" t="s">
        <v>15</v>
      </c>
      <c r="W5" s="96" t="s">
        <v>16</v>
      </c>
      <c r="X5" s="97"/>
      <c r="Y5" s="97"/>
      <c r="Z5" s="97"/>
      <c r="AA5" s="98"/>
    </row>
    <row r="6" spans="1:27" ht="56.25" x14ac:dyDescent="0.2">
      <c r="A6" s="91"/>
      <c r="B6" s="93"/>
      <c r="C6" s="95"/>
      <c r="D6" s="95"/>
      <c r="E6" s="9" t="s">
        <v>17</v>
      </c>
      <c r="F6" s="10" t="s">
        <v>18</v>
      </c>
      <c r="G6" s="11" t="s">
        <v>19</v>
      </c>
      <c r="H6" s="10" t="s">
        <v>20</v>
      </c>
      <c r="I6" s="11" t="s">
        <v>21</v>
      </c>
      <c r="J6" s="10" t="s">
        <v>22</v>
      </c>
      <c r="K6" s="12" t="s">
        <v>23</v>
      </c>
      <c r="L6" s="9" t="s">
        <v>24</v>
      </c>
      <c r="M6" s="10" t="s">
        <v>25</v>
      </c>
      <c r="N6" s="13" t="s">
        <v>26</v>
      </c>
      <c r="O6" s="10" t="s">
        <v>23</v>
      </c>
      <c r="P6" s="95"/>
      <c r="Q6" s="95"/>
      <c r="R6" s="14" t="s">
        <v>27</v>
      </c>
      <c r="S6" s="10" t="s">
        <v>28</v>
      </c>
      <c r="T6" s="14" t="s">
        <v>23</v>
      </c>
      <c r="U6" s="10" t="s">
        <v>29</v>
      </c>
      <c r="V6" s="95"/>
      <c r="W6" s="9" t="s">
        <v>30</v>
      </c>
      <c r="X6" s="15" t="s">
        <v>31</v>
      </c>
      <c r="Y6" s="15" t="s">
        <v>32</v>
      </c>
      <c r="Z6" s="15" t="s">
        <v>33</v>
      </c>
      <c r="AA6" s="12" t="s">
        <v>34</v>
      </c>
    </row>
    <row r="7" spans="1:27" ht="15.75" x14ac:dyDescent="0.25">
      <c r="A7" s="16"/>
      <c r="B7" s="17" t="s">
        <v>35</v>
      </c>
      <c r="C7" s="18">
        <f>SUM(C8:C36)</f>
        <v>292</v>
      </c>
      <c r="D7" s="18">
        <f t="shared" ref="D7:V7" si="1">SUM(D8:D36)</f>
        <v>242</v>
      </c>
      <c r="E7" s="18">
        <f t="shared" si="1"/>
        <v>997</v>
      </c>
      <c r="F7" s="18">
        <f>SUM(F8:F36)</f>
        <v>0</v>
      </c>
      <c r="G7" s="18">
        <f>SUM(G8:G36)</f>
        <v>107</v>
      </c>
      <c r="H7" s="18">
        <f>SUM(H8:H36)</f>
        <v>0</v>
      </c>
      <c r="I7" s="18">
        <f>SUM(I8:I36)</f>
        <v>170</v>
      </c>
      <c r="J7" s="18">
        <f t="shared" si="1"/>
        <v>244</v>
      </c>
      <c r="K7" s="18">
        <f t="shared" si="1"/>
        <v>1518</v>
      </c>
      <c r="L7" s="18">
        <f t="shared" si="1"/>
        <v>1281</v>
      </c>
      <c r="M7" s="18">
        <f t="shared" si="1"/>
        <v>244</v>
      </c>
      <c r="N7" s="18">
        <f t="shared" si="1"/>
        <v>46</v>
      </c>
      <c r="O7" s="18">
        <f t="shared" si="1"/>
        <v>1571</v>
      </c>
      <c r="P7" s="18">
        <f t="shared" si="1"/>
        <v>189</v>
      </c>
      <c r="Q7" s="18">
        <f t="shared" si="1"/>
        <v>0</v>
      </c>
      <c r="R7" s="18">
        <f t="shared" si="1"/>
        <v>8380</v>
      </c>
      <c r="S7" s="18">
        <f t="shared" si="1"/>
        <v>6567</v>
      </c>
      <c r="T7" s="18">
        <f t="shared" si="1"/>
        <v>7182</v>
      </c>
      <c r="U7" s="18">
        <f t="shared" si="1"/>
        <v>6768</v>
      </c>
      <c r="V7" s="18">
        <f t="shared" si="1"/>
        <v>0</v>
      </c>
      <c r="W7" s="19">
        <f t="shared" ref="W7:W36" si="2">IF(S7&gt;0,T7/O7,"")</f>
        <v>4.5716104392106942</v>
      </c>
      <c r="X7" s="20">
        <f t="shared" ref="X7:X36" si="3">IF(N7&gt;0,(N7/O7),"")</f>
        <v>2.928071292170592E-2</v>
      </c>
      <c r="Y7" s="20">
        <f t="shared" ref="Y7:Y36" si="4">IF(S7&gt;0,(S7/R7),"")</f>
        <v>0.78365155131264919</v>
      </c>
      <c r="Z7" s="19">
        <f t="shared" ref="Z7:Z36" si="5">IF(S7&gt;0,(R7-S7)/O7,"")</f>
        <v>1.1540420114576704</v>
      </c>
      <c r="AA7" s="19">
        <f t="shared" ref="AA7:AA36" si="6">IF(S7&gt;0,O7/C7,"")</f>
        <v>5.3801369863013697</v>
      </c>
    </row>
    <row r="8" spans="1:27" ht="15" x14ac:dyDescent="0.2">
      <c r="A8" s="21" t="s">
        <v>36</v>
      </c>
      <c r="B8" s="22" t="s">
        <v>37</v>
      </c>
      <c r="C8" s="4">
        <v>55</v>
      </c>
      <c r="D8" s="4">
        <v>74</v>
      </c>
      <c r="E8" s="4">
        <v>266</v>
      </c>
      <c r="F8" s="4"/>
      <c r="G8" s="4">
        <v>6</v>
      </c>
      <c r="H8" s="4"/>
      <c r="I8" s="4"/>
      <c r="J8" s="4">
        <v>40</v>
      </c>
      <c r="K8" s="23">
        <f>SUM(E8:J8)</f>
        <v>312</v>
      </c>
      <c r="L8" s="4">
        <v>284</v>
      </c>
      <c r="M8" s="4">
        <v>27</v>
      </c>
      <c r="N8" s="4">
        <v>19</v>
      </c>
      <c r="O8" s="23">
        <f t="shared" ref="O8:O36" si="7">SUM(L8:N8)</f>
        <v>330</v>
      </c>
      <c r="P8" s="23">
        <f t="shared" ref="P8:P36" si="8">+D8+K8-O8</f>
        <v>56</v>
      </c>
      <c r="Q8" s="4"/>
      <c r="R8" s="4">
        <v>1881</v>
      </c>
      <c r="S8" s="4">
        <v>1852</v>
      </c>
      <c r="T8" s="4">
        <v>2031</v>
      </c>
      <c r="U8" s="4">
        <v>2024</v>
      </c>
      <c r="V8" s="4"/>
      <c r="W8" s="19">
        <f t="shared" si="2"/>
        <v>6.1545454545454543</v>
      </c>
      <c r="X8" s="20">
        <f t="shared" si="3"/>
        <v>5.7575757575757579E-2</v>
      </c>
      <c r="Y8" s="20">
        <f t="shared" si="4"/>
        <v>0.98458266879319511</v>
      </c>
      <c r="Z8" s="19">
        <f t="shared" si="5"/>
        <v>8.7878787878787876E-2</v>
      </c>
      <c r="AA8" s="19">
        <f t="shared" si="6"/>
        <v>6</v>
      </c>
    </row>
    <row r="9" spans="1:27" ht="15" x14ac:dyDescent="0.2">
      <c r="A9" s="21" t="s">
        <v>38</v>
      </c>
      <c r="B9" s="22" t="s">
        <v>143</v>
      </c>
      <c r="C9" s="4">
        <v>16</v>
      </c>
      <c r="D9" s="4">
        <v>16</v>
      </c>
      <c r="E9" s="4">
        <v>63</v>
      </c>
      <c r="F9" s="4"/>
      <c r="G9" s="4">
        <v>1</v>
      </c>
      <c r="H9" s="4"/>
      <c r="I9" s="4"/>
      <c r="J9" s="4">
        <v>24</v>
      </c>
      <c r="K9" s="23">
        <f t="shared" ref="K9:K36" si="9">SUM(E9:J9)</f>
        <v>88</v>
      </c>
      <c r="L9" s="4">
        <v>49</v>
      </c>
      <c r="M9" s="4">
        <v>28</v>
      </c>
      <c r="N9" s="4">
        <v>11</v>
      </c>
      <c r="O9" s="23">
        <f t="shared" si="7"/>
        <v>88</v>
      </c>
      <c r="P9" s="23">
        <f t="shared" si="8"/>
        <v>16</v>
      </c>
      <c r="Q9" s="4"/>
      <c r="R9" s="4">
        <v>496</v>
      </c>
      <c r="S9" s="4">
        <v>472</v>
      </c>
      <c r="T9" s="4">
        <v>482</v>
      </c>
      <c r="U9" s="4">
        <v>473</v>
      </c>
      <c r="V9" s="4"/>
      <c r="W9" s="19">
        <f t="shared" si="2"/>
        <v>5.4772727272727275</v>
      </c>
      <c r="X9" s="20">
        <f t="shared" si="3"/>
        <v>0.125</v>
      </c>
      <c r="Y9" s="20">
        <f t="shared" si="4"/>
        <v>0.95161290322580649</v>
      </c>
      <c r="Z9" s="19">
        <f t="shared" si="5"/>
        <v>0.27272727272727271</v>
      </c>
      <c r="AA9" s="19">
        <f t="shared" si="6"/>
        <v>5.5</v>
      </c>
    </row>
    <row r="10" spans="1:27" ht="15" x14ac:dyDescent="0.2">
      <c r="A10" s="21" t="s">
        <v>39</v>
      </c>
      <c r="B10" s="24" t="s">
        <v>40</v>
      </c>
      <c r="C10" s="4"/>
      <c r="D10" s="4"/>
      <c r="E10" s="4"/>
      <c r="F10" s="4"/>
      <c r="G10" s="4"/>
      <c r="H10" s="4"/>
      <c r="I10" s="4"/>
      <c r="J10" s="4"/>
      <c r="K10" s="23">
        <f t="shared" si="9"/>
        <v>0</v>
      </c>
      <c r="L10" s="4"/>
      <c r="M10" s="4"/>
      <c r="N10" s="4"/>
      <c r="O10" s="23">
        <f t="shared" si="7"/>
        <v>0</v>
      </c>
      <c r="P10" s="23">
        <f t="shared" si="8"/>
        <v>0</v>
      </c>
      <c r="Q10" s="4"/>
      <c r="R10" s="4"/>
      <c r="S10" s="4"/>
      <c r="T10" s="4"/>
      <c r="U10" s="4"/>
      <c r="V10" s="4"/>
      <c r="W10" s="19" t="str">
        <f t="shared" si="2"/>
        <v/>
      </c>
      <c r="X10" s="20" t="str">
        <f t="shared" si="3"/>
        <v/>
      </c>
      <c r="Y10" s="20" t="str">
        <f t="shared" si="4"/>
        <v/>
      </c>
      <c r="Z10" s="19" t="str">
        <f t="shared" si="5"/>
        <v/>
      </c>
      <c r="AA10" s="19" t="str">
        <f t="shared" si="6"/>
        <v/>
      </c>
    </row>
    <row r="11" spans="1:27" ht="15" x14ac:dyDescent="0.2">
      <c r="A11" s="21" t="s">
        <v>41</v>
      </c>
      <c r="B11" s="22" t="s">
        <v>42</v>
      </c>
      <c r="C11" s="4"/>
      <c r="D11" s="4"/>
      <c r="E11" s="4"/>
      <c r="F11" s="4"/>
      <c r="G11" s="4"/>
      <c r="H11" s="4"/>
      <c r="I11" s="4"/>
      <c r="J11" s="4"/>
      <c r="K11" s="23">
        <f t="shared" si="9"/>
        <v>0</v>
      </c>
      <c r="L11" s="4"/>
      <c r="M11" s="4"/>
      <c r="N11" s="4"/>
      <c r="O11" s="23">
        <f t="shared" si="7"/>
        <v>0</v>
      </c>
      <c r="P11" s="23">
        <f t="shared" si="8"/>
        <v>0</v>
      </c>
      <c r="Q11" s="4"/>
      <c r="R11" s="4"/>
      <c r="S11" s="4"/>
      <c r="T11" s="4"/>
      <c r="U11" s="4"/>
      <c r="V11" s="4"/>
      <c r="W11" s="19" t="str">
        <f t="shared" si="2"/>
        <v/>
      </c>
      <c r="X11" s="20" t="str">
        <f t="shared" si="3"/>
        <v/>
      </c>
      <c r="Y11" s="20" t="str">
        <f t="shared" si="4"/>
        <v/>
      </c>
      <c r="Z11" s="19" t="str">
        <f t="shared" si="5"/>
        <v/>
      </c>
      <c r="AA11" s="19" t="str">
        <f t="shared" si="6"/>
        <v/>
      </c>
    </row>
    <row r="12" spans="1:27" ht="15" x14ac:dyDescent="0.2">
      <c r="A12" s="21" t="s">
        <v>43</v>
      </c>
      <c r="B12" s="22" t="s">
        <v>44</v>
      </c>
      <c r="C12" s="4"/>
      <c r="D12" s="4"/>
      <c r="E12" s="4"/>
      <c r="F12" s="4"/>
      <c r="G12" s="4"/>
      <c r="H12" s="4"/>
      <c r="I12" s="4"/>
      <c r="J12" s="4"/>
      <c r="K12" s="23">
        <f>SUM(E12:J12)</f>
        <v>0</v>
      </c>
      <c r="L12" s="4"/>
      <c r="M12" s="4"/>
      <c r="N12" s="4"/>
      <c r="O12" s="23">
        <f>SUM(L12:N12)</f>
        <v>0</v>
      </c>
      <c r="P12" s="23">
        <f>+D12+K12-O12</f>
        <v>0</v>
      </c>
      <c r="Q12" s="4"/>
      <c r="R12" s="4"/>
      <c r="S12" s="4"/>
      <c r="T12" s="4"/>
      <c r="U12" s="4"/>
      <c r="V12" s="4"/>
      <c r="W12" s="19" t="str">
        <f>IF(S12&gt;0,T12/O12,"")</f>
        <v/>
      </c>
      <c r="X12" s="20" t="str">
        <f>IF(N12&gt;0,(N12/O12),"")</f>
        <v/>
      </c>
      <c r="Y12" s="20" t="str">
        <f>IF(S12&gt;0,(S12/R12),"")</f>
        <v/>
      </c>
      <c r="Z12" s="19" t="str">
        <f>IF(S12&gt;0,(R12-S12)/O12,"")</f>
        <v/>
      </c>
      <c r="AA12" s="19" t="str">
        <f>IF(S12&gt;0,O12/C12,"")</f>
        <v/>
      </c>
    </row>
    <row r="13" spans="1:27" ht="15" x14ac:dyDescent="0.2">
      <c r="A13" s="21" t="s">
        <v>45</v>
      </c>
      <c r="B13" s="22" t="s">
        <v>46</v>
      </c>
      <c r="C13" s="4">
        <v>30</v>
      </c>
      <c r="D13" s="4">
        <v>17</v>
      </c>
      <c r="E13" s="4">
        <v>101</v>
      </c>
      <c r="F13" s="4"/>
      <c r="G13" s="4">
        <v>24</v>
      </c>
      <c r="H13" s="4"/>
      <c r="I13" s="4"/>
      <c r="J13" s="4">
        <v>9</v>
      </c>
      <c r="K13" s="23">
        <f t="shared" si="9"/>
        <v>134</v>
      </c>
      <c r="L13" s="4">
        <v>127</v>
      </c>
      <c r="M13" s="4">
        <v>9</v>
      </c>
      <c r="N13" s="4"/>
      <c r="O13" s="23">
        <f t="shared" si="7"/>
        <v>136</v>
      </c>
      <c r="P13" s="23">
        <f t="shared" si="8"/>
        <v>15</v>
      </c>
      <c r="Q13" s="4"/>
      <c r="R13" s="4">
        <v>619</v>
      </c>
      <c r="S13" s="4">
        <v>422</v>
      </c>
      <c r="T13" s="4">
        <v>423</v>
      </c>
      <c r="U13" s="4">
        <v>417</v>
      </c>
      <c r="V13" s="4"/>
      <c r="W13" s="19">
        <f t="shared" si="2"/>
        <v>3.1102941176470589</v>
      </c>
      <c r="X13" s="20" t="str">
        <f t="shared" si="3"/>
        <v/>
      </c>
      <c r="Y13" s="20">
        <f t="shared" si="4"/>
        <v>0.68174474959612275</v>
      </c>
      <c r="Z13" s="19">
        <f t="shared" si="5"/>
        <v>1.4485294117647058</v>
      </c>
      <c r="AA13" s="19">
        <f t="shared" si="6"/>
        <v>4.5333333333333332</v>
      </c>
    </row>
    <row r="14" spans="1:27" ht="15" x14ac:dyDescent="0.2">
      <c r="A14" s="21" t="s">
        <v>47</v>
      </c>
      <c r="B14" s="22" t="s">
        <v>48</v>
      </c>
      <c r="C14" s="4">
        <v>10</v>
      </c>
      <c r="D14" s="4">
        <v>4</v>
      </c>
      <c r="E14" s="4">
        <v>31</v>
      </c>
      <c r="F14" s="4"/>
      <c r="G14" s="4"/>
      <c r="H14" s="4"/>
      <c r="I14" s="4"/>
      <c r="J14" s="4"/>
      <c r="K14" s="23">
        <f t="shared" si="9"/>
        <v>31</v>
      </c>
      <c r="L14" s="4">
        <v>2</v>
      </c>
      <c r="M14" s="4"/>
      <c r="N14" s="4">
        <v>1</v>
      </c>
      <c r="O14" s="23">
        <f t="shared" si="7"/>
        <v>3</v>
      </c>
      <c r="P14" s="23">
        <v>6</v>
      </c>
      <c r="Q14" s="4"/>
      <c r="R14" s="4">
        <v>310</v>
      </c>
      <c r="S14" s="4">
        <v>178</v>
      </c>
      <c r="T14" s="4">
        <v>172</v>
      </c>
      <c r="U14" s="4">
        <v>172</v>
      </c>
      <c r="V14" s="4"/>
      <c r="W14" s="19">
        <f t="shared" si="2"/>
        <v>57.333333333333336</v>
      </c>
      <c r="X14" s="20">
        <f t="shared" si="3"/>
        <v>0.33333333333333331</v>
      </c>
      <c r="Y14" s="20">
        <f t="shared" si="4"/>
        <v>0.5741935483870968</v>
      </c>
      <c r="Z14" s="19">
        <f t="shared" si="5"/>
        <v>44</v>
      </c>
      <c r="AA14" s="19">
        <f t="shared" si="6"/>
        <v>0.3</v>
      </c>
    </row>
    <row r="15" spans="1:27" ht="15" x14ac:dyDescent="0.2">
      <c r="A15" s="21" t="s">
        <v>49</v>
      </c>
      <c r="B15" s="22" t="s">
        <v>50</v>
      </c>
      <c r="C15" s="4">
        <v>10</v>
      </c>
      <c r="D15" s="4">
        <v>7</v>
      </c>
      <c r="E15" s="4">
        <v>9</v>
      </c>
      <c r="F15" s="4"/>
      <c r="G15" s="4"/>
      <c r="H15" s="4"/>
      <c r="I15" s="4"/>
      <c r="J15" s="4"/>
      <c r="K15" s="23">
        <f t="shared" si="9"/>
        <v>9</v>
      </c>
      <c r="L15" s="4">
        <v>37</v>
      </c>
      <c r="M15" s="4"/>
      <c r="N15" s="4"/>
      <c r="O15" s="23">
        <f t="shared" si="7"/>
        <v>37</v>
      </c>
      <c r="P15" s="23">
        <v>5</v>
      </c>
      <c r="Q15" s="4"/>
      <c r="R15" s="4">
        <v>311</v>
      </c>
      <c r="S15" s="4">
        <v>223</v>
      </c>
      <c r="T15" s="4">
        <v>213</v>
      </c>
      <c r="U15" s="4">
        <v>213</v>
      </c>
      <c r="V15" s="4"/>
      <c r="W15" s="19">
        <f t="shared" si="2"/>
        <v>5.756756756756757</v>
      </c>
      <c r="X15" s="20" t="str">
        <f t="shared" si="3"/>
        <v/>
      </c>
      <c r="Y15" s="20">
        <f t="shared" si="4"/>
        <v>0.71704180064308687</v>
      </c>
      <c r="Z15" s="19">
        <f t="shared" si="5"/>
        <v>2.3783783783783785</v>
      </c>
      <c r="AA15" s="19">
        <f t="shared" si="6"/>
        <v>3.7</v>
      </c>
    </row>
    <row r="16" spans="1:27" ht="15" x14ac:dyDescent="0.2">
      <c r="A16" s="21" t="s">
        <v>51</v>
      </c>
      <c r="B16" s="22" t="s">
        <v>52</v>
      </c>
      <c r="C16" s="4"/>
      <c r="D16" s="4"/>
      <c r="E16" s="4"/>
      <c r="F16" s="4"/>
      <c r="G16" s="4"/>
      <c r="H16" s="4"/>
      <c r="I16" s="4"/>
      <c r="J16" s="4"/>
      <c r="K16" s="23">
        <f t="shared" si="9"/>
        <v>0</v>
      </c>
      <c r="L16" s="4"/>
      <c r="M16" s="4"/>
      <c r="N16" s="4"/>
      <c r="O16" s="23">
        <f t="shared" si="7"/>
        <v>0</v>
      </c>
      <c r="P16" s="23">
        <f t="shared" si="8"/>
        <v>0</v>
      </c>
      <c r="Q16" s="4"/>
      <c r="R16" s="4"/>
      <c r="S16" s="4"/>
      <c r="T16" s="4"/>
      <c r="U16" s="4"/>
      <c r="V16" s="4"/>
      <c r="W16" s="19" t="str">
        <f t="shared" si="2"/>
        <v/>
      </c>
      <c r="X16" s="20" t="str">
        <f t="shared" si="3"/>
        <v/>
      </c>
      <c r="Y16" s="20" t="str">
        <f t="shared" si="4"/>
        <v/>
      </c>
      <c r="Z16" s="19" t="str">
        <f t="shared" si="5"/>
        <v/>
      </c>
      <c r="AA16" s="19" t="str">
        <f t="shared" si="6"/>
        <v/>
      </c>
    </row>
    <row r="17" spans="1:27" ht="15" x14ac:dyDescent="0.2">
      <c r="A17" s="21" t="s">
        <v>53</v>
      </c>
      <c r="B17" s="22" t="s">
        <v>54</v>
      </c>
      <c r="C17" s="4">
        <v>50</v>
      </c>
      <c r="D17" s="4">
        <v>24</v>
      </c>
      <c r="E17" s="4">
        <v>214</v>
      </c>
      <c r="F17" s="4"/>
      <c r="G17" s="4">
        <v>1</v>
      </c>
      <c r="H17" s="4"/>
      <c r="I17" s="4"/>
      <c r="J17" s="4">
        <v>1</v>
      </c>
      <c r="K17" s="23">
        <f>SUM(E17:J17)</f>
        <v>216</v>
      </c>
      <c r="L17" s="4">
        <v>215</v>
      </c>
      <c r="M17" s="4">
        <v>6</v>
      </c>
      <c r="N17" s="4"/>
      <c r="O17" s="23">
        <f>SUM(L17:N17)</f>
        <v>221</v>
      </c>
      <c r="P17" s="23">
        <f>+D17+K17-O17</f>
        <v>19</v>
      </c>
      <c r="Q17" s="4"/>
      <c r="R17" s="4">
        <v>1134</v>
      </c>
      <c r="S17" s="4">
        <v>797</v>
      </c>
      <c r="T17" s="4">
        <v>839</v>
      </c>
      <c r="U17" s="4">
        <v>837</v>
      </c>
      <c r="V17" s="4"/>
      <c r="W17" s="19">
        <f>IF(S17&gt;0,T17/O17,"")</f>
        <v>3.7963800904977374</v>
      </c>
      <c r="X17" s="20" t="str">
        <f>IF(N17&gt;0,(N17/O17),"")</f>
        <v/>
      </c>
      <c r="Y17" s="20">
        <f>IF(S17&gt;0,(S17/R17),"")</f>
        <v>0.7028218694885362</v>
      </c>
      <c r="Z17" s="19">
        <f>IF(S17&gt;0,(R17-S17)/O17,"")</f>
        <v>1.5248868778280542</v>
      </c>
      <c r="AA17" s="19">
        <f>IF(S17&gt;0,O17/C17,"")</f>
        <v>4.42</v>
      </c>
    </row>
    <row r="18" spans="1:27" ht="15" x14ac:dyDescent="0.2">
      <c r="A18" s="21" t="s">
        <v>55</v>
      </c>
      <c r="B18" s="22" t="s">
        <v>56</v>
      </c>
      <c r="C18" s="4">
        <v>10</v>
      </c>
      <c r="D18" s="4">
        <v>9</v>
      </c>
      <c r="E18" s="4">
        <v>50</v>
      </c>
      <c r="F18" s="4"/>
      <c r="G18" s="4">
        <v>4</v>
      </c>
      <c r="H18" s="4"/>
      <c r="I18" s="4"/>
      <c r="J18" s="4"/>
      <c r="K18" s="23">
        <f>SUM(E18:J18)</f>
        <v>54</v>
      </c>
      <c r="L18" s="4">
        <v>61</v>
      </c>
      <c r="M18" s="4">
        <v>2</v>
      </c>
      <c r="N18" s="4"/>
      <c r="O18" s="23">
        <f>SUM(L18:N18)</f>
        <v>63</v>
      </c>
      <c r="P18" s="23">
        <f>+D18+K18-O18</f>
        <v>0</v>
      </c>
      <c r="Q18" s="4"/>
      <c r="R18" s="4">
        <v>229</v>
      </c>
      <c r="S18" s="4">
        <v>155</v>
      </c>
      <c r="T18" s="4">
        <v>187</v>
      </c>
      <c r="U18" s="4">
        <v>187</v>
      </c>
      <c r="V18" s="4"/>
      <c r="W18" s="19">
        <f>IF(S18&gt;0,T18/O18,"")</f>
        <v>2.9682539682539684</v>
      </c>
      <c r="X18" s="20" t="str">
        <f>IF(N18&gt;0,(N18/O18),"")</f>
        <v/>
      </c>
      <c r="Y18" s="20">
        <f>IF(S18&gt;0,(S18/R18),"")</f>
        <v>0.67685589519650657</v>
      </c>
      <c r="Z18" s="19">
        <f>IF(S18&gt;0,(R18-S18)/O18,"")</f>
        <v>1.1746031746031746</v>
      </c>
      <c r="AA18" s="19">
        <f>IF(S18&gt;0,O18/C18,"")</f>
        <v>6.3</v>
      </c>
    </row>
    <row r="19" spans="1:27" ht="15" x14ac:dyDescent="0.2">
      <c r="A19" s="21" t="s">
        <v>57</v>
      </c>
      <c r="B19" s="22" t="s">
        <v>58</v>
      </c>
      <c r="C19" s="4"/>
      <c r="D19" s="4"/>
      <c r="E19" s="4"/>
      <c r="F19" s="4"/>
      <c r="G19" s="4"/>
      <c r="H19" s="4"/>
      <c r="I19" s="4"/>
      <c r="J19" s="4"/>
      <c r="K19" s="23">
        <f t="shared" si="9"/>
        <v>0</v>
      </c>
      <c r="L19" s="4"/>
      <c r="M19" s="4"/>
      <c r="N19" s="4"/>
      <c r="O19" s="23">
        <f t="shared" si="7"/>
        <v>0</v>
      </c>
      <c r="P19" s="23">
        <f t="shared" si="8"/>
        <v>0</v>
      </c>
      <c r="Q19" s="4"/>
      <c r="R19" s="4"/>
      <c r="S19" s="4"/>
      <c r="T19" s="4"/>
      <c r="U19" s="4"/>
      <c r="V19" s="4"/>
      <c r="W19" s="19" t="str">
        <f t="shared" si="2"/>
        <v/>
      </c>
      <c r="X19" s="20" t="str">
        <f t="shared" si="3"/>
        <v/>
      </c>
      <c r="Y19" s="20" t="str">
        <f t="shared" si="4"/>
        <v/>
      </c>
      <c r="Z19" s="19" t="str">
        <f t="shared" si="5"/>
        <v/>
      </c>
      <c r="AA19" s="19" t="str">
        <f t="shared" si="6"/>
        <v/>
      </c>
    </row>
    <row r="20" spans="1:27" ht="15" x14ac:dyDescent="0.2">
      <c r="A20" s="21" t="s">
        <v>59</v>
      </c>
      <c r="B20" s="22" t="s">
        <v>60</v>
      </c>
      <c r="C20" s="4"/>
      <c r="D20" s="4"/>
      <c r="E20" s="4"/>
      <c r="F20" s="4"/>
      <c r="G20" s="4"/>
      <c r="H20" s="4"/>
      <c r="I20" s="4"/>
      <c r="J20" s="4"/>
      <c r="K20" s="23">
        <f t="shared" si="9"/>
        <v>0</v>
      </c>
      <c r="L20" s="4"/>
      <c r="M20" s="4"/>
      <c r="N20" s="4"/>
      <c r="O20" s="23">
        <f t="shared" si="7"/>
        <v>0</v>
      </c>
      <c r="P20" s="23">
        <f t="shared" si="8"/>
        <v>0</v>
      </c>
      <c r="Q20" s="4"/>
      <c r="R20" s="4"/>
      <c r="S20" s="4"/>
      <c r="T20" s="4"/>
      <c r="U20" s="4"/>
      <c r="V20" s="4"/>
      <c r="W20" s="19" t="str">
        <f t="shared" si="2"/>
        <v/>
      </c>
      <c r="X20" s="20" t="str">
        <f t="shared" si="3"/>
        <v/>
      </c>
      <c r="Y20" s="20" t="str">
        <f t="shared" si="4"/>
        <v/>
      </c>
      <c r="Z20" s="19" t="str">
        <f t="shared" si="5"/>
        <v/>
      </c>
      <c r="AA20" s="19" t="str">
        <f t="shared" si="6"/>
        <v/>
      </c>
    </row>
    <row r="21" spans="1:27" ht="15" x14ac:dyDescent="0.2">
      <c r="A21" s="21" t="s">
        <v>61</v>
      </c>
      <c r="B21" s="22" t="s">
        <v>62</v>
      </c>
      <c r="C21" s="4"/>
      <c r="D21" s="4"/>
      <c r="E21" s="4"/>
      <c r="F21" s="4"/>
      <c r="G21" s="4"/>
      <c r="H21" s="4"/>
      <c r="I21" s="4"/>
      <c r="J21" s="4"/>
      <c r="K21" s="23">
        <f t="shared" si="9"/>
        <v>0</v>
      </c>
      <c r="L21" s="4"/>
      <c r="M21" s="4"/>
      <c r="N21" s="4"/>
      <c r="O21" s="23">
        <f t="shared" si="7"/>
        <v>0</v>
      </c>
      <c r="P21" s="23">
        <f t="shared" si="8"/>
        <v>0</v>
      </c>
      <c r="Q21" s="4"/>
      <c r="R21" s="4"/>
      <c r="S21" s="4"/>
      <c r="T21" s="4"/>
      <c r="U21" s="4"/>
      <c r="V21" s="4"/>
      <c r="W21" s="19" t="str">
        <f t="shared" si="2"/>
        <v/>
      </c>
      <c r="X21" s="20" t="str">
        <f t="shared" si="3"/>
        <v/>
      </c>
      <c r="Y21" s="20" t="str">
        <f t="shared" si="4"/>
        <v/>
      </c>
      <c r="Z21" s="19" t="str">
        <f t="shared" si="5"/>
        <v/>
      </c>
      <c r="AA21" s="19" t="str">
        <f t="shared" si="6"/>
        <v/>
      </c>
    </row>
    <row r="22" spans="1:27" ht="15" x14ac:dyDescent="0.2">
      <c r="A22" s="21" t="s">
        <v>63</v>
      </c>
      <c r="B22" s="22" t="s">
        <v>64</v>
      </c>
      <c r="C22" s="4"/>
      <c r="D22" s="4"/>
      <c r="E22" s="4"/>
      <c r="F22" s="4"/>
      <c r="G22" s="4"/>
      <c r="H22" s="4"/>
      <c r="I22" s="4"/>
      <c r="J22" s="4"/>
      <c r="K22" s="23">
        <f t="shared" si="9"/>
        <v>0</v>
      </c>
      <c r="L22" s="4"/>
      <c r="M22" s="4"/>
      <c r="N22" s="4"/>
      <c r="O22" s="23">
        <f t="shared" si="7"/>
        <v>0</v>
      </c>
      <c r="P22" s="23">
        <f t="shared" si="8"/>
        <v>0</v>
      </c>
      <c r="Q22" s="4"/>
      <c r="R22" s="4"/>
      <c r="S22" s="4"/>
      <c r="T22" s="4"/>
      <c r="U22" s="4"/>
      <c r="V22" s="4"/>
      <c r="W22" s="19" t="str">
        <f t="shared" si="2"/>
        <v/>
      </c>
      <c r="X22" s="20" t="str">
        <f t="shared" si="3"/>
        <v/>
      </c>
      <c r="Y22" s="20" t="str">
        <f t="shared" si="4"/>
        <v/>
      </c>
      <c r="Z22" s="19" t="str">
        <f t="shared" si="5"/>
        <v/>
      </c>
      <c r="AA22" s="19" t="str">
        <f t="shared" si="6"/>
        <v/>
      </c>
    </row>
    <row r="23" spans="1:27" ht="15" x14ac:dyDescent="0.2">
      <c r="A23" s="21" t="s">
        <v>65</v>
      </c>
      <c r="B23" s="22" t="s">
        <v>66</v>
      </c>
      <c r="C23" s="4"/>
      <c r="D23" s="4"/>
      <c r="E23" s="4"/>
      <c r="F23" s="4"/>
      <c r="G23" s="4"/>
      <c r="H23" s="4"/>
      <c r="I23" s="4"/>
      <c r="J23" s="4"/>
      <c r="K23" s="23">
        <f t="shared" si="9"/>
        <v>0</v>
      </c>
      <c r="L23" s="4"/>
      <c r="M23" s="4"/>
      <c r="N23" s="4"/>
      <c r="O23" s="23">
        <f t="shared" si="7"/>
        <v>0</v>
      </c>
      <c r="P23" s="23">
        <f t="shared" si="8"/>
        <v>0</v>
      </c>
      <c r="Q23" s="4"/>
      <c r="R23" s="4"/>
      <c r="S23" s="4"/>
      <c r="T23" s="4"/>
      <c r="U23" s="4"/>
      <c r="V23" s="4"/>
      <c r="W23" s="19" t="str">
        <f t="shared" si="2"/>
        <v/>
      </c>
      <c r="X23" s="20" t="str">
        <f t="shared" si="3"/>
        <v/>
      </c>
      <c r="Y23" s="20" t="str">
        <f t="shared" si="4"/>
        <v/>
      </c>
      <c r="Z23" s="19" t="str">
        <f t="shared" si="5"/>
        <v/>
      </c>
      <c r="AA23" s="19" t="str">
        <f t="shared" si="6"/>
        <v/>
      </c>
    </row>
    <row r="24" spans="1:27" ht="15" x14ac:dyDescent="0.2">
      <c r="A24" s="21" t="s">
        <v>67</v>
      </c>
      <c r="B24" s="25" t="s">
        <v>68</v>
      </c>
      <c r="C24" s="4">
        <v>26</v>
      </c>
      <c r="D24" s="4">
        <v>18</v>
      </c>
      <c r="E24" s="4">
        <v>14</v>
      </c>
      <c r="F24" s="4"/>
      <c r="G24" s="4"/>
      <c r="H24" s="4"/>
      <c r="I24" s="4">
        <v>170</v>
      </c>
      <c r="J24" s="4">
        <v>7</v>
      </c>
      <c r="K24" s="23">
        <f t="shared" si="9"/>
        <v>191</v>
      </c>
      <c r="L24" s="4">
        <v>199</v>
      </c>
      <c r="M24" s="4">
        <v>1</v>
      </c>
      <c r="N24" s="4"/>
      <c r="O24" s="23">
        <f t="shared" si="7"/>
        <v>200</v>
      </c>
      <c r="P24" s="23">
        <f t="shared" si="8"/>
        <v>9</v>
      </c>
      <c r="Q24" s="4"/>
      <c r="R24" s="4">
        <v>803</v>
      </c>
      <c r="S24" s="4">
        <v>351</v>
      </c>
      <c r="T24" s="4">
        <v>386</v>
      </c>
      <c r="U24" s="4"/>
      <c r="V24" s="4"/>
      <c r="W24" s="19">
        <f t="shared" si="2"/>
        <v>1.93</v>
      </c>
      <c r="X24" s="20" t="str">
        <f t="shared" si="3"/>
        <v/>
      </c>
      <c r="Y24" s="20">
        <f t="shared" si="4"/>
        <v>0.43711083437110837</v>
      </c>
      <c r="Z24" s="19">
        <f t="shared" si="5"/>
        <v>2.2599999999999998</v>
      </c>
      <c r="AA24" s="19">
        <f t="shared" si="6"/>
        <v>7.6923076923076925</v>
      </c>
    </row>
    <row r="25" spans="1:27" ht="15" x14ac:dyDescent="0.2">
      <c r="A25" s="21" t="s">
        <v>69</v>
      </c>
      <c r="B25" s="22" t="s">
        <v>70</v>
      </c>
      <c r="C25" s="4"/>
      <c r="D25" s="4"/>
      <c r="E25" s="4"/>
      <c r="F25" s="4"/>
      <c r="G25" s="4"/>
      <c r="H25" s="4"/>
      <c r="I25" s="4"/>
      <c r="J25" s="4"/>
      <c r="K25" s="23">
        <f t="shared" si="9"/>
        <v>0</v>
      </c>
      <c r="L25" s="4"/>
      <c r="M25" s="4"/>
      <c r="N25" s="4"/>
      <c r="O25" s="23">
        <f t="shared" si="7"/>
        <v>0</v>
      </c>
      <c r="P25" s="23">
        <f t="shared" si="8"/>
        <v>0</v>
      </c>
      <c r="Q25" s="4"/>
      <c r="R25" s="4"/>
      <c r="S25" s="4"/>
      <c r="T25" s="4"/>
      <c r="U25" s="4"/>
      <c r="V25" s="4"/>
      <c r="W25" s="19" t="str">
        <f t="shared" si="2"/>
        <v/>
      </c>
      <c r="X25" s="20" t="str">
        <f t="shared" si="3"/>
        <v/>
      </c>
      <c r="Y25" s="20" t="str">
        <f t="shared" si="4"/>
        <v/>
      </c>
      <c r="Z25" s="19" t="str">
        <f t="shared" si="5"/>
        <v/>
      </c>
      <c r="AA25" s="19" t="str">
        <f t="shared" si="6"/>
        <v/>
      </c>
    </row>
    <row r="26" spans="1:27" ht="15" x14ac:dyDescent="0.2">
      <c r="A26" s="21" t="s">
        <v>71</v>
      </c>
      <c r="B26" s="22" t="s">
        <v>72</v>
      </c>
      <c r="C26" s="4">
        <v>8</v>
      </c>
      <c r="D26" s="4">
        <v>8</v>
      </c>
      <c r="E26" s="4">
        <v>12</v>
      </c>
      <c r="F26" s="4"/>
      <c r="G26" s="4"/>
      <c r="H26" s="4"/>
      <c r="I26" s="4"/>
      <c r="J26" s="4">
        <v>13</v>
      </c>
      <c r="K26" s="23">
        <f t="shared" si="9"/>
        <v>25</v>
      </c>
      <c r="L26" s="4">
        <v>2</v>
      </c>
      <c r="M26" s="4">
        <v>13</v>
      </c>
      <c r="N26" s="4">
        <v>10</v>
      </c>
      <c r="O26" s="23">
        <f t="shared" si="7"/>
        <v>25</v>
      </c>
      <c r="P26" s="23">
        <f t="shared" si="8"/>
        <v>8</v>
      </c>
      <c r="Q26" s="4"/>
      <c r="R26" s="4">
        <v>236</v>
      </c>
      <c r="S26" s="4">
        <v>218</v>
      </c>
      <c r="T26" s="4">
        <v>169</v>
      </c>
      <c r="U26" s="4">
        <v>169</v>
      </c>
      <c r="V26" s="4"/>
      <c r="W26" s="19">
        <f t="shared" si="2"/>
        <v>6.76</v>
      </c>
      <c r="X26" s="20">
        <f t="shared" si="3"/>
        <v>0.4</v>
      </c>
      <c r="Y26" s="20">
        <f t="shared" si="4"/>
        <v>0.92372881355932202</v>
      </c>
      <c r="Z26" s="19">
        <f t="shared" si="5"/>
        <v>0.72</v>
      </c>
      <c r="AA26" s="19">
        <f t="shared" si="6"/>
        <v>3.125</v>
      </c>
    </row>
    <row r="27" spans="1:27" ht="15" x14ac:dyDescent="0.2">
      <c r="A27" s="21" t="s">
        <v>73</v>
      </c>
      <c r="B27" s="22" t="s">
        <v>74</v>
      </c>
      <c r="C27" s="4"/>
      <c r="D27" s="4"/>
      <c r="E27" s="4"/>
      <c r="F27" s="4"/>
      <c r="G27" s="4"/>
      <c r="H27" s="4"/>
      <c r="I27" s="4"/>
      <c r="J27" s="4"/>
      <c r="K27" s="23">
        <f t="shared" si="9"/>
        <v>0</v>
      </c>
      <c r="L27" s="4"/>
      <c r="M27" s="4"/>
      <c r="N27" s="4"/>
      <c r="O27" s="23">
        <f t="shared" si="7"/>
        <v>0</v>
      </c>
      <c r="P27" s="23">
        <f t="shared" si="8"/>
        <v>0</v>
      </c>
      <c r="Q27" s="4"/>
      <c r="R27" s="4"/>
      <c r="S27" s="4"/>
      <c r="T27" s="4"/>
      <c r="U27" s="4"/>
      <c r="V27" s="4"/>
      <c r="W27" s="19" t="str">
        <f t="shared" si="2"/>
        <v/>
      </c>
      <c r="X27" s="20" t="str">
        <f t="shared" si="3"/>
        <v/>
      </c>
      <c r="Y27" s="20" t="str">
        <f t="shared" si="4"/>
        <v/>
      </c>
      <c r="Z27" s="19" t="str">
        <f t="shared" si="5"/>
        <v/>
      </c>
      <c r="AA27" s="19" t="str">
        <f t="shared" si="6"/>
        <v/>
      </c>
    </row>
    <row r="28" spans="1:27" ht="15" x14ac:dyDescent="0.2">
      <c r="A28" s="21" t="s">
        <v>75</v>
      </c>
      <c r="B28" s="26" t="s">
        <v>76</v>
      </c>
      <c r="C28" s="4">
        <v>6</v>
      </c>
      <c r="D28" s="4">
        <v>6</v>
      </c>
      <c r="E28" s="4">
        <v>17</v>
      </c>
      <c r="F28" s="4"/>
      <c r="G28" s="4"/>
      <c r="H28" s="4"/>
      <c r="I28" s="4"/>
      <c r="J28" s="4">
        <v>17</v>
      </c>
      <c r="K28" s="23">
        <f t="shared" si="9"/>
        <v>34</v>
      </c>
      <c r="L28" s="4">
        <v>9</v>
      </c>
      <c r="M28" s="4">
        <v>25</v>
      </c>
      <c r="N28" s="4"/>
      <c r="O28" s="23">
        <f t="shared" si="7"/>
        <v>34</v>
      </c>
      <c r="P28" s="23">
        <f t="shared" si="8"/>
        <v>6</v>
      </c>
      <c r="Q28" s="4"/>
      <c r="R28" s="4">
        <v>186</v>
      </c>
      <c r="S28" s="4">
        <v>173</v>
      </c>
      <c r="T28" s="4">
        <v>329</v>
      </c>
      <c r="U28" s="4">
        <v>327</v>
      </c>
      <c r="V28" s="4"/>
      <c r="W28" s="19">
        <f t="shared" si="2"/>
        <v>9.6764705882352935</v>
      </c>
      <c r="X28" s="20" t="str">
        <f t="shared" si="3"/>
        <v/>
      </c>
      <c r="Y28" s="20">
        <f t="shared" si="4"/>
        <v>0.93010752688172038</v>
      </c>
      <c r="Z28" s="19">
        <f t="shared" si="5"/>
        <v>0.38235294117647056</v>
      </c>
      <c r="AA28" s="19">
        <f t="shared" si="6"/>
        <v>5.666666666666667</v>
      </c>
    </row>
    <row r="29" spans="1:27" ht="15" x14ac:dyDescent="0.2">
      <c r="A29" s="21" t="s">
        <v>77</v>
      </c>
      <c r="B29" s="26" t="s">
        <v>78</v>
      </c>
      <c r="C29" s="4"/>
      <c r="D29" s="4"/>
      <c r="E29" s="4"/>
      <c r="F29" s="4"/>
      <c r="G29" s="4"/>
      <c r="H29" s="4"/>
      <c r="I29" s="4"/>
      <c r="J29" s="4"/>
      <c r="K29" s="23">
        <f>SUM(E29:J29)</f>
        <v>0</v>
      </c>
      <c r="L29" s="4"/>
      <c r="M29" s="4"/>
      <c r="N29" s="4"/>
      <c r="O29" s="23">
        <f>SUM(L29:N29)</f>
        <v>0</v>
      </c>
      <c r="P29" s="23">
        <f>+D29+K29-O29</f>
        <v>0</v>
      </c>
      <c r="Q29" s="4"/>
      <c r="R29" s="4"/>
      <c r="S29" s="4"/>
      <c r="T29" s="4"/>
      <c r="U29" s="4"/>
      <c r="V29" s="4"/>
      <c r="W29" s="19" t="str">
        <f>IF(S29&gt;0,T29/O29,"")</f>
        <v/>
      </c>
      <c r="X29" s="20" t="str">
        <f>IF(N29&gt;0,(N29/O29),"")</f>
        <v/>
      </c>
      <c r="Y29" s="20" t="str">
        <f>IF(S29&gt;0,(S29/R29),"")</f>
        <v/>
      </c>
      <c r="Z29" s="19" t="str">
        <f>IF(S29&gt;0,(R29-S29)/O29,"")</f>
        <v/>
      </c>
      <c r="AA29" s="19" t="str">
        <f>IF(S29&gt;0,O29/C29,"")</f>
        <v/>
      </c>
    </row>
    <row r="30" spans="1:27" ht="15" x14ac:dyDescent="0.2">
      <c r="A30" s="21" t="s">
        <v>79</v>
      </c>
      <c r="B30" s="22" t="s">
        <v>80</v>
      </c>
      <c r="C30" s="4">
        <v>6</v>
      </c>
      <c r="D30" s="4">
        <v>4</v>
      </c>
      <c r="E30" s="4">
        <v>26</v>
      </c>
      <c r="F30" s="4"/>
      <c r="G30" s="4"/>
      <c r="H30" s="4"/>
      <c r="I30" s="4"/>
      <c r="J30" s="4">
        <v>9</v>
      </c>
      <c r="K30" s="23">
        <f t="shared" si="9"/>
        <v>35</v>
      </c>
      <c r="L30" s="4">
        <v>28</v>
      </c>
      <c r="M30" s="4">
        <v>9</v>
      </c>
      <c r="N30" s="4"/>
      <c r="O30" s="23">
        <f t="shared" si="7"/>
        <v>37</v>
      </c>
      <c r="P30" s="23">
        <f t="shared" si="8"/>
        <v>2</v>
      </c>
      <c r="Q30" s="4"/>
      <c r="R30" s="4">
        <v>186</v>
      </c>
      <c r="S30" s="4">
        <v>126</v>
      </c>
      <c r="T30" s="4">
        <v>144</v>
      </c>
      <c r="U30" s="4">
        <v>142</v>
      </c>
      <c r="V30" s="4"/>
      <c r="W30" s="19">
        <f t="shared" si="2"/>
        <v>3.8918918918918921</v>
      </c>
      <c r="X30" s="20" t="str">
        <f t="shared" si="3"/>
        <v/>
      </c>
      <c r="Y30" s="20">
        <f t="shared" si="4"/>
        <v>0.67741935483870963</v>
      </c>
      <c r="Z30" s="19">
        <f t="shared" si="5"/>
        <v>1.6216216216216217</v>
      </c>
      <c r="AA30" s="19">
        <f t="shared" si="6"/>
        <v>6.166666666666667</v>
      </c>
    </row>
    <row r="31" spans="1:27" ht="15" x14ac:dyDescent="0.2">
      <c r="A31" s="21" t="s">
        <v>81</v>
      </c>
      <c r="B31" s="22" t="s">
        <v>82</v>
      </c>
      <c r="C31" s="4"/>
      <c r="D31" s="4"/>
      <c r="E31" s="4"/>
      <c r="F31" s="4"/>
      <c r="G31" s="4"/>
      <c r="H31" s="4"/>
      <c r="I31" s="4"/>
      <c r="J31" s="4"/>
      <c r="K31" s="23">
        <f>SUM(E31:J31)</f>
        <v>0</v>
      </c>
      <c r="L31" s="4"/>
      <c r="M31" s="4"/>
      <c r="N31" s="4"/>
      <c r="O31" s="23">
        <f>SUM(L31:N31)</f>
        <v>0</v>
      </c>
      <c r="P31" s="23">
        <f>+D31+K31-O31</f>
        <v>0</v>
      </c>
      <c r="Q31" s="4"/>
      <c r="R31" s="4"/>
      <c r="S31" s="4"/>
      <c r="T31" s="4"/>
      <c r="U31" s="4"/>
      <c r="V31" s="4"/>
      <c r="W31" s="19" t="str">
        <f>IF(S31&gt;0,T31/O31,"")</f>
        <v/>
      </c>
      <c r="X31" s="20" t="str">
        <f>IF(N31&gt;0,(N31/O31),"")</f>
        <v/>
      </c>
      <c r="Y31" s="20" t="str">
        <f>IF(S31&gt;0,(S31/R31),"")</f>
        <v/>
      </c>
      <c r="Z31" s="19" t="str">
        <f>IF(S31&gt;0,(R31-S31)/O31,"")</f>
        <v/>
      </c>
      <c r="AA31" s="19" t="str">
        <f>IF(S31&gt;0,O31/C31,"")</f>
        <v/>
      </c>
    </row>
    <row r="32" spans="1:27" ht="15" x14ac:dyDescent="0.2">
      <c r="A32" s="21" t="s">
        <v>83</v>
      </c>
      <c r="B32" s="22" t="s">
        <v>84</v>
      </c>
      <c r="C32" s="4"/>
      <c r="D32" s="4"/>
      <c r="E32" s="4"/>
      <c r="F32" s="4"/>
      <c r="G32" s="4"/>
      <c r="H32" s="4"/>
      <c r="I32" s="4"/>
      <c r="J32" s="4"/>
      <c r="K32" s="23">
        <f>SUM(E32:J32)</f>
        <v>0</v>
      </c>
      <c r="L32" s="4"/>
      <c r="M32" s="4"/>
      <c r="N32" s="4"/>
      <c r="O32" s="23">
        <f>SUM(L32:N32)</f>
        <v>0</v>
      </c>
      <c r="P32" s="23">
        <f>+D32+K32-O32</f>
        <v>0</v>
      </c>
      <c r="Q32" s="4"/>
      <c r="R32" s="4"/>
      <c r="S32" s="4"/>
      <c r="T32" s="4"/>
      <c r="U32" s="4"/>
      <c r="V32" s="4"/>
      <c r="W32" s="19" t="str">
        <f>IF(S32&gt;0,T32/O32,"")</f>
        <v/>
      </c>
      <c r="X32" s="20" t="str">
        <f>IF(N32&gt;0,(N32/O32),"")</f>
        <v/>
      </c>
      <c r="Y32" s="20" t="str">
        <f>IF(S32&gt;0,(S32/R32),"")</f>
        <v/>
      </c>
      <c r="Z32" s="19" t="str">
        <f>IF(S32&gt;0,(R32-S32)/O32,"")</f>
        <v/>
      </c>
      <c r="AA32" s="19" t="str">
        <f>IF(S32&gt;0,O32/C32,"")</f>
        <v/>
      </c>
    </row>
    <row r="33" spans="1:27" ht="15" x14ac:dyDescent="0.2">
      <c r="A33" s="21" t="s">
        <v>85</v>
      </c>
      <c r="B33" s="22" t="s">
        <v>86</v>
      </c>
      <c r="C33" s="4"/>
      <c r="D33" s="4"/>
      <c r="E33" s="4"/>
      <c r="F33" s="4"/>
      <c r="G33" s="4"/>
      <c r="H33" s="4"/>
      <c r="I33" s="4"/>
      <c r="J33" s="4"/>
      <c r="K33" s="23">
        <f>SUM(E33:J33)</f>
        <v>0</v>
      </c>
      <c r="L33" s="4"/>
      <c r="M33" s="4"/>
      <c r="N33" s="4"/>
      <c r="O33" s="23">
        <f>SUM(L33:N33)</f>
        <v>0</v>
      </c>
      <c r="P33" s="23">
        <f>+D33+K33-O33</f>
        <v>0</v>
      </c>
      <c r="Q33" s="4"/>
      <c r="R33" s="4"/>
      <c r="S33" s="4"/>
      <c r="T33" s="4"/>
      <c r="U33" s="4"/>
      <c r="V33" s="4"/>
      <c r="W33" s="19" t="str">
        <f>IF(S33&gt;0,T33/O33,"")</f>
        <v/>
      </c>
      <c r="X33" s="20" t="str">
        <f>IF(N33&gt;0,(N33/O33),"")</f>
        <v/>
      </c>
      <c r="Y33" s="20" t="str">
        <f>IF(S33&gt;0,(S33/R33),"")</f>
        <v/>
      </c>
      <c r="Z33" s="19" t="str">
        <f>IF(S33&gt;0,(R33-S33)/O33,"")</f>
        <v/>
      </c>
      <c r="AA33" s="19" t="str">
        <f>IF(S33&gt;0,O33/C33,"")</f>
        <v/>
      </c>
    </row>
    <row r="34" spans="1:27" ht="15" x14ac:dyDescent="0.2">
      <c r="A34" s="21" t="s">
        <v>87</v>
      </c>
      <c r="B34" s="22" t="s">
        <v>144</v>
      </c>
      <c r="C34" s="4">
        <v>16</v>
      </c>
      <c r="D34" s="4">
        <v>14</v>
      </c>
      <c r="E34" s="4">
        <v>97</v>
      </c>
      <c r="F34" s="4"/>
      <c r="G34" s="4">
        <v>14</v>
      </c>
      <c r="H34" s="4"/>
      <c r="I34" s="4"/>
      <c r="J34" s="4">
        <v>43</v>
      </c>
      <c r="K34" s="23">
        <f>SUM(E34:J34)</f>
        <v>154</v>
      </c>
      <c r="L34" s="4">
        <v>74</v>
      </c>
      <c r="M34" s="4">
        <v>80</v>
      </c>
      <c r="N34" s="4">
        <v>1</v>
      </c>
      <c r="O34" s="23">
        <f>SUM(L34:N34)</f>
        <v>155</v>
      </c>
      <c r="P34" s="23">
        <f>+D34+K34-O34</f>
        <v>13</v>
      </c>
      <c r="Q34" s="4"/>
      <c r="R34" s="4">
        <v>496</v>
      </c>
      <c r="S34" s="4">
        <v>452</v>
      </c>
      <c r="T34" s="4">
        <v>506</v>
      </c>
      <c r="U34" s="4">
        <v>506</v>
      </c>
      <c r="V34" s="4"/>
      <c r="W34" s="19">
        <f>IF(S34&gt;0,T34/O34,"")</f>
        <v>3.2645161290322582</v>
      </c>
      <c r="X34" s="20">
        <f>IF(N34&gt;0,(N34/O34),"")</f>
        <v>6.4516129032258064E-3</v>
      </c>
      <c r="Y34" s="20">
        <f>IF(S34&gt;0,(S34/R34),"")</f>
        <v>0.91129032258064513</v>
      </c>
      <c r="Z34" s="19">
        <f>IF(S34&gt;0,(R34-S34)/O34,"")</f>
        <v>0.28387096774193549</v>
      </c>
      <c r="AA34" s="19">
        <f>IF(S34&gt;0,O34/C34,"")</f>
        <v>9.6875</v>
      </c>
    </row>
    <row r="35" spans="1:27" ht="15" x14ac:dyDescent="0.2">
      <c r="A35" s="21" t="s">
        <v>88</v>
      </c>
      <c r="B35" s="22" t="s">
        <v>89</v>
      </c>
      <c r="C35" s="4">
        <v>49</v>
      </c>
      <c r="D35" s="4">
        <v>41</v>
      </c>
      <c r="E35" s="4">
        <v>97</v>
      </c>
      <c r="F35" s="4"/>
      <c r="G35" s="4">
        <v>57</v>
      </c>
      <c r="H35" s="4"/>
      <c r="I35" s="4"/>
      <c r="J35" s="4">
        <v>81</v>
      </c>
      <c r="K35" s="23">
        <f>SUM(E35:J35)</f>
        <v>235</v>
      </c>
      <c r="L35" s="4">
        <v>194</v>
      </c>
      <c r="M35" s="4">
        <v>44</v>
      </c>
      <c r="N35" s="4">
        <v>4</v>
      </c>
      <c r="O35" s="23">
        <f>SUM(L35:N35)</f>
        <v>242</v>
      </c>
      <c r="P35" s="23">
        <f>+D35+K35-O35</f>
        <v>34</v>
      </c>
      <c r="Q35" s="4"/>
      <c r="R35" s="4">
        <v>1493</v>
      </c>
      <c r="S35" s="4">
        <v>1148</v>
      </c>
      <c r="T35" s="4">
        <v>1301</v>
      </c>
      <c r="U35" s="4">
        <v>1301</v>
      </c>
      <c r="V35" s="4"/>
      <c r="W35" s="19">
        <f>IF(S35&gt;0,T35/O35,"")</f>
        <v>5.3760330578512399</v>
      </c>
      <c r="X35" s="20">
        <f>IF(N35&gt;0,(N35/O35),"")</f>
        <v>1.6528925619834711E-2</v>
      </c>
      <c r="Y35" s="20">
        <f>IF(S35&gt;0,(S35/R35),"")</f>
        <v>0.76892163429336902</v>
      </c>
      <c r="Z35" s="19">
        <f>IF(S35&gt;0,(R35-S35)/O35,"")</f>
        <v>1.4256198347107438</v>
      </c>
      <c r="AA35" s="19">
        <f>IF(S35&gt;0,O35/C35,"")</f>
        <v>4.9387755102040813</v>
      </c>
    </row>
    <row r="36" spans="1:27" ht="15" x14ac:dyDescent="0.2">
      <c r="A36" s="21" t="s">
        <v>90</v>
      </c>
      <c r="B36" s="22" t="s">
        <v>91</v>
      </c>
      <c r="C36" s="4"/>
      <c r="D36" s="4"/>
      <c r="E36" s="4"/>
      <c r="F36" s="4"/>
      <c r="G36" s="4"/>
      <c r="H36" s="4"/>
      <c r="I36" s="4"/>
      <c r="J36" s="4"/>
      <c r="K36" s="23">
        <f t="shared" si="9"/>
        <v>0</v>
      </c>
      <c r="L36" s="4"/>
      <c r="M36" s="4"/>
      <c r="N36" s="4"/>
      <c r="O36" s="23">
        <f t="shared" si="7"/>
        <v>0</v>
      </c>
      <c r="P36" s="23">
        <f t="shared" si="8"/>
        <v>0</v>
      </c>
      <c r="Q36" s="4"/>
      <c r="R36" s="4"/>
      <c r="S36" s="4"/>
      <c r="T36" s="4"/>
      <c r="U36" s="4"/>
      <c r="V36" s="4"/>
      <c r="W36" s="19" t="str">
        <f t="shared" si="2"/>
        <v/>
      </c>
      <c r="X36" s="20" t="str">
        <f t="shared" si="3"/>
        <v/>
      </c>
      <c r="Y36" s="20" t="str">
        <f t="shared" si="4"/>
        <v/>
      </c>
      <c r="Z36" s="19" t="str">
        <f t="shared" si="5"/>
        <v/>
      </c>
      <c r="AA36" s="19" t="str">
        <f t="shared" si="6"/>
        <v/>
      </c>
    </row>
    <row r="38" spans="1:27" x14ac:dyDescent="0.2">
      <c r="A38" s="27" t="s">
        <v>92</v>
      </c>
      <c r="B38" s="28" t="s">
        <v>93</v>
      </c>
      <c r="C38" s="16" t="s">
        <v>94</v>
      </c>
      <c r="E38" s="6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5958</v>
      </c>
      <c r="E39" s="102" t="s">
        <v>98</v>
      </c>
      <c r="F39" s="103"/>
      <c r="G39" s="32"/>
      <c r="H39" s="16" t="s">
        <v>99</v>
      </c>
      <c r="I39" s="16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169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58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02" t="s">
        <v>113</v>
      </c>
      <c r="F43" s="103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04" t="s">
        <v>125</v>
      </c>
      <c r="G46" s="105"/>
      <c r="H46" s="105"/>
      <c r="I46" s="106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99" t="s">
        <v>129</v>
      </c>
      <c r="G47" s="100"/>
      <c r="H47" s="100"/>
      <c r="I47" s="101"/>
      <c r="J47" s="53">
        <v>60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469</v>
      </c>
      <c r="E48" s="56" t="s">
        <v>132</v>
      </c>
      <c r="F48" s="57" t="s">
        <v>23</v>
      </c>
      <c r="G48" s="48"/>
      <c r="H48" s="48"/>
      <c r="I48" s="32"/>
      <c r="J48" s="58">
        <f>SUM(J44:J47)</f>
        <v>60</v>
      </c>
      <c r="M48" s="59"/>
      <c r="N48" s="59"/>
      <c r="O48" s="59"/>
      <c r="P48" s="59"/>
      <c r="Q48" s="59"/>
      <c r="U48" s="34"/>
      <c r="V48" s="35"/>
    </row>
    <row r="49" spans="1:22" ht="14.25" x14ac:dyDescent="0.2">
      <c r="A49" s="36" t="s">
        <v>133</v>
      </c>
      <c r="B49" s="37" t="s">
        <v>134</v>
      </c>
      <c r="C49" s="38">
        <f>+$U$14</f>
        <v>172</v>
      </c>
      <c r="M49" s="60" t="s">
        <v>135</v>
      </c>
      <c r="N49" s="60"/>
      <c r="O49" s="60"/>
      <c r="P49" s="60"/>
      <c r="Q49" s="59"/>
      <c r="U49" s="34"/>
      <c r="V49" s="35"/>
    </row>
    <row r="50" spans="1:22" ht="14.25" x14ac:dyDescent="0.2">
      <c r="A50" s="36" t="s">
        <v>136</v>
      </c>
      <c r="B50" s="37" t="s">
        <v>137</v>
      </c>
      <c r="C50" s="61">
        <v>44</v>
      </c>
      <c r="M50" s="62"/>
      <c r="N50" s="62" t="s">
        <v>138</v>
      </c>
      <c r="O50" s="62"/>
      <c r="P50" s="62"/>
      <c r="U50" s="34"/>
      <c r="V50" s="35"/>
    </row>
    <row r="51" spans="1:22" ht="14.25" x14ac:dyDescent="0.2">
      <c r="A51" s="56" t="s">
        <v>132</v>
      </c>
      <c r="B51" s="63" t="s">
        <v>23</v>
      </c>
      <c r="C51" s="64">
        <f>+U7+C50</f>
        <v>6812</v>
      </c>
    </row>
    <row r="52" spans="1:22" ht="14.25" x14ac:dyDescent="0.2">
      <c r="A52" s="65" t="s">
        <v>139</v>
      </c>
      <c r="B52" s="34"/>
      <c r="C52" s="66"/>
    </row>
    <row r="53" spans="1:22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2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2" x14ac:dyDescent="0.2">
      <c r="E55" s="62"/>
      <c r="F55" s="62"/>
      <c r="G55" s="62"/>
      <c r="H55" s="62"/>
      <c r="I55" s="62"/>
      <c r="J55" s="62"/>
    </row>
    <row r="56" spans="1:22" x14ac:dyDescent="0.2">
      <c r="E56" s="62"/>
      <c r="F56" s="62"/>
      <c r="G56" s="62"/>
      <c r="H56" s="62"/>
      <c r="I56" s="62"/>
      <c r="J56" s="62"/>
    </row>
    <row r="57" spans="1:22" x14ac:dyDescent="0.2">
      <c r="E57" s="62"/>
      <c r="F57" s="62"/>
      <c r="G57" s="62"/>
      <c r="H57" s="62"/>
      <c r="I57" s="62"/>
      <c r="J57" s="62"/>
    </row>
    <row r="58" spans="1:22" x14ac:dyDescent="0.2">
      <c r="E58" s="62"/>
      <c r="F58" s="62"/>
      <c r="G58" s="62"/>
      <c r="H58" s="62"/>
      <c r="I58" s="62"/>
      <c r="J58" s="62"/>
    </row>
    <row r="59" spans="1:22" x14ac:dyDescent="0.2">
      <c r="E59" s="62"/>
      <c r="F59" s="62"/>
      <c r="G59" s="62"/>
      <c r="H59" s="62"/>
      <c r="I59" s="62"/>
      <c r="J59" s="62"/>
    </row>
    <row r="60" spans="1:22" s="62" customForma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opLeftCell="A7" zoomScale="75" zoomScaleNormal="75" workbookViewId="0">
      <selection activeCell="W39" sqref="W39"/>
    </sheetView>
  </sheetViews>
  <sheetFormatPr baseColWidth="10" defaultRowHeight="11.25" x14ac:dyDescent="0.2"/>
  <cols>
    <col min="1" max="1" width="11.140625" style="3" customWidth="1"/>
    <col min="2" max="2" width="26.140625" style="3" customWidth="1"/>
    <col min="3" max="3" width="11.42578125" style="3"/>
    <col min="4" max="4" width="10.28515625" style="3" customWidth="1"/>
    <col min="5" max="5" width="9.28515625" style="3" customWidth="1"/>
    <col min="6" max="6" width="9" style="3" customWidth="1"/>
    <col min="7" max="9" width="8.28515625" style="3" customWidth="1"/>
    <col min="10" max="10" width="9.42578125" style="3" customWidth="1"/>
    <col min="11" max="11" width="7.7109375" style="3" customWidth="1"/>
    <col min="12" max="12" width="10.42578125" style="3" customWidth="1"/>
    <col min="13" max="13" width="9.28515625" style="3" customWidth="1"/>
    <col min="14" max="14" width="11.140625" style="3" customWidth="1"/>
    <col min="15" max="15" width="7.85546875" style="3" customWidth="1"/>
    <col min="16" max="16" width="11" style="3" customWidth="1"/>
    <col min="17" max="17" width="7" style="3" customWidth="1"/>
    <col min="18" max="18" width="10.85546875" style="3" customWidth="1"/>
    <col min="19" max="20" width="10.7109375" style="3" customWidth="1"/>
    <col min="21" max="21" width="13.5703125" style="3" customWidth="1"/>
    <col min="22" max="22" width="7.42578125" style="3" customWidth="1"/>
    <col min="23" max="23" width="9.42578125" style="3" customWidth="1"/>
    <col min="24" max="24" width="10" style="3" customWidth="1"/>
    <col min="25" max="25" width="11.28515625" style="3" customWidth="1"/>
    <col min="26" max="26" width="10.140625" style="3" customWidth="1"/>
    <col min="27" max="27" width="9.5703125" style="3" customWidth="1"/>
    <col min="28" max="28" width="1.140625" style="3" customWidth="1"/>
    <col min="29" max="29" width="2.85546875" style="3" customWidth="1"/>
    <col min="30" max="256" width="11.42578125" style="3"/>
    <col min="257" max="257" width="11.140625" style="3" customWidth="1"/>
    <col min="258" max="258" width="26.140625" style="3" customWidth="1"/>
    <col min="259" max="259" width="11.42578125" style="3"/>
    <col min="260" max="260" width="10.28515625" style="3" customWidth="1"/>
    <col min="261" max="261" width="9.28515625" style="3" customWidth="1"/>
    <col min="262" max="262" width="9" style="3" customWidth="1"/>
    <col min="263" max="265" width="8.28515625" style="3" customWidth="1"/>
    <col min="266" max="266" width="9.42578125" style="3" customWidth="1"/>
    <col min="267" max="267" width="7.7109375" style="3" customWidth="1"/>
    <col min="268" max="268" width="10.42578125" style="3" customWidth="1"/>
    <col min="269" max="269" width="9.28515625" style="3" customWidth="1"/>
    <col min="270" max="270" width="11.140625" style="3" customWidth="1"/>
    <col min="271" max="271" width="7.85546875" style="3" customWidth="1"/>
    <col min="272" max="272" width="11" style="3" customWidth="1"/>
    <col min="273" max="273" width="7" style="3" customWidth="1"/>
    <col min="274" max="274" width="10.85546875" style="3" customWidth="1"/>
    <col min="275" max="276" width="10.7109375" style="3" customWidth="1"/>
    <col min="277" max="277" width="13.5703125" style="3" customWidth="1"/>
    <col min="278" max="278" width="7.42578125" style="3" customWidth="1"/>
    <col min="279" max="279" width="9.42578125" style="3" customWidth="1"/>
    <col min="280" max="280" width="10" style="3" customWidth="1"/>
    <col min="281" max="281" width="11.28515625" style="3" customWidth="1"/>
    <col min="282" max="282" width="10.140625" style="3" customWidth="1"/>
    <col min="283" max="283" width="9.5703125" style="3" customWidth="1"/>
    <col min="284" max="284" width="1.140625" style="3" customWidth="1"/>
    <col min="285" max="285" width="2.85546875" style="3" customWidth="1"/>
    <col min="286" max="512" width="11.42578125" style="3"/>
    <col min="513" max="513" width="11.140625" style="3" customWidth="1"/>
    <col min="514" max="514" width="26.140625" style="3" customWidth="1"/>
    <col min="515" max="515" width="11.42578125" style="3"/>
    <col min="516" max="516" width="10.28515625" style="3" customWidth="1"/>
    <col min="517" max="517" width="9.28515625" style="3" customWidth="1"/>
    <col min="518" max="518" width="9" style="3" customWidth="1"/>
    <col min="519" max="521" width="8.28515625" style="3" customWidth="1"/>
    <col min="522" max="522" width="9.42578125" style="3" customWidth="1"/>
    <col min="523" max="523" width="7.7109375" style="3" customWidth="1"/>
    <col min="524" max="524" width="10.42578125" style="3" customWidth="1"/>
    <col min="525" max="525" width="9.28515625" style="3" customWidth="1"/>
    <col min="526" max="526" width="11.140625" style="3" customWidth="1"/>
    <col min="527" max="527" width="7.85546875" style="3" customWidth="1"/>
    <col min="528" max="528" width="11" style="3" customWidth="1"/>
    <col min="529" max="529" width="7" style="3" customWidth="1"/>
    <col min="530" max="530" width="10.85546875" style="3" customWidth="1"/>
    <col min="531" max="532" width="10.7109375" style="3" customWidth="1"/>
    <col min="533" max="533" width="13.5703125" style="3" customWidth="1"/>
    <col min="534" max="534" width="7.42578125" style="3" customWidth="1"/>
    <col min="535" max="535" width="9.42578125" style="3" customWidth="1"/>
    <col min="536" max="536" width="10" style="3" customWidth="1"/>
    <col min="537" max="537" width="11.28515625" style="3" customWidth="1"/>
    <col min="538" max="538" width="10.140625" style="3" customWidth="1"/>
    <col min="539" max="539" width="9.5703125" style="3" customWidth="1"/>
    <col min="540" max="540" width="1.140625" style="3" customWidth="1"/>
    <col min="541" max="541" width="2.85546875" style="3" customWidth="1"/>
    <col min="542" max="768" width="11.42578125" style="3"/>
    <col min="769" max="769" width="11.140625" style="3" customWidth="1"/>
    <col min="770" max="770" width="26.140625" style="3" customWidth="1"/>
    <col min="771" max="771" width="11.42578125" style="3"/>
    <col min="772" max="772" width="10.28515625" style="3" customWidth="1"/>
    <col min="773" max="773" width="9.28515625" style="3" customWidth="1"/>
    <col min="774" max="774" width="9" style="3" customWidth="1"/>
    <col min="775" max="777" width="8.28515625" style="3" customWidth="1"/>
    <col min="778" max="778" width="9.42578125" style="3" customWidth="1"/>
    <col min="779" max="779" width="7.7109375" style="3" customWidth="1"/>
    <col min="780" max="780" width="10.42578125" style="3" customWidth="1"/>
    <col min="781" max="781" width="9.28515625" style="3" customWidth="1"/>
    <col min="782" max="782" width="11.140625" style="3" customWidth="1"/>
    <col min="783" max="783" width="7.85546875" style="3" customWidth="1"/>
    <col min="784" max="784" width="11" style="3" customWidth="1"/>
    <col min="785" max="785" width="7" style="3" customWidth="1"/>
    <col min="786" max="786" width="10.85546875" style="3" customWidth="1"/>
    <col min="787" max="788" width="10.7109375" style="3" customWidth="1"/>
    <col min="789" max="789" width="13.5703125" style="3" customWidth="1"/>
    <col min="790" max="790" width="7.42578125" style="3" customWidth="1"/>
    <col min="791" max="791" width="9.42578125" style="3" customWidth="1"/>
    <col min="792" max="792" width="10" style="3" customWidth="1"/>
    <col min="793" max="793" width="11.28515625" style="3" customWidth="1"/>
    <col min="794" max="794" width="10.140625" style="3" customWidth="1"/>
    <col min="795" max="795" width="9.5703125" style="3" customWidth="1"/>
    <col min="796" max="796" width="1.140625" style="3" customWidth="1"/>
    <col min="797" max="797" width="2.85546875" style="3" customWidth="1"/>
    <col min="798" max="1024" width="11.42578125" style="3"/>
    <col min="1025" max="1025" width="11.140625" style="3" customWidth="1"/>
    <col min="1026" max="1026" width="26.140625" style="3" customWidth="1"/>
    <col min="1027" max="1027" width="11.42578125" style="3"/>
    <col min="1028" max="1028" width="10.28515625" style="3" customWidth="1"/>
    <col min="1029" max="1029" width="9.28515625" style="3" customWidth="1"/>
    <col min="1030" max="1030" width="9" style="3" customWidth="1"/>
    <col min="1031" max="1033" width="8.28515625" style="3" customWidth="1"/>
    <col min="1034" max="1034" width="9.42578125" style="3" customWidth="1"/>
    <col min="1035" max="1035" width="7.7109375" style="3" customWidth="1"/>
    <col min="1036" max="1036" width="10.42578125" style="3" customWidth="1"/>
    <col min="1037" max="1037" width="9.28515625" style="3" customWidth="1"/>
    <col min="1038" max="1038" width="11.140625" style="3" customWidth="1"/>
    <col min="1039" max="1039" width="7.85546875" style="3" customWidth="1"/>
    <col min="1040" max="1040" width="11" style="3" customWidth="1"/>
    <col min="1041" max="1041" width="7" style="3" customWidth="1"/>
    <col min="1042" max="1042" width="10.85546875" style="3" customWidth="1"/>
    <col min="1043" max="1044" width="10.7109375" style="3" customWidth="1"/>
    <col min="1045" max="1045" width="13.5703125" style="3" customWidth="1"/>
    <col min="1046" max="1046" width="7.42578125" style="3" customWidth="1"/>
    <col min="1047" max="1047" width="9.42578125" style="3" customWidth="1"/>
    <col min="1048" max="1048" width="10" style="3" customWidth="1"/>
    <col min="1049" max="1049" width="11.28515625" style="3" customWidth="1"/>
    <col min="1050" max="1050" width="10.140625" style="3" customWidth="1"/>
    <col min="1051" max="1051" width="9.5703125" style="3" customWidth="1"/>
    <col min="1052" max="1052" width="1.140625" style="3" customWidth="1"/>
    <col min="1053" max="1053" width="2.85546875" style="3" customWidth="1"/>
    <col min="1054" max="1280" width="11.42578125" style="3"/>
    <col min="1281" max="1281" width="11.140625" style="3" customWidth="1"/>
    <col min="1282" max="1282" width="26.140625" style="3" customWidth="1"/>
    <col min="1283" max="1283" width="11.42578125" style="3"/>
    <col min="1284" max="1284" width="10.28515625" style="3" customWidth="1"/>
    <col min="1285" max="1285" width="9.28515625" style="3" customWidth="1"/>
    <col min="1286" max="1286" width="9" style="3" customWidth="1"/>
    <col min="1287" max="1289" width="8.28515625" style="3" customWidth="1"/>
    <col min="1290" max="1290" width="9.42578125" style="3" customWidth="1"/>
    <col min="1291" max="1291" width="7.7109375" style="3" customWidth="1"/>
    <col min="1292" max="1292" width="10.42578125" style="3" customWidth="1"/>
    <col min="1293" max="1293" width="9.28515625" style="3" customWidth="1"/>
    <col min="1294" max="1294" width="11.140625" style="3" customWidth="1"/>
    <col min="1295" max="1295" width="7.85546875" style="3" customWidth="1"/>
    <col min="1296" max="1296" width="11" style="3" customWidth="1"/>
    <col min="1297" max="1297" width="7" style="3" customWidth="1"/>
    <col min="1298" max="1298" width="10.85546875" style="3" customWidth="1"/>
    <col min="1299" max="1300" width="10.7109375" style="3" customWidth="1"/>
    <col min="1301" max="1301" width="13.5703125" style="3" customWidth="1"/>
    <col min="1302" max="1302" width="7.42578125" style="3" customWidth="1"/>
    <col min="1303" max="1303" width="9.42578125" style="3" customWidth="1"/>
    <col min="1304" max="1304" width="10" style="3" customWidth="1"/>
    <col min="1305" max="1305" width="11.28515625" style="3" customWidth="1"/>
    <col min="1306" max="1306" width="10.140625" style="3" customWidth="1"/>
    <col min="1307" max="1307" width="9.5703125" style="3" customWidth="1"/>
    <col min="1308" max="1308" width="1.140625" style="3" customWidth="1"/>
    <col min="1309" max="1309" width="2.85546875" style="3" customWidth="1"/>
    <col min="1310" max="1536" width="11.42578125" style="3"/>
    <col min="1537" max="1537" width="11.140625" style="3" customWidth="1"/>
    <col min="1538" max="1538" width="26.140625" style="3" customWidth="1"/>
    <col min="1539" max="1539" width="11.42578125" style="3"/>
    <col min="1540" max="1540" width="10.28515625" style="3" customWidth="1"/>
    <col min="1541" max="1541" width="9.28515625" style="3" customWidth="1"/>
    <col min="1542" max="1542" width="9" style="3" customWidth="1"/>
    <col min="1543" max="1545" width="8.28515625" style="3" customWidth="1"/>
    <col min="1546" max="1546" width="9.42578125" style="3" customWidth="1"/>
    <col min="1547" max="1547" width="7.7109375" style="3" customWidth="1"/>
    <col min="1548" max="1548" width="10.42578125" style="3" customWidth="1"/>
    <col min="1549" max="1549" width="9.28515625" style="3" customWidth="1"/>
    <col min="1550" max="1550" width="11.140625" style="3" customWidth="1"/>
    <col min="1551" max="1551" width="7.85546875" style="3" customWidth="1"/>
    <col min="1552" max="1552" width="11" style="3" customWidth="1"/>
    <col min="1553" max="1553" width="7" style="3" customWidth="1"/>
    <col min="1554" max="1554" width="10.85546875" style="3" customWidth="1"/>
    <col min="1555" max="1556" width="10.7109375" style="3" customWidth="1"/>
    <col min="1557" max="1557" width="13.5703125" style="3" customWidth="1"/>
    <col min="1558" max="1558" width="7.42578125" style="3" customWidth="1"/>
    <col min="1559" max="1559" width="9.42578125" style="3" customWidth="1"/>
    <col min="1560" max="1560" width="10" style="3" customWidth="1"/>
    <col min="1561" max="1561" width="11.28515625" style="3" customWidth="1"/>
    <col min="1562" max="1562" width="10.140625" style="3" customWidth="1"/>
    <col min="1563" max="1563" width="9.5703125" style="3" customWidth="1"/>
    <col min="1564" max="1564" width="1.140625" style="3" customWidth="1"/>
    <col min="1565" max="1565" width="2.85546875" style="3" customWidth="1"/>
    <col min="1566" max="1792" width="11.42578125" style="3"/>
    <col min="1793" max="1793" width="11.140625" style="3" customWidth="1"/>
    <col min="1794" max="1794" width="26.140625" style="3" customWidth="1"/>
    <col min="1795" max="1795" width="11.42578125" style="3"/>
    <col min="1796" max="1796" width="10.28515625" style="3" customWidth="1"/>
    <col min="1797" max="1797" width="9.28515625" style="3" customWidth="1"/>
    <col min="1798" max="1798" width="9" style="3" customWidth="1"/>
    <col min="1799" max="1801" width="8.28515625" style="3" customWidth="1"/>
    <col min="1802" max="1802" width="9.42578125" style="3" customWidth="1"/>
    <col min="1803" max="1803" width="7.7109375" style="3" customWidth="1"/>
    <col min="1804" max="1804" width="10.42578125" style="3" customWidth="1"/>
    <col min="1805" max="1805" width="9.28515625" style="3" customWidth="1"/>
    <col min="1806" max="1806" width="11.140625" style="3" customWidth="1"/>
    <col min="1807" max="1807" width="7.85546875" style="3" customWidth="1"/>
    <col min="1808" max="1808" width="11" style="3" customWidth="1"/>
    <col min="1809" max="1809" width="7" style="3" customWidth="1"/>
    <col min="1810" max="1810" width="10.85546875" style="3" customWidth="1"/>
    <col min="1811" max="1812" width="10.7109375" style="3" customWidth="1"/>
    <col min="1813" max="1813" width="13.5703125" style="3" customWidth="1"/>
    <col min="1814" max="1814" width="7.42578125" style="3" customWidth="1"/>
    <col min="1815" max="1815" width="9.42578125" style="3" customWidth="1"/>
    <col min="1816" max="1816" width="10" style="3" customWidth="1"/>
    <col min="1817" max="1817" width="11.28515625" style="3" customWidth="1"/>
    <col min="1818" max="1818" width="10.140625" style="3" customWidth="1"/>
    <col min="1819" max="1819" width="9.5703125" style="3" customWidth="1"/>
    <col min="1820" max="1820" width="1.140625" style="3" customWidth="1"/>
    <col min="1821" max="1821" width="2.85546875" style="3" customWidth="1"/>
    <col min="1822" max="2048" width="11.42578125" style="3"/>
    <col min="2049" max="2049" width="11.140625" style="3" customWidth="1"/>
    <col min="2050" max="2050" width="26.140625" style="3" customWidth="1"/>
    <col min="2051" max="2051" width="11.42578125" style="3"/>
    <col min="2052" max="2052" width="10.28515625" style="3" customWidth="1"/>
    <col min="2053" max="2053" width="9.28515625" style="3" customWidth="1"/>
    <col min="2054" max="2054" width="9" style="3" customWidth="1"/>
    <col min="2055" max="2057" width="8.28515625" style="3" customWidth="1"/>
    <col min="2058" max="2058" width="9.42578125" style="3" customWidth="1"/>
    <col min="2059" max="2059" width="7.7109375" style="3" customWidth="1"/>
    <col min="2060" max="2060" width="10.42578125" style="3" customWidth="1"/>
    <col min="2061" max="2061" width="9.28515625" style="3" customWidth="1"/>
    <col min="2062" max="2062" width="11.140625" style="3" customWidth="1"/>
    <col min="2063" max="2063" width="7.85546875" style="3" customWidth="1"/>
    <col min="2064" max="2064" width="11" style="3" customWidth="1"/>
    <col min="2065" max="2065" width="7" style="3" customWidth="1"/>
    <col min="2066" max="2066" width="10.85546875" style="3" customWidth="1"/>
    <col min="2067" max="2068" width="10.7109375" style="3" customWidth="1"/>
    <col min="2069" max="2069" width="13.5703125" style="3" customWidth="1"/>
    <col min="2070" max="2070" width="7.42578125" style="3" customWidth="1"/>
    <col min="2071" max="2071" width="9.42578125" style="3" customWidth="1"/>
    <col min="2072" max="2072" width="10" style="3" customWidth="1"/>
    <col min="2073" max="2073" width="11.28515625" style="3" customWidth="1"/>
    <col min="2074" max="2074" width="10.140625" style="3" customWidth="1"/>
    <col min="2075" max="2075" width="9.5703125" style="3" customWidth="1"/>
    <col min="2076" max="2076" width="1.140625" style="3" customWidth="1"/>
    <col min="2077" max="2077" width="2.85546875" style="3" customWidth="1"/>
    <col min="2078" max="2304" width="11.42578125" style="3"/>
    <col min="2305" max="2305" width="11.140625" style="3" customWidth="1"/>
    <col min="2306" max="2306" width="26.140625" style="3" customWidth="1"/>
    <col min="2307" max="2307" width="11.42578125" style="3"/>
    <col min="2308" max="2308" width="10.28515625" style="3" customWidth="1"/>
    <col min="2309" max="2309" width="9.28515625" style="3" customWidth="1"/>
    <col min="2310" max="2310" width="9" style="3" customWidth="1"/>
    <col min="2311" max="2313" width="8.28515625" style="3" customWidth="1"/>
    <col min="2314" max="2314" width="9.42578125" style="3" customWidth="1"/>
    <col min="2315" max="2315" width="7.7109375" style="3" customWidth="1"/>
    <col min="2316" max="2316" width="10.42578125" style="3" customWidth="1"/>
    <col min="2317" max="2317" width="9.28515625" style="3" customWidth="1"/>
    <col min="2318" max="2318" width="11.140625" style="3" customWidth="1"/>
    <col min="2319" max="2319" width="7.85546875" style="3" customWidth="1"/>
    <col min="2320" max="2320" width="11" style="3" customWidth="1"/>
    <col min="2321" max="2321" width="7" style="3" customWidth="1"/>
    <col min="2322" max="2322" width="10.85546875" style="3" customWidth="1"/>
    <col min="2323" max="2324" width="10.7109375" style="3" customWidth="1"/>
    <col min="2325" max="2325" width="13.5703125" style="3" customWidth="1"/>
    <col min="2326" max="2326" width="7.42578125" style="3" customWidth="1"/>
    <col min="2327" max="2327" width="9.42578125" style="3" customWidth="1"/>
    <col min="2328" max="2328" width="10" style="3" customWidth="1"/>
    <col min="2329" max="2329" width="11.28515625" style="3" customWidth="1"/>
    <col min="2330" max="2330" width="10.140625" style="3" customWidth="1"/>
    <col min="2331" max="2331" width="9.5703125" style="3" customWidth="1"/>
    <col min="2332" max="2332" width="1.140625" style="3" customWidth="1"/>
    <col min="2333" max="2333" width="2.85546875" style="3" customWidth="1"/>
    <col min="2334" max="2560" width="11.42578125" style="3"/>
    <col min="2561" max="2561" width="11.140625" style="3" customWidth="1"/>
    <col min="2562" max="2562" width="26.140625" style="3" customWidth="1"/>
    <col min="2563" max="2563" width="11.42578125" style="3"/>
    <col min="2564" max="2564" width="10.28515625" style="3" customWidth="1"/>
    <col min="2565" max="2565" width="9.28515625" style="3" customWidth="1"/>
    <col min="2566" max="2566" width="9" style="3" customWidth="1"/>
    <col min="2567" max="2569" width="8.28515625" style="3" customWidth="1"/>
    <col min="2570" max="2570" width="9.42578125" style="3" customWidth="1"/>
    <col min="2571" max="2571" width="7.7109375" style="3" customWidth="1"/>
    <col min="2572" max="2572" width="10.42578125" style="3" customWidth="1"/>
    <col min="2573" max="2573" width="9.28515625" style="3" customWidth="1"/>
    <col min="2574" max="2574" width="11.140625" style="3" customWidth="1"/>
    <col min="2575" max="2575" width="7.85546875" style="3" customWidth="1"/>
    <col min="2576" max="2576" width="11" style="3" customWidth="1"/>
    <col min="2577" max="2577" width="7" style="3" customWidth="1"/>
    <col min="2578" max="2578" width="10.85546875" style="3" customWidth="1"/>
    <col min="2579" max="2580" width="10.7109375" style="3" customWidth="1"/>
    <col min="2581" max="2581" width="13.5703125" style="3" customWidth="1"/>
    <col min="2582" max="2582" width="7.42578125" style="3" customWidth="1"/>
    <col min="2583" max="2583" width="9.42578125" style="3" customWidth="1"/>
    <col min="2584" max="2584" width="10" style="3" customWidth="1"/>
    <col min="2585" max="2585" width="11.28515625" style="3" customWidth="1"/>
    <col min="2586" max="2586" width="10.140625" style="3" customWidth="1"/>
    <col min="2587" max="2587" width="9.5703125" style="3" customWidth="1"/>
    <col min="2588" max="2588" width="1.140625" style="3" customWidth="1"/>
    <col min="2589" max="2589" width="2.85546875" style="3" customWidth="1"/>
    <col min="2590" max="2816" width="11.42578125" style="3"/>
    <col min="2817" max="2817" width="11.140625" style="3" customWidth="1"/>
    <col min="2818" max="2818" width="26.140625" style="3" customWidth="1"/>
    <col min="2819" max="2819" width="11.42578125" style="3"/>
    <col min="2820" max="2820" width="10.28515625" style="3" customWidth="1"/>
    <col min="2821" max="2821" width="9.28515625" style="3" customWidth="1"/>
    <col min="2822" max="2822" width="9" style="3" customWidth="1"/>
    <col min="2823" max="2825" width="8.28515625" style="3" customWidth="1"/>
    <col min="2826" max="2826" width="9.42578125" style="3" customWidth="1"/>
    <col min="2827" max="2827" width="7.7109375" style="3" customWidth="1"/>
    <col min="2828" max="2828" width="10.42578125" style="3" customWidth="1"/>
    <col min="2829" max="2829" width="9.28515625" style="3" customWidth="1"/>
    <col min="2830" max="2830" width="11.140625" style="3" customWidth="1"/>
    <col min="2831" max="2831" width="7.85546875" style="3" customWidth="1"/>
    <col min="2832" max="2832" width="11" style="3" customWidth="1"/>
    <col min="2833" max="2833" width="7" style="3" customWidth="1"/>
    <col min="2834" max="2834" width="10.85546875" style="3" customWidth="1"/>
    <col min="2835" max="2836" width="10.7109375" style="3" customWidth="1"/>
    <col min="2837" max="2837" width="13.5703125" style="3" customWidth="1"/>
    <col min="2838" max="2838" width="7.42578125" style="3" customWidth="1"/>
    <col min="2839" max="2839" width="9.42578125" style="3" customWidth="1"/>
    <col min="2840" max="2840" width="10" style="3" customWidth="1"/>
    <col min="2841" max="2841" width="11.28515625" style="3" customWidth="1"/>
    <col min="2842" max="2842" width="10.140625" style="3" customWidth="1"/>
    <col min="2843" max="2843" width="9.5703125" style="3" customWidth="1"/>
    <col min="2844" max="2844" width="1.140625" style="3" customWidth="1"/>
    <col min="2845" max="2845" width="2.85546875" style="3" customWidth="1"/>
    <col min="2846" max="3072" width="11.42578125" style="3"/>
    <col min="3073" max="3073" width="11.140625" style="3" customWidth="1"/>
    <col min="3074" max="3074" width="26.140625" style="3" customWidth="1"/>
    <col min="3075" max="3075" width="11.42578125" style="3"/>
    <col min="3076" max="3076" width="10.28515625" style="3" customWidth="1"/>
    <col min="3077" max="3077" width="9.28515625" style="3" customWidth="1"/>
    <col min="3078" max="3078" width="9" style="3" customWidth="1"/>
    <col min="3079" max="3081" width="8.28515625" style="3" customWidth="1"/>
    <col min="3082" max="3082" width="9.42578125" style="3" customWidth="1"/>
    <col min="3083" max="3083" width="7.7109375" style="3" customWidth="1"/>
    <col min="3084" max="3084" width="10.42578125" style="3" customWidth="1"/>
    <col min="3085" max="3085" width="9.28515625" style="3" customWidth="1"/>
    <col min="3086" max="3086" width="11.140625" style="3" customWidth="1"/>
    <col min="3087" max="3087" width="7.85546875" style="3" customWidth="1"/>
    <col min="3088" max="3088" width="11" style="3" customWidth="1"/>
    <col min="3089" max="3089" width="7" style="3" customWidth="1"/>
    <col min="3090" max="3090" width="10.85546875" style="3" customWidth="1"/>
    <col min="3091" max="3092" width="10.7109375" style="3" customWidth="1"/>
    <col min="3093" max="3093" width="13.5703125" style="3" customWidth="1"/>
    <col min="3094" max="3094" width="7.42578125" style="3" customWidth="1"/>
    <col min="3095" max="3095" width="9.42578125" style="3" customWidth="1"/>
    <col min="3096" max="3096" width="10" style="3" customWidth="1"/>
    <col min="3097" max="3097" width="11.28515625" style="3" customWidth="1"/>
    <col min="3098" max="3098" width="10.140625" style="3" customWidth="1"/>
    <col min="3099" max="3099" width="9.5703125" style="3" customWidth="1"/>
    <col min="3100" max="3100" width="1.140625" style="3" customWidth="1"/>
    <col min="3101" max="3101" width="2.85546875" style="3" customWidth="1"/>
    <col min="3102" max="3328" width="11.42578125" style="3"/>
    <col min="3329" max="3329" width="11.140625" style="3" customWidth="1"/>
    <col min="3330" max="3330" width="26.140625" style="3" customWidth="1"/>
    <col min="3331" max="3331" width="11.42578125" style="3"/>
    <col min="3332" max="3332" width="10.28515625" style="3" customWidth="1"/>
    <col min="3333" max="3333" width="9.28515625" style="3" customWidth="1"/>
    <col min="3334" max="3334" width="9" style="3" customWidth="1"/>
    <col min="3335" max="3337" width="8.28515625" style="3" customWidth="1"/>
    <col min="3338" max="3338" width="9.42578125" style="3" customWidth="1"/>
    <col min="3339" max="3339" width="7.7109375" style="3" customWidth="1"/>
    <col min="3340" max="3340" width="10.42578125" style="3" customWidth="1"/>
    <col min="3341" max="3341" width="9.28515625" style="3" customWidth="1"/>
    <col min="3342" max="3342" width="11.140625" style="3" customWidth="1"/>
    <col min="3343" max="3343" width="7.85546875" style="3" customWidth="1"/>
    <col min="3344" max="3344" width="11" style="3" customWidth="1"/>
    <col min="3345" max="3345" width="7" style="3" customWidth="1"/>
    <col min="3346" max="3346" width="10.85546875" style="3" customWidth="1"/>
    <col min="3347" max="3348" width="10.7109375" style="3" customWidth="1"/>
    <col min="3349" max="3349" width="13.5703125" style="3" customWidth="1"/>
    <col min="3350" max="3350" width="7.42578125" style="3" customWidth="1"/>
    <col min="3351" max="3351" width="9.42578125" style="3" customWidth="1"/>
    <col min="3352" max="3352" width="10" style="3" customWidth="1"/>
    <col min="3353" max="3353" width="11.28515625" style="3" customWidth="1"/>
    <col min="3354" max="3354" width="10.140625" style="3" customWidth="1"/>
    <col min="3355" max="3355" width="9.5703125" style="3" customWidth="1"/>
    <col min="3356" max="3356" width="1.140625" style="3" customWidth="1"/>
    <col min="3357" max="3357" width="2.85546875" style="3" customWidth="1"/>
    <col min="3358" max="3584" width="11.42578125" style="3"/>
    <col min="3585" max="3585" width="11.140625" style="3" customWidth="1"/>
    <col min="3586" max="3586" width="26.140625" style="3" customWidth="1"/>
    <col min="3587" max="3587" width="11.42578125" style="3"/>
    <col min="3588" max="3588" width="10.28515625" style="3" customWidth="1"/>
    <col min="3589" max="3589" width="9.28515625" style="3" customWidth="1"/>
    <col min="3590" max="3590" width="9" style="3" customWidth="1"/>
    <col min="3591" max="3593" width="8.28515625" style="3" customWidth="1"/>
    <col min="3594" max="3594" width="9.42578125" style="3" customWidth="1"/>
    <col min="3595" max="3595" width="7.7109375" style="3" customWidth="1"/>
    <col min="3596" max="3596" width="10.42578125" style="3" customWidth="1"/>
    <col min="3597" max="3597" width="9.28515625" style="3" customWidth="1"/>
    <col min="3598" max="3598" width="11.140625" style="3" customWidth="1"/>
    <col min="3599" max="3599" width="7.85546875" style="3" customWidth="1"/>
    <col min="3600" max="3600" width="11" style="3" customWidth="1"/>
    <col min="3601" max="3601" width="7" style="3" customWidth="1"/>
    <col min="3602" max="3602" width="10.85546875" style="3" customWidth="1"/>
    <col min="3603" max="3604" width="10.7109375" style="3" customWidth="1"/>
    <col min="3605" max="3605" width="13.5703125" style="3" customWidth="1"/>
    <col min="3606" max="3606" width="7.42578125" style="3" customWidth="1"/>
    <col min="3607" max="3607" width="9.42578125" style="3" customWidth="1"/>
    <col min="3608" max="3608" width="10" style="3" customWidth="1"/>
    <col min="3609" max="3609" width="11.28515625" style="3" customWidth="1"/>
    <col min="3610" max="3610" width="10.140625" style="3" customWidth="1"/>
    <col min="3611" max="3611" width="9.5703125" style="3" customWidth="1"/>
    <col min="3612" max="3612" width="1.140625" style="3" customWidth="1"/>
    <col min="3613" max="3613" width="2.85546875" style="3" customWidth="1"/>
    <col min="3614" max="3840" width="11.42578125" style="3"/>
    <col min="3841" max="3841" width="11.140625" style="3" customWidth="1"/>
    <col min="3842" max="3842" width="26.140625" style="3" customWidth="1"/>
    <col min="3843" max="3843" width="11.42578125" style="3"/>
    <col min="3844" max="3844" width="10.28515625" style="3" customWidth="1"/>
    <col min="3845" max="3845" width="9.28515625" style="3" customWidth="1"/>
    <col min="3846" max="3846" width="9" style="3" customWidth="1"/>
    <col min="3847" max="3849" width="8.28515625" style="3" customWidth="1"/>
    <col min="3850" max="3850" width="9.42578125" style="3" customWidth="1"/>
    <col min="3851" max="3851" width="7.7109375" style="3" customWidth="1"/>
    <col min="3852" max="3852" width="10.42578125" style="3" customWidth="1"/>
    <col min="3853" max="3853" width="9.28515625" style="3" customWidth="1"/>
    <col min="3854" max="3854" width="11.140625" style="3" customWidth="1"/>
    <col min="3855" max="3855" width="7.85546875" style="3" customWidth="1"/>
    <col min="3856" max="3856" width="11" style="3" customWidth="1"/>
    <col min="3857" max="3857" width="7" style="3" customWidth="1"/>
    <col min="3858" max="3858" width="10.85546875" style="3" customWidth="1"/>
    <col min="3859" max="3860" width="10.7109375" style="3" customWidth="1"/>
    <col min="3861" max="3861" width="13.5703125" style="3" customWidth="1"/>
    <col min="3862" max="3862" width="7.42578125" style="3" customWidth="1"/>
    <col min="3863" max="3863" width="9.42578125" style="3" customWidth="1"/>
    <col min="3864" max="3864" width="10" style="3" customWidth="1"/>
    <col min="3865" max="3865" width="11.28515625" style="3" customWidth="1"/>
    <col min="3866" max="3866" width="10.140625" style="3" customWidth="1"/>
    <col min="3867" max="3867" width="9.5703125" style="3" customWidth="1"/>
    <col min="3868" max="3868" width="1.140625" style="3" customWidth="1"/>
    <col min="3869" max="3869" width="2.85546875" style="3" customWidth="1"/>
    <col min="3870" max="4096" width="11.42578125" style="3"/>
    <col min="4097" max="4097" width="11.140625" style="3" customWidth="1"/>
    <col min="4098" max="4098" width="26.140625" style="3" customWidth="1"/>
    <col min="4099" max="4099" width="11.42578125" style="3"/>
    <col min="4100" max="4100" width="10.28515625" style="3" customWidth="1"/>
    <col min="4101" max="4101" width="9.28515625" style="3" customWidth="1"/>
    <col min="4102" max="4102" width="9" style="3" customWidth="1"/>
    <col min="4103" max="4105" width="8.28515625" style="3" customWidth="1"/>
    <col min="4106" max="4106" width="9.42578125" style="3" customWidth="1"/>
    <col min="4107" max="4107" width="7.7109375" style="3" customWidth="1"/>
    <col min="4108" max="4108" width="10.42578125" style="3" customWidth="1"/>
    <col min="4109" max="4109" width="9.28515625" style="3" customWidth="1"/>
    <col min="4110" max="4110" width="11.140625" style="3" customWidth="1"/>
    <col min="4111" max="4111" width="7.85546875" style="3" customWidth="1"/>
    <col min="4112" max="4112" width="11" style="3" customWidth="1"/>
    <col min="4113" max="4113" width="7" style="3" customWidth="1"/>
    <col min="4114" max="4114" width="10.85546875" style="3" customWidth="1"/>
    <col min="4115" max="4116" width="10.7109375" style="3" customWidth="1"/>
    <col min="4117" max="4117" width="13.5703125" style="3" customWidth="1"/>
    <col min="4118" max="4118" width="7.42578125" style="3" customWidth="1"/>
    <col min="4119" max="4119" width="9.42578125" style="3" customWidth="1"/>
    <col min="4120" max="4120" width="10" style="3" customWidth="1"/>
    <col min="4121" max="4121" width="11.28515625" style="3" customWidth="1"/>
    <col min="4122" max="4122" width="10.140625" style="3" customWidth="1"/>
    <col min="4123" max="4123" width="9.5703125" style="3" customWidth="1"/>
    <col min="4124" max="4124" width="1.140625" style="3" customWidth="1"/>
    <col min="4125" max="4125" width="2.85546875" style="3" customWidth="1"/>
    <col min="4126" max="4352" width="11.42578125" style="3"/>
    <col min="4353" max="4353" width="11.140625" style="3" customWidth="1"/>
    <col min="4354" max="4354" width="26.140625" style="3" customWidth="1"/>
    <col min="4355" max="4355" width="11.42578125" style="3"/>
    <col min="4356" max="4356" width="10.28515625" style="3" customWidth="1"/>
    <col min="4357" max="4357" width="9.28515625" style="3" customWidth="1"/>
    <col min="4358" max="4358" width="9" style="3" customWidth="1"/>
    <col min="4359" max="4361" width="8.28515625" style="3" customWidth="1"/>
    <col min="4362" max="4362" width="9.42578125" style="3" customWidth="1"/>
    <col min="4363" max="4363" width="7.7109375" style="3" customWidth="1"/>
    <col min="4364" max="4364" width="10.42578125" style="3" customWidth="1"/>
    <col min="4365" max="4365" width="9.28515625" style="3" customWidth="1"/>
    <col min="4366" max="4366" width="11.140625" style="3" customWidth="1"/>
    <col min="4367" max="4367" width="7.85546875" style="3" customWidth="1"/>
    <col min="4368" max="4368" width="11" style="3" customWidth="1"/>
    <col min="4369" max="4369" width="7" style="3" customWidth="1"/>
    <col min="4370" max="4370" width="10.85546875" style="3" customWidth="1"/>
    <col min="4371" max="4372" width="10.7109375" style="3" customWidth="1"/>
    <col min="4373" max="4373" width="13.5703125" style="3" customWidth="1"/>
    <col min="4374" max="4374" width="7.42578125" style="3" customWidth="1"/>
    <col min="4375" max="4375" width="9.42578125" style="3" customWidth="1"/>
    <col min="4376" max="4376" width="10" style="3" customWidth="1"/>
    <col min="4377" max="4377" width="11.28515625" style="3" customWidth="1"/>
    <col min="4378" max="4378" width="10.140625" style="3" customWidth="1"/>
    <col min="4379" max="4379" width="9.5703125" style="3" customWidth="1"/>
    <col min="4380" max="4380" width="1.140625" style="3" customWidth="1"/>
    <col min="4381" max="4381" width="2.85546875" style="3" customWidth="1"/>
    <col min="4382" max="4608" width="11.42578125" style="3"/>
    <col min="4609" max="4609" width="11.140625" style="3" customWidth="1"/>
    <col min="4610" max="4610" width="26.140625" style="3" customWidth="1"/>
    <col min="4611" max="4611" width="11.42578125" style="3"/>
    <col min="4612" max="4612" width="10.28515625" style="3" customWidth="1"/>
    <col min="4613" max="4613" width="9.28515625" style="3" customWidth="1"/>
    <col min="4614" max="4614" width="9" style="3" customWidth="1"/>
    <col min="4615" max="4617" width="8.28515625" style="3" customWidth="1"/>
    <col min="4618" max="4618" width="9.42578125" style="3" customWidth="1"/>
    <col min="4619" max="4619" width="7.7109375" style="3" customWidth="1"/>
    <col min="4620" max="4620" width="10.42578125" style="3" customWidth="1"/>
    <col min="4621" max="4621" width="9.28515625" style="3" customWidth="1"/>
    <col min="4622" max="4622" width="11.140625" style="3" customWidth="1"/>
    <col min="4623" max="4623" width="7.85546875" style="3" customWidth="1"/>
    <col min="4624" max="4624" width="11" style="3" customWidth="1"/>
    <col min="4625" max="4625" width="7" style="3" customWidth="1"/>
    <col min="4626" max="4626" width="10.85546875" style="3" customWidth="1"/>
    <col min="4627" max="4628" width="10.7109375" style="3" customWidth="1"/>
    <col min="4629" max="4629" width="13.5703125" style="3" customWidth="1"/>
    <col min="4630" max="4630" width="7.42578125" style="3" customWidth="1"/>
    <col min="4631" max="4631" width="9.42578125" style="3" customWidth="1"/>
    <col min="4632" max="4632" width="10" style="3" customWidth="1"/>
    <col min="4633" max="4633" width="11.28515625" style="3" customWidth="1"/>
    <col min="4634" max="4634" width="10.140625" style="3" customWidth="1"/>
    <col min="4635" max="4635" width="9.5703125" style="3" customWidth="1"/>
    <col min="4636" max="4636" width="1.140625" style="3" customWidth="1"/>
    <col min="4637" max="4637" width="2.85546875" style="3" customWidth="1"/>
    <col min="4638" max="4864" width="11.42578125" style="3"/>
    <col min="4865" max="4865" width="11.140625" style="3" customWidth="1"/>
    <col min="4866" max="4866" width="26.140625" style="3" customWidth="1"/>
    <col min="4867" max="4867" width="11.42578125" style="3"/>
    <col min="4868" max="4868" width="10.28515625" style="3" customWidth="1"/>
    <col min="4869" max="4869" width="9.28515625" style="3" customWidth="1"/>
    <col min="4870" max="4870" width="9" style="3" customWidth="1"/>
    <col min="4871" max="4873" width="8.28515625" style="3" customWidth="1"/>
    <col min="4874" max="4874" width="9.42578125" style="3" customWidth="1"/>
    <col min="4875" max="4875" width="7.7109375" style="3" customWidth="1"/>
    <col min="4876" max="4876" width="10.42578125" style="3" customWidth="1"/>
    <col min="4877" max="4877" width="9.28515625" style="3" customWidth="1"/>
    <col min="4878" max="4878" width="11.140625" style="3" customWidth="1"/>
    <col min="4879" max="4879" width="7.85546875" style="3" customWidth="1"/>
    <col min="4880" max="4880" width="11" style="3" customWidth="1"/>
    <col min="4881" max="4881" width="7" style="3" customWidth="1"/>
    <col min="4882" max="4882" width="10.85546875" style="3" customWidth="1"/>
    <col min="4883" max="4884" width="10.7109375" style="3" customWidth="1"/>
    <col min="4885" max="4885" width="13.5703125" style="3" customWidth="1"/>
    <col min="4886" max="4886" width="7.42578125" style="3" customWidth="1"/>
    <col min="4887" max="4887" width="9.42578125" style="3" customWidth="1"/>
    <col min="4888" max="4888" width="10" style="3" customWidth="1"/>
    <col min="4889" max="4889" width="11.28515625" style="3" customWidth="1"/>
    <col min="4890" max="4890" width="10.140625" style="3" customWidth="1"/>
    <col min="4891" max="4891" width="9.5703125" style="3" customWidth="1"/>
    <col min="4892" max="4892" width="1.140625" style="3" customWidth="1"/>
    <col min="4893" max="4893" width="2.85546875" style="3" customWidth="1"/>
    <col min="4894" max="5120" width="11.42578125" style="3"/>
    <col min="5121" max="5121" width="11.140625" style="3" customWidth="1"/>
    <col min="5122" max="5122" width="26.140625" style="3" customWidth="1"/>
    <col min="5123" max="5123" width="11.42578125" style="3"/>
    <col min="5124" max="5124" width="10.28515625" style="3" customWidth="1"/>
    <col min="5125" max="5125" width="9.28515625" style="3" customWidth="1"/>
    <col min="5126" max="5126" width="9" style="3" customWidth="1"/>
    <col min="5127" max="5129" width="8.28515625" style="3" customWidth="1"/>
    <col min="5130" max="5130" width="9.42578125" style="3" customWidth="1"/>
    <col min="5131" max="5131" width="7.7109375" style="3" customWidth="1"/>
    <col min="5132" max="5132" width="10.42578125" style="3" customWidth="1"/>
    <col min="5133" max="5133" width="9.28515625" style="3" customWidth="1"/>
    <col min="5134" max="5134" width="11.140625" style="3" customWidth="1"/>
    <col min="5135" max="5135" width="7.85546875" style="3" customWidth="1"/>
    <col min="5136" max="5136" width="11" style="3" customWidth="1"/>
    <col min="5137" max="5137" width="7" style="3" customWidth="1"/>
    <col min="5138" max="5138" width="10.85546875" style="3" customWidth="1"/>
    <col min="5139" max="5140" width="10.7109375" style="3" customWidth="1"/>
    <col min="5141" max="5141" width="13.5703125" style="3" customWidth="1"/>
    <col min="5142" max="5142" width="7.42578125" style="3" customWidth="1"/>
    <col min="5143" max="5143" width="9.42578125" style="3" customWidth="1"/>
    <col min="5144" max="5144" width="10" style="3" customWidth="1"/>
    <col min="5145" max="5145" width="11.28515625" style="3" customWidth="1"/>
    <col min="5146" max="5146" width="10.140625" style="3" customWidth="1"/>
    <col min="5147" max="5147" width="9.5703125" style="3" customWidth="1"/>
    <col min="5148" max="5148" width="1.140625" style="3" customWidth="1"/>
    <col min="5149" max="5149" width="2.85546875" style="3" customWidth="1"/>
    <col min="5150" max="5376" width="11.42578125" style="3"/>
    <col min="5377" max="5377" width="11.140625" style="3" customWidth="1"/>
    <col min="5378" max="5378" width="26.140625" style="3" customWidth="1"/>
    <col min="5379" max="5379" width="11.42578125" style="3"/>
    <col min="5380" max="5380" width="10.28515625" style="3" customWidth="1"/>
    <col min="5381" max="5381" width="9.28515625" style="3" customWidth="1"/>
    <col min="5382" max="5382" width="9" style="3" customWidth="1"/>
    <col min="5383" max="5385" width="8.28515625" style="3" customWidth="1"/>
    <col min="5386" max="5386" width="9.42578125" style="3" customWidth="1"/>
    <col min="5387" max="5387" width="7.7109375" style="3" customWidth="1"/>
    <col min="5388" max="5388" width="10.42578125" style="3" customWidth="1"/>
    <col min="5389" max="5389" width="9.28515625" style="3" customWidth="1"/>
    <col min="5390" max="5390" width="11.140625" style="3" customWidth="1"/>
    <col min="5391" max="5391" width="7.85546875" style="3" customWidth="1"/>
    <col min="5392" max="5392" width="11" style="3" customWidth="1"/>
    <col min="5393" max="5393" width="7" style="3" customWidth="1"/>
    <col min="5394" max="5394" width="10.85546875" style="3" customWidth="1"/>
    <col min="5395" max="5396" width="10.7109375" style="3" customWidth="1"/>
    <col min="5397" max="5397" width="13.5703125" style="3" customWidth="1"/>
    <col min="5398" max="5398" width="7.42578125" style="3" customWidth="1"/>
    <col min="5399" max="5399" width="9.42578125" style="3" customWidth="1"/>
    <col min="5400" max="5400" width="10" style="3" customWidth="1"/>
    <col min="5401" max="5401" width="11.28515625" style="3" customWidth="1"/>
    <col min="5402" max="5402" width="10.140625" style="3" customWidth="1"/>
    <col min="5403" max="5403" width="9.5703125" style="3" customWidth="1"/>
    <col min="5404" max="5404" width="1.140625" style="3" customWidth="1"/>
    <col min="5405" max="5405" width="2.85546875" style="3" customWidth="1"/>
    <col min="5406" max="5632" width="11.42578125" style="3"/>
    <col min="5633" max="5633" width="11.140625" style="3" customWidth="1"/>
    <col min="5634" max="5634" width="26.140625" style="3" customWidth="1"/>
    <col min="5635" max="5635" width="11.42578125" style="3"/>
    <col min="5636" max="5636" width="10.28515625" style="3" customWidth="1"/>
    <col min="5637" max="5637" width="9.28515625" style="3" customWidth="1"/>
    <col min="5638" max="5638" width="9" style="3" customWidth="1"/>
    <col min="5639" max="5641" width="8.28515625" style="3" customWidth="1"/>
    <col min="5642" max="5642" width="9.42578125" style="3" customWidth="1"/>
    <col min="5643" max="5643" width="7.7109375" style="3" customWidth="1"/>
    <col min="5644" max="5644" width="10.42578125" style="3" customWidth="1"/>
    <col min="5645" max="5645" width="9.28515625" style="3" customWidth="1"/>
    <col min="5646" max="5646" width="11.140625" style="3" customWidth="1"/>
    <col min="5647" max="5647" width="7.85546875" style="3" customWidth="1"/>
    <col min="5648" max="5648" width="11" style="3" customWidth="1"/>
    <col min="5649" max="5649" width="7" style="3" customWidth="1"/>
    <col min="5650" max="5650" width="10.85546875" style="3" customWidth="1"/>
    <col min="5651" max="5652" width="10.7109375" style="3" customWidth="1"/>
    <col min="5653" max="5653" width="13.5703125" style="3" customWidth="1"/>
    <col min="5654" max="5654" width="7.42578125" style="3" customWidth="1"/>
    <col min="5655" max="5655" width="9.42578125" style="3" customWidth="1"/>
    <col min="5656" max="5656" width="10" style="3" customWidth="1"/>
    <col min="5657" max="5657" width="11.28515625" style="3" customWidth="1"/>
    <col min="5658" max="5658" width="10.140625" style="3" customWidth="1"/>
    <col min="5659" max="5659" width="9.5703125" style="3" customWidth="1"/>
    <col min="5660" max="5660" width="1.140625" style="3" customWidth="1"/>
    <col min="5661" max="5661" width="2.85546875" style="3" customWidth="1"/>
    <col min="5662" max="5888" width="11.42578125" style="3"/>
    <col min="5889" max="5889" width="11.140625" style="3" customWidth="1"/>
    <col min="5890" max="5890" width="26.140625" style="3" customWidth="1"/>
    <col min="5891" max="5891" width="11.42578125" style="3"/>
    <col min="5892" max="5892" width="10.28515625" style="3" customWidth="1"/>
    <col min="5893" max="5893" width="9.28515625" style="3" customWidth="1"/>
    <col min="5894" max="5894" width="9" style="3" customWidth="1"/>
    <col min="5895" max="5897" width="8.28515625" style="3" customWidth="1"/>
    <col min="5898" max="5898" width="9.42578125" style="3" customWidth="1"/>
    <col min="5899" max="5899" width="7.7109375" style="3" customWidth="1"/>
    <col min="5900" max="5900" width="10.42578125" style="3" customWidth="1"/>
    <col min="5901" max="5901" width="9.28515625" style="3" customWidth="1"/>
    <col min="5902" max="5902" width="11.140625" style="3" customWidth="1"/>
    <col min="5903" max="5903" width="7.85546875" style="3" customWidth="1"/>
    <col min="5904" max="5904" width="11" style="3" customWidth="1"/>
    <col min="5905" max="5905" width="7" style="3" customWidth="1"/>
    <col min="5906" max="5906" width="10.85546875" style="3" customWidth="1"/>
    <col min="5907" max="5908" width="10.7109375" style="3" customWidth="1"/>
    <col min="5909" max="5909" width="13.5703125" style="3" customWidth="1"/>
    <col min="5910" max="5910" width="7.42578125" style="3" customWidth="1"/>
    <col min="5911" max="5911" width="9.42578125" style="3" customWidth="1"/>
    <col min="5912" max="5912" width="10" style="3" customWidth="1"/>
    <col min="5913" max="5913" width="11.28515625" style="3" customWidth="1"/>
    <col min="5914" max="5914" width="10.140625" style="3" customWidth="1"/>
    <col min="5915" max="5915" width="9.5703125" style="3" customWidth="1"/>
    <col min="5916" max="5916" width="1.140625" style="3" customWidth="1"/>
    <col min="5917" max="5917" width="2.85546875" style="3" customWidth="1"/>
    <col min="5918" max="6144" width="11.42578125" style="3"/>
    <col min="6145" max="6145" width="11.140625" style="3" customWidth="1"/>
    <col min="6146" max="6146" width="26.140625" style="3" customWidth="1"/>
    <col min="6147" max="6147" width="11.42578125" style="3"/>
    <col min="6148" max="6148" width="10.28515625" style="3" customWidth="1"/>
    <col min="6149" max="6149" width="9.28515625" style="3" customWidth="1"/>
    <col min="6150" max="6150" width="9" style="3" customWidth="1"/>
    <col min="6151" max="6153" width="8.28515625" style="3" customWidth="1"/>
    <col min="6154" max="6154" width="9.42578125" style="3" customWidth="1"/>
    <col min="6155" max="6155" width="7.7109375" style="3" customWidth="1"/>
    <col min="6156" max="6156" width="10.42578125" style="3" customWidth="1"/>
    <col min="6157" max="6157" width="9.28515625" style="3" customWidth="1"/>
    <col min="6158" max="6158" width="11.140625" style="3" customWidth="1"/>
    <col min="6159" max="6159" width="7.85546875" style="3" customWidth="1"/>
    <col min="6160" max="6160" width="11" style="3" customWidth="1"/>
    <col min="6161" max="6161" width="7" style="3" customWidth="1"/>
    <col min="6162" max="6162" width="10.85546875" style="3" customWidth="1"/>
    <col min="6163" max="6164" width="10.7109375" style="3" customWidth="1"/>
    <col min="6165" max="6165" width="13.5703125" style="3" customWidth="1"/>
    <col min="6166" max="6166" width="7.42578125" style="3" customWidth="1"/>
    <col min="6167" max="6167" width="9.42578125" style="3" customWidth="1"/>
    <col min="6168" max="6168" width="10" style="3" customWidth="1"/>
    <col min="6169" max="6169" width="11.28515625" style="3" customWidth="1"/>
    <col min="6170" max="6170" width="10.140625" style="3" customWidth="1"/>
    <col min="6171" max="6171" width="9.5703125" style="3" customWidth="1"/>
    <col min="6172" max="6172" width="1.140625" style="3" customWidth="1"/>
    <col min="6173" max="6173" width="2.85546875" style="3" customWidth="1"/>
    <col min="6174" max="6400" width="11.42578125" style="3"/>
    <col min="6401" max="6401" width="11.140625" style="3" customWidth="1"/>
    <col min="6402" max="6402" width="26.140625" style="3" customWidth="1"/>
    <col min="6403" max="6403" width="11.42578125" style="3"/>
    <col min="6404" max="6404" width="10.28515625" style="3" customWidth="1"/>
    <col min="6405" max="6405" width="9.28515625" style="3" customWidth="1"/>
    <col min="6406" max="6406" width="9" style="3" customWidth="1"/>
    <col min="6407" max="6409" width="8.28515625" style="3" customWidth="1"/>
    <col min="6410" max="6410" width="9.42578125" style="3" customWidth="1"/>
    <col min="6411" max="6411" width="7.7109375" style="3" customWidth="1"/>
    <col min="6412" max="6412" width="10.42578125" style="3" customWidth="1"/>
    <col min="6413" max="6413" width="9.28515625" style="3" customWidth="1"/>
    <col min="6414" max="6414" width="11.140625" style="3" customWidth="1"/>
    <col min="6415" max="6415" width="7.85546875" style="3" customWidth="1"/>
    <col min="6416" max="6416" width="11" style="3" customWidth="1"/>
    <col min="6417" max="6417" width="7" style="3" customWidth="1"/>
    <col min="6418" max="6418" width="10.85546875" style="3" customWidth="1"/>
    <col min="6419" max="6420" width="10.7109375" style="3" customWidth="1"/>
    <col min="6421" max="6421" width="13.5703125" style="3" customWidth="1"/>
    <col min="6422" max="6422" width="7.42578125" style="3" customWidth="1"/>
    <col min="6423" max="6423" width="9.42578125" style="3" customWidth="1"/>
    <col min="6424" max="6424" width="10" style="3" customWidth="1"/>
    <col min="6425" max="6425" width="11.28515625" style="3" customWidth="1"/>
    <col min="6426" max="6426" width="10.140625" style="3" customWidth="1"/>
    <col min="6427" max="6427" width="9.5703125" style="3" customWidth="1"/>
    <col min="6428" max="6428" width="1.140625" style="3" customWidth="1"/>
    <col min="6429" max="6429" width="2.85546875" style="3" customWidth="1"/>
    <col min="6430" max="6656" width="11.42578125" style="3"/>
    <col min="6657" max="6657" width="11.140625" style="3" customWidth="1"/>
    <col min="6658" max="6658" width="26.140625" style="3" customWidth="1"/>
    <col min="6659" max="6659" width="11.42578125" style="3"/>
    <col min="6660" max="6660" width="10.28515625" style="3" customWidth="1"/>
    <col min="6661" max="6661" width="9.28515625" style="3" customWidth="1"/>
    <col min="6662" max="6662" width="9" style="3" customWidth="1"/>
    <col min="6663" max="6665" width="8.28515625" style="3" customWidth="1"/>
    <col min="6666" max="6666" width="9.42578125" style="3" customWidth="1"/>
    <col min="6667" max="6667" width="7.7109375" style="3" customWidth="1"/>
    <col min="6668" max="6668" width="10.42578125" style="3" customWidth="1"/>
    <col min="6669" max="6669" width="9.28515625" style="3" customWidth="1"/>
    <col min="6670" max="6670" width="11.140625" style="3" customWidth="1"/>
    <col min="6671" max="6671" width="7.85546875" style="3" customWidth="1"/>
    <col min="6672" max="6672" width="11" style="3" customWidth="1"/>
    <col min="6673" max="6673" width="7" style="3" customWidth="1"/>
    <col min="6674" max="6674" width="10.85546875" style="3" customWidth="1"/>
    <col min="6675" max="6676" width="10.7109375" style="3" customWidth="1"/>
    <col min="6677" max="6677" width="13.5703125" style="3" customWidth="1"/>
    <col min="6678" max="6678" width="7.42578125" style="3" customWidth="1"/>
    <col min="6679" max="6679" width="9.42578125" style="3" customWidth="1"/>
    <col min="6680" max="6680" width="10" style="3" customWidth="1"/>
    <col min="6681" max="6681" width="11.28515625" style="3" customWidth="1"/>
    <col min="6682" max="6682" width="10.140625" style="3" customWidth="1"/>
    <col min="6683" max="6683" width="9.5703125" style="3" customWidth="1"/>
    <col min="6684" max="6684" width="1.140625" style="3" customWidth="1"/>
    <col min="6685" max="6685" width="2.85546875" style="3" customWidth="1"/>
    <col min="6686" max="6912" width="11.42578125" style="3"/>
    <col min="6913" max="6913" width="11.140625" style="3" customWidth="1"/>
    <col min="6914" max="6914" width="26.140625" style="3" customWidth="1"/>
    <col min="6915" max="6915" width="11.42578125" style="3"/>
    <col min="6916" max="6916" width="10.28515625" style="3" customWidth="1"/>
    <col min="6917" max="6917" width="9.28515625" style="3" customWidth="1"/>
    <col min="6918" max="6918" width="9" style="3" customWidth="1"/>
    <col min="6919" max="6921" width="8.28515625" style="3" customWidth="1"/>
    <col min="6922" max="6922" width="9.42578125" style="3" customWidth="1"/>
    <col min="6923" max="6923" width="7.7109375" style="3" customWidth="1"/>
    <col min="6924" max="6924" width="10.42578125" style="3" customWidth="1"/>
    <col min="6925" max="6925" width="9.28515625" style="3" customWidth="1"/>
    <col min="6926" max="6926" width="11.140625" style="3" customWidth="1"/>
    <col min="6927" max="6927" width="7.85546875" style="3" customWidth="1"/>
    <col min="6928" max="6928" width="11" style="3" customWidth="1"/>
    <col min="6929" max="6929" width="7" style="3" customWidth="1"/>
    <col min="6930" max="6930" width="10.85546875" style="3" customWidth="1"/>
    <col min="6931" max="6932" width="10.7109375" style="3" customWidth="1"/>
    <col min="6933" max="6933" width="13.5703125" style="3" customWidth="1"/>
    <col min="6934" max="6934" width="7.42578125" style="3" customWidth="1"/>
    <col min="6935" max="6935" width="9.42578125" style="3" customWidth="1"/>
    <col min="6936" max="6936" width="10" style="3" customWidth="1"/>
    <col min="6937" max="6937" width="11.28515625" style="3" customWidth="1"/>
    <col min="6938" max="6938" width="10.140625" style="3" customWidth="1"/>
    <col min="6939" max="6939" width="9.5703125" style="3" customWidth="1"/>
    <col min="6940" max="6940" width="1.140625" style="3" customWidth="1"/>
    <col min="6941" max="6941" width="2.85546875" style="3" customWidth="1"/>
    <col min="6942" max="7168" width="11.42578125" style="3"/>
    <col min="7169" max="7169" width="11.140625" style="3" customWidth="1"/>
    <col min="7170" max="7170" width="26.140625" style="3" customWidth="1"/>
    <col min="7171" max="7171" width="11.42578125" style="3"/>
    <col min="7172" max="7172" width="10.28515625" style="3" customWidth="1"/>
    <col min="7173" max="7173" width="9.28515625" style="3" customWidth="1"/>
    <col min="7174" max="7174" width="9" style="3" customWidth="1"/>
    <col min="7175" max="7177" width="8.28515625" style="3" customWidth="1"/>
    <col min="7178" max="7178" width="9.42578125" style="3" customWidth="1"/>
    <col min="7179" max="7179" width="7.7109375" style="3" customWidth="1"/>
    <col min="7180" max="7180" width="10.42578125" style="3" customWidth="1"/>
    <col min="7181" max="7181" width="9.28515625" style="3" customWidth="1"/>
    <col min="7182" max="7182" width="11.140625" style="3" customWidth="1"/>
    <col min="7183" max="7183" width="7.85546875" style="3" customWidth="1"/>
    <col min="7184" max="7184" width="11" style="3" customWidth="1"/>
    <col min="7185" max="7185" width="7" style="3" customWidth="1"/>
    <col min="7186" max="7186" width="10.85546875" style="3" customWidth="1"/>
    <col min="7187" max="7188" width="10.7109375" style="3" customWidth="1"/>
    <col min="7189" max="7189" width="13.5703125" style="3" customWidth="1"/>
    <col min="7190" max="7190" width="7.42578125" style="3" customWidth="1"/>
    <col min="7191" max="7191" width="9.42578125" style="3" customWidth="1"/>
    <col min="7192" max="7192" width="10" style="3" customWidth="1"/>
    <col min="7193" max="7193" width="11.28515625" style="3" customWidth="1"/>
    <col min="7194" max="7194" width="10.140625" style="3" customWidth="1"/>
    <col min="7195" max="7195" width="9.5703125" style="3" customWidth="1"/>
    <col min="7196" max="7196" width="1.140625" style="3" customWidth="1"/>
    <col min="7197" max="7197" width="2.85546875" style="3" customWidth="1"/>
    <col min="7198" max="7424" width="11.42578125" style="3"/>
    <col min="7425" max="7425" width="11.140625" style="3" customWidth="1"/>
    <col min="7426" max="7426" width="26.140625" style="3" customWidth="1"/>
    <col min="7427" max="7427" width="11.42578125" style="3"/>
    <col min="7428" max="7428" width="10.28515625" style="3" customWidth="1"/>
    <col min="7429" max="7429" width="9.28515625" style="3" customWidth="1"/>
    <col min="7430" max="7430" width="9" style="3" customWidth="1"/>
    <col min="7431" max="7433" width="8.28515625" style="3" customWidth="1"/>
    <col min="7434" max="7434" width="9.42578125" style="3" customWidth="1"/>
    <col min="7435" max="7435" width="7.7109375" style="3" customWidth="1"/>
    <col min="7436" max="7436" width="10.42578125" style="3" customWidth="1"/>
    <col min="7437" max="7437" width="9.28515625" style="3" customWidth="1"/>
    <col min="7438" max="7438" width="11.140625" style="3" customWidth="1"/>
    <col min="7439" max="7439" width="7.85546875" style="3" customWidth="1"/>
    <col min="7440" max="7440" width="11" style="3" customWidth="1"/>
    <col min="7441" max="7441" width="7" style="3" customWidth="1"/>
    <col min="7442" max="7442" width="10.85546875" style="3" customWidth="1"/>
    <col min="7443" max="7444" width="10.7109375" style="3" customWidth="1"/>
    <col min="7445" max="7445" width="13.5703125" style="3" customWidth="1"/>
    <col min="7446" max="7446" width="7.42578125" style="3" customWidth="1"/>
    <col min="7447" max="7447" width="9.42578125" style="3" customWidth="1"/>
    <col min="7448" max="7448" width="10" style="3" customWidth="1"/>
    <col min="7449" max="7449" width="11.28515625" style="3" customWidth="1"/>
    <col min="7450" max="7450" width="10.140625" style="3" customWidth="1"/>
    <col min="7451" max="7451" width="9.5703125" style="3" customWidth="1"/>
    <col min="7452" max="7452" width="1.140625" style="3" customWidth="1"/>
    <col min="7453" max="7453" width="2.85546875" style="3" customWidth="1"/>
    <col min="7454" max="7680" width="11.42578125" style="3"/>
    <col min="7681" max="7681" width="11.140625" style="3" customWidth="1"/>
    <col min="7682" max="7682" width="26.140625" style="3" customWidth="1"/>
    <col min="7683" max="7683" width="11.42578125" style="3"/>
    <col min="7684" max="7684" width="10.28515625" style="3" customWidth="1"/>
    <col min="7685" max="7685" width="9.28515625" style="3" customWidth="1"/>
    <col min="7686" max="7686" width="9" style="3" customWidth="1"/>
    <col min="7687" max="7689" width="8.28515625" style="3" customWidth="1"/>
    <col min="7690" max="7690" width="9.42578125" style="3" customWidth="1"/>
    <col min="7691" max="7691" width="7.7109375" style="3" customWidth="1"/>
    <col min="7692" max="7692" width="10.42578125" style="3" customWidth="1"/>
    <col min="7693" max="7693" width="9.28515625" style="3" customWidth="1"/>
    <col min="7694" max="7694" width="11.140625" style="3" customWidth="1"/>
    <col min="7695" max="7695" width="7.85546875" style="3" customWidth="1"/>
    <col min="7696" max="7696" width="11" style="3" customWidth="1"/>
    <col min="7697" max="7697" width="7" style="3" customWidth="1"/>
    <col min="7698" max="7698" width="10.85546875" style="3" customWidth="1"/>
    <col min="7699" max="7700" width="10.7109375" style="3" customWidth="1"/>
    <col min="7701" max="7701" width="13.5703125" style="3" customWidth="1"/>
    <col min="7702" max="7702" width="7.42578125" style="3" customWidth="1"/>
    <col min="7703" max="7703" width="9.42578125" style="3" customWidth="1"/>
    <col min="7704" max="7704" width="10" style="3" customWidth="1"/>
    <col min="7705" max="7705" width="11.28515625" style="3" customWidth="1"/>
    <col min="7706" max="7706" width="10.140625" style="3" customWidth="1"/>
    <col min="7707" max="7707" width="9.5703125" style="3" customWidth="1"/>
    <col min="7708" max="7708" width="1.140625" style="3" customWidth="1"/>
    <col min="7709" max="7709" width="2.85546875" style="3" customWidth="1"/>
    <col min="7710" max="7936" width="11.42578125" style="3"/>
    <col min="7937" max="7937" width="11.140625" style="3" customWidth="1"/>
    <col min="7938" max="7938" width="26.140625" style="3" customWidth="1"/>
    <col min="7939" max="7939" width="11.42578125" style="3"/>
    <col min="7940" max="7940" width="10.28515625" style="3" customWidth="1"/>
    <col min="7941" max="7941" width="9.28515625" style="3" customWidth="1"/>
    <col min="7942" max="7942" width="9" style="3" customWidth="1"/>
    <col min="7943" max="7945" width="8.28515625" style="3" customWidth="1"/>
    <col min="7946" max="7946" width="9.42578125" style="3" customWidth="1"/>
    <col min="7947" max="7947" width="7.7109375" style="3" customWidth="1"/>
    <col min="7948" max="7948" width="10.42578125" style="3" customWidth="1"/>
    <col min="7949" max="7949" width="9.28515625" style="3" customWidth="1"/>
    <col min="7950" max="7950" width="11.140625" style="3" customWidth="1"/>
    <col min="7951" max="7951" width="7.85546875" style="3" customWidth="1"/>
    <col min="7952" max="7952" width="11" style="3" customWidth="1"/>
    <col min="7953" max="7953" width="7" style="3" customWidth="1"/>
    <col min="7954" max="7954" width="10.85546875" style="3" customWidth="1"/>
    <col min="7955" max="7956" width="10.7109375" style="3" customWidth="1"/>
    <col min="7957" max="7957" width="13.5703125" style="3" customWidth="1"/>
    <col min="7958" max="7958" width="7.42578125" style="3" customWidth="1"/>
    <col min="7959" max="7959" width="9.42578125" style="3" customWidth="1"/>
    <col min="7960" max="7960" width="10" style="3" customWidth="1"/>
    <col min="7961" max="7961" width="11.28515625" style="3" customWidth="1"/>
    <col min="7962" max="7962" width="10.140625" style="3" customWidth="1"/>
    <col min="7963" max="7963" width="9.5703125" style="3" customWidth="1"/>
    <col min="7964" max="7964" width="1.140625" style="3" customWidth="1"/>
    <col min="7965" max="7965" width="2.85546875" style="3" customWidth="1"/>
    <col min="7966" max="8192" width="11.42578125" style="3"/>
    <col min="8193" max="8193" width="11.140625" style="3" customWidth="1"/>
    <col min="8194" max="8194" width="26.140625" style="3" customWidth="1"/>
    <col min="8195" max="8195" width="11.42578125" style="3"/>
    <col min="8196" max="8196" width="10.28515625" style="3" customWidth="1"/>
    <col min="8197" max="8197" width="9.28515625" style="3" customWidth="1"/>
    <col min="8198" max="8198" width="9" style="3" customWidth="1"/>
    <col min="8199" max="8201" width="8.28515625" style="3" customWidth="1"/>
    <col min="8202" max="8202" width="9.42578125" style="3" customWidth="1"/>
    <col min="8203" max="8203" width="7.7109375" style="3" customWidth="1"/>
    <col min="8204" max="8204" width="10.42578125" style="3" customWidth="1"/>
    <col min="8205" max="8205" width="9.28515625" style="3" customWidth="1"/>
    <col min="8206" max="8206" width="11.140625" style="3" customWidth="1"/>
    <col min="8207" max="8207" width="7.85546875" style="3" customWidth="1"/>
    <col min="8208" max="8208" width="11" style="3" customWidth="1"/>
    <col min="8209" max="8209" width="7" style="3" customWidth="1"/>
    <col min="8210" max="8210" width="10.85546875" style="3" customWidth="1"/>
    <col min="8211" max="8212" width="10.7109375" style="3" customWidth="1"/>
    <col min="8213" max="8213" width="13.5703125" style="3" customWidth="1"/>
    <col min="8214" max="8214" width="7.42578125" style="3" customWidth="1"/>
    <col min="8215" max="8215" width="9.42578125" style="3" customWidth="1"/>
    <col min="8216" max="8216" width="10" style="3" customWidth="1"/>
    <col min="8217" max="8217" width="11.28515625" style="3" customWidth="1"/>
    <col min="8218" max="8218" width="10.140625" style="3" customWidth="1"/>
    <col min="8219" max="8219" width="9.5703125" style="3" customWidth="1"/>
    <col min="8220" max="8220" width="1.140625" style="3" customWidth="1"/>
    <col min="8221" max="8221" width="2.85546875" style="3" customWidth="1"/>
    <col min="8222" max="8448" width="11.42578125" style="3"/>
    <col min="8449" max="8449" width="11.140625" style="3" customWidth="1"/>
    <col min="8450" max="8450" width="26.140625" style="3" customWidth="1"/>
    <col min="8451" max="8451" width="11.42578125" style="3"/>
    <col min="8452" max="8452" width="10.28515625" style="3" customWidth="1"/>
    <col min="8453" max="8453" width="9.28515625" style="3" customWidth="1"/>
    <col min="8454" max="8454" width="9" style="3" customWidth="1"/>
    <col min="8455" max="8457" width="8.28515625" style="3" customWidth="1"/>
    <col min="8458" max="8458" width="9.42578125" style="3" customWidth="1"/>
    <col min="8459" max="8459" width="7.7109375" style="3" customWidth="1"/>
    <col min="8460" max="8460" width="10.42578125" style="3" customWidth="1"/>
    <col min="8461" max="8461" width="9.28515625" style="3" customWidth="1"/>
    <col min="8462" max="8462" width="11.140625" style="3" customWidth="1"/>
    <col min="8463" max="8463" width="7.85546875" style="3" customWidth="1"/>
    <col min="8464" max="8464" width="11" style="3" customWidth="1"/>
    <col min="8465" max="8465" width="7" style="3" customWidth="1"/>
    <col min="8466" max="8466" width="10.85546875" style="3" customWidth="1"/>
    <col min="8467" max="8468" width="10.7109375" style="3" customWidth="1"/>
    <col min="8469" max="8469" width="13.5703125" style="3" customWidth="1"/>
    <col min="8470" max="8470" width="7.42578125" style="3" customWidth="1"/>
    <col min="8471" max="8471" width="9.42578125" style="3" customWidth="1"/>
    <col min="8472" max="8472" width="10" style="3" customWidth="1"/>
    <col min="8473" max="8473" width="11.28515625" style="3" customWidth="1"/>
    <col min="8474" max="8474" width="10.140625" style="3" customWidth="1"/>
    <col min="8475" max="8475" width="9.5703125" style="3" customWidth="1"/>
    <col min="8476" max="8476" width="1.140625" style="3" customWidth="1"/>
    <col min="8477" max="8477" width="2.85546875" style="3" customWidth="1"/>
    <col min="8478" max="8704" width="11.42578125" style="3"/>
    <col min="8705" max="8705" width="11.140625" style="3" customWidth="1"/>
    <col min="8706" max="8706" width="26.140625" style="3" customWidth="1"/>
    <col min="8707" max="8707" width="11.42578125" style="3"/>
    <col min="8708" max="8708" width="10.28515625" style="3" customWidth="1"/>
    <col min="8709" max="8709" width="9.28515625" style="3" customWidth="1"/>
    <col min="8710" max="8710" width="9" style="3" customWidth="1"/>
    <col min="8711" max="8713" width="8.28515625" style="3" customWidth="1"/>
    <col min="8714" max="8714" width="9.42578125" style="3" customWidth="1"/>
    <col min="8715" max="8715" width="7.7109375" style="3" customWidth="1"/>
    <col min="8716" max="8716" width="10.42578125" style="3" customWidth="1"/>
    <col min="8717" max="8717" width="9.28515625" style="3" customWidth="1"/>
    <col min="8718" max="8718" width="11.140625" style="3" customWidth="1"/>
    <col min="8719" max="8719" width="7.85546875" style="3" customWidth="1"/>
    <col min="8720" max="8720" width="11" style="3" customWidth="1"/>
    <col min="8721" max="8721" width="7" style="3" customWidth="1"/>
    <col min="8722" max="8722" width="10.85546875" style="3" customWidth="1"/>
    <col min="8723" max="8724" width="10.7109375" style="3" customWidth="1"/>
    <col min="8725" max="8725" width="13.5703125" style="3" customWidth="1"/>
    <col min="8726" max="8726" width="7.42578125" style="3" customWidth="1"/>
    <col min="8727" max="8727" width="9.42578125" style="3" customWidth="1"/>
    <col min="8728" max="8728" width="10" style="3" customWidth="1"/>
    <col min="8729" max="8729" width="11.28515625" style="3" customWidth="1"/>
    <col min="8730" max="8730" width="10.140625" style="3" customWidth="1"/>
    <col min="8731" max="8731" width="9.5703125" style="3" customWidth="1"/>
    <col min="8732" max="8732" width="1.140625" style="3" customWidth="1"/>
    <col min="8733" max="8733" width="2.85546875" style="3" customWidth="1"/>
    <col min="8734" max="8960" width="11.42578125" style="3"/>
    <col min="8961" max="8961" width="11.140625" style="3" customWidth="1"/>
    <col min="8962" max="8962" width="26.140625" style="3" customWidth="1"/>
    <col min="8963" max="8963" width="11.42578125" style="3"/>
    <col min="8964" max="8964" width="10.28515625" style="3" customWidth="1"/>
    <col min="8965" max="8965" width="9.28515625" style="3" customWidth="1"/>
    <col min="8966" max="8966" width="9" style="3" customWidth="1"/>
    <col min="8967" max="8969" width="8.28515625" style="3" customWidth="1"/>
    <col min="8970" max="8970" width="9.42578125" style="3" customWidth="1"/>
    <col min="8971" max="8971" width="7.7109375" style="3" customWidth="1"/>
    <col min="8972" max="8972" width="10.42578125" style="3" customWidth="1"/>
    <col min="8973" max="8973" width="9.28515625" style="3" customWidth="1"/>
    <col min="8974" max="8974" width="11.140625" style="3" customWidth="1"/>
    <col min="8975" max="8975" width="7.85546875" style="3" customWidth="1"/>
    <col min="8976" max="8976" width="11" style="3" customWidth="1"/>
    <col min="8977" max="8977" width="7" style="3" customWidth="1"/>
    <col min="8978" max="8978" width="10.85546875" style="3" customWidth="1"/>
    <col min="8979" max="8980" width="10.7109375" style="3" customWidth="1"/>
    <col min="8981" max="8981" width="13.5703125" style="3" customWidth="1"/>
    <col min="8982" max="8982" width="7.42578125" style="3" customWidth="1"/>
    <col min="8983" max="8983" width="9.42578125" style="3" customWidth="1"/>
    <col min="8984" max="8984" width="10" style="3" customWidth="1"/>
    <col min="8985" max="8985" width="11.28515625" style="3" customWidth="1"/>
    <col min="8986" max="8986" width="10.140625" style="3" customWidth="1"/>
    <col min="8987" max="8987" width="9.5703125" style="3" customWidth="1"/>
    <col min="8988" max="8988" width="1.140625" style="3" customWidth="1"/>
    <col min="8989" max="8989" width="2.85546875" style="3" customWidth="1"/>
    <col min="8990" max="9216" width="11.42578125" style="3"/>
    <col min="9217" max="9217" width="11.140625" style="3" customWidth="1"/>
    <col min="9218" max="9218" width="26.140625" style="3" customWidth="1"/>
    <col min="9219" max="9219" width="11.42578125" style="3"/>
    <col min="9220" max="9220" width="10.28515625" style="3" customWidth="1"/>
    <col min="9221" max="9221" width="9.28515625" style="3" customWidth="1"/>
    <col min="9222" max="9222" width="9" style="3" customWidth="1"/>
    <col min="9223" max="9225" width="8.28515625" style="3" customWidth="1"/>
    <col min="9226" max="9226" width="9.42578125" style="3" customWidth="1"/>
    <col min="9227" max="9227" width="7.7109375" style="3" customWidth="1"/>
    <col min="9228" max="9228" width="10.42578125" style="3" customWidth="1"/>
    <col min="9229" max="9229" width="9.28515625" style="3" customWidth="1"/>
    <col min="9230" max="9230" width="11.140625" style="3" customWidth="1"/>
    <col min="9231" max="9231" width="7.85546875" style="3" customWidth="1"/>
    <col min="9232" max="9232" width="11" style="3" customWidth="1"/>
    <col min="9233" max="9233" width="7" style="3" customWidth="1"/>
    <col min="9234" max="9234" width="10.85546875" style="3" customWidth="1"/>
    <col min="9235" max="9236" width="10.7109375" style="3" customWidth="1"/>
    <col min="9237" max="9237" width="13.5703125" style="3" customWidth="1"/>
    <col min="9238" max="9238" width="7.42578125" style="3" customWidth="1"/>
    <col min="9239" max="9239" width="9.42578125" style="3" customWidth="1"/>
    <col min="9240" max="9240" width="10" style="3" customWidth="1"/>
    <col min="9241" max="9241" width="11.28515625" style="3" customWidth="1"/>
    <col min="9242" max="9242" width="10.140625" style="3" customWidth="1"/>
    <col min="9243" max="9243" width="9.5703125" style="3" customWidth="1"/>
    <col min="9244" max="9244" width="1.140625" style="3" customWidth="1"/>
    <col min="9245" max="9245" width="2.85546875" style="3" customWidth="1"/>
    <col min="9246" max="9472" width="11.42578125" style="3"/>
    <col min="9473" max="9473" width="11.140625" style="3" customWidth="1"/>
    <col min="9474" max="9474" width="26.140625" style="3" customWidth="1"/>
    <col min="9475" max="9475" width="11.42578125" style="3"/>
    <col min="9476" max="9476" width="10.28515625" style="3" customWidth="1"/>
    <col min="9477" max="9477" width="9.28515625" style="3" customWidth="1"/>
    <col min="9478" max="9478" width="9" style="3" customWidth="1"/>
    <col min="9479" max="9481" width="8.28515625" style="3" customWidth="1"/>
    <col min="9482" max="9482" width="9.42578125" style="3" customWidth="1"/>
    <col min="9483" max="9483" width="7.7109375" style="3" customWidth="1"/>
    <col min="9484" max="9484" width="10.42578125" style="3" customWidth="1"/>
    <col min="9485" max="9485" width="9.28515625" style="3" customWidth="1"/>
    <col min="9486" max="9486" width="11.140625" style="3" customWidth="1"/>
    <col min="9487" max="9487" width="7.85546875" style="3" customWidth="1"/>
    <col min="9488" max="9488" width="11" style="3" customWidth="1"/>
    <col min="9489" max="9489" width="7" style="3" customWidth="1"/>
    <col min="9490" max="9490" width="10.85546875" style="3" customWidth="1"/>
    <col min="9491" max="9492" width="10.7109375" style="3" customWidth="1"/>
    <col min="9493" max="9493" width="13.5703125" style="3" customWidth="1"/>
    <col min="9494" max="9494" width="7.42578125" style="3" customWidth="1"/>
    <col min="9495" max="9495" width="9.42578125" style="3" customWidth="1"/>
    <col min="9496" max="9496" width="10" style="3" customWidth="1"/>
    <col min="9497" max="9497" width="11.28515625" style="3" customWidth="1"/>
    <col min="9498" max="9498" width="10.140625" style="3" customWidth="1"/>
    <col min="9499" max="9499" width="9.5703125" style="3" customWidth="1"/>
    <col min="9500" max="9500" width="1.140625" style="3" customWidth="1"/>
    <col min="9501" max="9501" width="2.85546875" style="3" customWidth="1"/>
    <col min="9502" max="9728" width="11.42578125" style="3"/>
    <col min="9729" max="9729" width="11.140625" style="3" customWidth="1"/>
    <col min="9730" max="9730" width="26.140625" style="3" customWidth="1"/>
    <col min="9731" max="9731" width="11.42578125" style="3"/>
    <col min="9732" max="9732" width="10.28515625" style="3" customWidth="1"/>
    <col min="9733" max="9733" width="9.28515625" style="3" customWidth="1"/>
    <col min="9734" max="9734" width="9" style="3" customWidth="1"/>
    <col min="9735" max="9737" width="8.28515625" style="3" customWidth="1"/>
    <col min="9738" max="9738" width="9.42578125" style="3" customWidth="1"/>
    <col min="9739" max="9739" width="7.7109375" style="3" customWidth="1"/>
    <col min="9740" max="9740" width="10.42578125" style="3" customWidth="1"/>
    <col min="9741" max="9741" width="9.28515625" style="3" customWidth="1"/>
    <col min="9742" max="9742" width="11.140625" style="3" customWidth="1"/>
    <col min="9743" max="9743" width="7.85546875" style="3" customWidth="1"/>
    <col min="9744" max="9744" width="11" style="3" customWidth="1"/>
    <col min="9745" max="9745" width="7" style="3" customWidth="1"/>
    <col min="9746" max="9746" width="10.85546875" style="3" customWidth="1"/>
    <col min="9747" max="9748" width="10.7109375" style="3" customWidth="1"/>
    <col min="9749" max="9749" width="13.5703125" style="3" customWidth="1"/>
    <col min="9750" max="9750" width="7.42578125" style="3" customWidth="1"/>
    <col min="9751" max="9751" width="9.42578125" style="3" customWidth="1"/>
    <col min="9752" max="9752" width="10" style="3" customWidth="1"/>
    <col min="9753" max="9753" width="11.28515625" style="3" customWidth="1"/>
    <col min="9754" max="9754" width="10.140625" style="3" customWidth="1"/>
    <col min="9755" max="9755" width="9.5703125" style="3" customWidth="1"/>
    <col min="9756" max="9756" width="1.140625" style="3" customWidth="1"/>
    <col min="9757" max="9757" width="2.85546875" style="3" customWidth="1"/>
    <col min="9758" max="9984" width="11.42578125" style="3"/>
    <col min="9985" max="9985" width="11.140625" style="3" customWidth="1"/>
    <col min="9986" max="9986" width="26.140625" style="3" customWidth="1"/>
    <col min="9987" max="9987" width="11.42578125" style="3"/>
    <col min="9988" max="9988" width="10.28515625" style="3" customWidth="1"/>
    <col min="9989" max="9989" width="9.28515625" style="3" customWidth="1"/>
    <col min="9990" max="9990" width="9" style="3" customWidth="1"/>
    <col min="9991" max="9993" width="8.28515625" style="3" customWidth="1"/>
    <col min="9994" max="9994" width="9.42578125" style="3" customWidth="1"/>
    <col min="9995" max="9995" width="7.7109375" style="3" customWidth="1"/>
    <col min="9996" max="9996" width="10.42578125" style="3" customWidth="1"/>
    <col min="9997" max="9997" width="9.28515625" style="3" customWidth="1"/>
    <col min="9998" max="9998" width="11.140625" style="3" customWidth="1"/>
    <col min="9999" max="9999" width="7.85546875" style="3" customWidth="1"/>
    <col min="10000" max="10000" width="11" style="3" customWidth="1"/>
    <col min="10001" max="10001" width="7" style="3" customWidth="1"/>
    <col min="10002" max="10002" width="10.85546875" style="3" customWidth="1"/>
    <col min="10003" max="10004" width="10.7109375" style="3" customWidth="1"/>
    <col min="10005" max="10005" width="13.5703125" style="3" customWidth="1"/>
    <col min="10006" max="10006" width="7.42578125" style="3" customWidth="1"/>
    <col min="10007" max="10007" width="9.42578125" style="3" customWidth="1"/>
    <col min="10008" max="10008" width="10" style="3" customWidth="1"/>
    <col min="10009" max="10009" width="11.28515625" style="3" customWidth="1"/>
    <col min="10010" max="10010" width="10.140625" style="3" customWidth="1"/>
    <col min="10011" max="10011" width="9.5703125" style="3" customWidth="1"/>
    <col min="10012" max="10012" width="1.140625" style="3" customWidth="1"/>
    <col min="10013" max="10013" width="2.85546875" style="3" customWidth="1"/>
    <col min="10014" max="10240" width="11.42578125" style="3"/>
    <col min="10241" max="10241" width="11.140625" style="3" customWidth="1"/>
    <col min="10242" max="10242" width="26.140625" style="3" customWidth="1"/>
    <col min="10243" max="10243" width="11.42578125" style="3"/>
    <col min="10244" max="10244" width="10.28515625" style="3" customWidth="1"/>
    <col min="10245" max="10245" width="9.28515625" style="3" customWidth="1"/>
    <col min="10246" max="10246" width="9" style="3" customWidth="1"/>
    <col min="10247" max="10249" width="8.28515625" style="3" customWidth="1"/>
    <col min="10250" max="10250" width="9.42578125" style="3" customWidth="1"/>
    <col min="10251" max="10251" width="7.7109375" style="3" customWidth="1"/>
    <col min="10252" max="10252" width="10.42578125" style="3" customWidth="1"/>
    <col min="10253" max="10253" width="9.28515625" style="3" customWidth="1"/>
    <col min="10254" max="10254" width="11.140625" style="3" customWidth="1"/>
    <col min="10255" max="10255" width="7.85546875" style="3" customWidth="1"/>
    <col min="10256" max="10256" width="11" style="3" customWidth="1"/>
    <col min="10257" max="10257" width="7" style="3" customWidth="1"/>
    <col min="10258" max="10258" width="10.85546875" style="3" customWidth="1"/>
    <col min="10259" max="10260" width="10.7109375" style="3" customWidth="1"/>
    <col min="10261" max="10261" width="13.5703125" style="3" customWidth="1"/>
    <col min="10262" max="10262" width="7.42578125" style="3" customWidth="1"/>
    <col min="10263" max="10263" width="9.42578125" style="3" customWidth="1"/>
    <col min="10264" max="10264" width="10" style="3" customWidth="1"/>
    <col min="10265" max="10265" width="11.28515625" style="3" customWidth="1"/>
    <col min="10266" max="10266" width="10.140625" style="3" customWidth="1"/>
    <col min="10267" max="10267" width="9.5703125" style="3" customWidth="1"/>
    <col min="10268" max="10268" width="1.140625" style="3" customWidth="1"/>
    <col min="10269" max="10269" width="2.85546875" style="3" customWidth="1"/>
    <col min="10270" max="10496" width="11.42578125" style="3"/>
    <col min="10497" max="10497" width="11.140625" style="3" customWidth="1"/>
    <col min="10498" max="10498" width="26.140625" style="3" customWidth="1"/>
    <col min="10499" max="10499" width="11.42578125" style="3"/>
    <col min="10500" max="10500" width="10.28515625" style="3" customWidth="1"/>
    <col min="10501" max="10501" width="9.28515625" style="3" customWidth="1"/>
    <col min="10502" max="10502" width="9" style="3" customWidth="1"/>
    <col min="10503" max="10505" width="8.28515625" style="3" customWidth="1"/>
    <col min="10506" max="10506" width="9.42578125" style="3" customWidth="1"/>
    <col min="10507" max="10507" width="7.7109375" style="3" customWidth="1"/>
    <col min="10508" max="10508" width="10.42578125" style="3" customWidth="1"/>
    <col min="10509" max="10509" width="9.28515625" style="3" customWidth="1"/>
    <col min="10510" max="10510" width="11.140625" style="3" customWidth="1"/>
    <col min="10511" max="10511" width="7.85546875" style="3" customWidth="1"/>
    <col min="10512" max="10512" width="11" style="3" customWidth="1"/>
    <col min="10513" max="10513" width="7" style="3" customWidth="1"/>
    <col min="10514" max="10514" width="10.85546875" style="3" customWidth="1"/>
    <col min="10515" max="10516" width="10.7109375" style="3" customWidth="1"/>
    <col min="10517" max="10517" width="13.5703125" style="3" customWidth="1"/>
    <col min="10518" max="10518" width="7.42578125" style="3" customWidth="1"/>
    <col min="10519" max="10519" width="9.42578125" style="3" customWidth="1"/>
    <col min="10520" max="10520" width="10" style="3" customWidth="1"/>
    <col min="10521" max="10521" width="11.28515625" style="3" customWidth="1"/>
    <col min="10522" max="10522" width="10.140625" style="3" customWidth="1"/>
    <col min="10523" max="10523" width="9.5703125" style="3" customWidth="1"/>
    <col min="10524" max="10524" width="1.140625" style="3" customWidth="1"/>
    <col min="10525" max="10525" width="2.85546875" style="3" customWidth="1"/>
    <col min="10526" max="10752" width="11.42578125" style="3"/>
    <col min="10753" max="10753" width="11.140625" style="3" customWidth="1"/>
    <col min="10754" max="10754" width="26.140625" style="3" customWidth="1"/>
    <col min="10755" max="10755" width="11.42578125" style="3"/>
    <col min="10756" max="10756" width="10.28515625" style="3" customWidth="1"/>
    <col min="10757" max="10757" width="9.28515625" style="3" customWidth="1"/>
    <col min="10758" max="10758" width="9" style="3" customWidth="1"/>
    <col min="10759" max="10761" width="8.28515625" style="3" customWidth="1"/>
    <col min="10762" max="10762" width="9.42578125" style="3" customWidth="1"/>
    <col min="10763" max="10763" width="7.7109375" style="3" customWidth="1"/>
    <col min="10764" max="10764" width="10.42578125" style="3" customWidth="1"/>
    <col min="10765" max="10765" width="9.28515625" style="3" customWidth="1"/>
    <col min="10766" max="10766" width="11.140625" style="3" customWidth="1"/>
    <col min="10767" max="10767" width="7.85546875" style="3" customWidth="1"/>
    <col min="10768" max="10768" width="11" style="3" customWidth="1"/>
    <col min="10769" max="10769" width="7" style="3" customWidth="1"/>
    <col min="10770" max="10770" width="10.85546875" style="3" customWidth="1"/>
    <col min="10771" max="10772" width="10.7109375" style="3" customWidth="1"/>
    <col min="10773" max="10773" width="13.5703125" style="3" customWidth="1"/>
    <col min="10774" max="10774" width="7.42578125" style="3" customWidth="1"/>
    <col min="10775" max="10775" width="9.42578125" style="3" customWidth="1"/>
    <col min="10776" max="10776" width="10" style="3" customWidth="1"/>
    <col min="10777" max="10777" width="11.28515625" style="3" customWidth="1"/>
    <col min="10778" max="10778" width="10.140625" style="3" customWidth="1"/>
    <col min="10779" max="10779" width="9.5703125" style="3" customWidth="1"/>
    <col min="10780" max="10780" width="1.140625" style="3" customWidth="1"/>
    <col min="10781" max="10781" width="2.85546875" style="3" customWidth="1"/>
    <col min="10782" max="11008" width="11.42578125" style="3"/>
    <col min="11009" max="11009" width="11.140625" style="3" customWidth="1"/>
    <col min="11010" max="11010" width="26.140625" style="3" customWidth="1"/>
    <col min="11011" max="11011" width="11.42578125" style="3"/>
    <col min="11012" max="11012" width="10.28515625" style="3" customWidth="1"/>
    <col min="11013" max="11013" width="9.28515625" style="3" customWidth="1"/>
    <col min="11014" max="11014" width="9" style="3" customWidth="1"/>
    <col min="11015" max="11017" width="8.28515625" style="3" customWidth="1"/>
    <col min="11018" max="11018" width="9.42578125" style="3" customWidth="1"/>
    <col min="11019" max="11019" width="7.7109375" style="3" customWidth="1"/>
    <col min="11020" max="11020" width="10.42578125" style="3" customWidth="1"/>
    <col min="11021" max="11021" width="9.28515625" style="3" customWidth="1"/>
    <col min="11022" max="11022" width="11.140625" style="3" customWidth="1"/>
    <col min="11023" max="11023" width="7.85546875" style="3" customWidth="1"/>
    <col min="11024" max="11024" width="11" style="3" customWidth="1"/>
    <col min="11025" max="11025" width="7" style="3" customWidth="1"/>
    <col min="11026" max="11026" width="10.85546875" style="3" customWidth="1"/>
    <col min="11027" max="11028" width="10.7109375" style="3" customWidth="1"/>
    <col min="11029" max="11029" width="13.5703125" style="3" customWidth="1"/>
    <col min="11030" max="11030" width="7.42578125" style="3" customWidth="1"/>
    <col min="11031" max="11031" width="9.42578125" style="3" customWidth="1"/>
    <col min="11032" max="11032" width="10" style="3" customWidth="1"/>
    <col min="11033" max="11033" width="11.28515625" style="3" customWidth="1"/>
    <col min="11034" max="11034" width="10.140625" style="3" customWidth="1"/>
    <col min="11035" max="11035" width="9.5703125" style="3" customWidth="1"/>
    <col min="11036" max="11036" width="1.140625" style="3" customWidth="1"/>
    <col min="11037" max="11037" width="2.85546875" style="3" customWidth="1"/>
    <col min="11038" max="11264" width="11.42578125" style="3"/>
    <col min="11265" max="11265" width="11.140625" style="3" customWidth="1"/>
    <col min="11266" max="11266" width="26.140625" style="3" customWidth="1"/>
    <col min="11267" max="11267" width="11.42578125" style="3"/>
    <col min="11268" max="11268" width="10.28515625" style="3" customWidth="1"/>
    <col min="11269" max="11269" width="9.28515625" style="3" customWidth="1"/>
    <col min="11270" max="11270" width="9" style="3" customWidth="1"/>
    <col min="11271" max="11273" width="8.28515625" style="3" customWidth="1"/>
    <col min="11274" max="11274" width="9.42578125" style="3" customWidth="1"/>
    <col min="11275" max="11275" width="7.7109375" style="3" customWidth="1"/>
    <col min="11276" max="11276" width="10.42578125" style="3" customWidth="1"/>
    <col min="11277" max="11277" width="9.28515625" style="3" customWidth="1"/>
    <col min="11278" max="11278" width="11.140625" style="3" customWidth="1"/>
    <col min="11279" max="11279" width="7.85546875" style="3" customWidth="1"/>
    <col min="11280" max="11280" width="11" style="3" customWidth="1"/>
    <col min="11281" max="11281" width="7" style="3" customWidth="1"/>
    <col min="11282" max="11282" width="10.85546875" style="3" customWidth="1"/>
    <col min="11283" max="11284" width="10.7109375" style="3" customWidth="1"/>
    <col min="11285" max="11285" width="13.5703125" style="3" customWidth="1"/>
    <col min="11286" max="11286" width="7.42578125" style="3" customWidth="1"/>
    <col min="11287" max="11287" width="9.42578125" style="3" customWidth="1"/>
    <col min="11288" max="11288" width="10" style="3" customWidth="1"/>
    <col min="11289" max="11289" width="11.28515625" style="3" customWidth="1"/>
    <col min="11290" max="11290" width="10.140625" style="3" customWidth="1"/>
    <col min="11291" max="11291" width="9.5703125" style="3" customWidth="1"/>
    <col min="11292" max="11292" width="1.140625" style="3" customWidth="1"/>
    <col min="11293" max="11293" width="2.85546875" style="3" customWidth="1"/>
    <col min="11294" max="11520" width="11.42578125" style="3"/>
    <col min="11521" max="11521" width="11.140625" style="3" customWidth="1"/>
    <col min="11522" max="11522" width="26.140625" style="3" customWidth="1"/>
    <col min="11523" max="11523" width="11.42578125" style="3"/>
    <col min="11524" max="11524" width="10.28515625" style="3" customWidth="1"/>
    <col min="11525" max="11525" width="9.28515625" style="3" customWidth="1"/>
    <col min="11526" max="11526" width="9" style="3" customWidth="1"/>
    <col min="11527" max="11529" width="8.28515625" style="3" customWidth="1"/>
    <col min="11530" max="11530" width="9.42578125" style="3" customWidth="1"/>
    <col min="11531" max="11531" width="7.7109375" style="3" customWidth="1"/>
    <col min="11532" max="11532" width="10.42578125" style="3" customWidth="1"/>
    <col min="11533" max="11533" width="9.28515625" style="3" customWidth="1"/>
    <col min="11534" max="11534" width="11.140625" style="3" customWidth="1"/>
    <col min="11535" max="11535" width="7.85546875" style="3" customWidth="1"/>
    <col min="11536" max="11536" width="11" style="3" customWidth="1"/>
    <col min="11537" max="11537" width="7" style="3" customWidth="1"/>
    <col min="11538" max="11538" width="10.85546875" style="3" customWidth="1"/>
    <col min="11539" max="11540" width="10.7109375" style="3" customWidth="1"/>
    <col min="11541" max="11541" width="13.5703125" style="3" customWidth="1"/>
    <col min="11542" max="11542" width="7.42578125" style="3" customWidth="1"/>
    <col min="11543" max="11543" width="9.42578125" style="3" customWidth="1"/>
    <col min="11544" max="11544" width="10" style="3" customWidth="1"/>
    <col min="11545" max="11545" width="11.28515625" style="3" customWidth="1"/>
    <col min="11546" max="11546" width="10.140625" style="3" customWidth="1"/>
    <col min="11547" max="11547" width="9.5703125" style="3" customWidth="1"/>
    <col min="11548" max="11548" width="1.140625" style="3" customWidth="1"/>
    <col min="11549" max="11549" width="2.85546875" style="3" customWidth="1"/>
    <col min="11550" max="11776" width="11.42578125" style="3"/>
    <col min="11777" max="11777" width="11.140625" style="3" customWidth="1"/>
    <col min="11778" max="11778" width="26.140625" style="3" customWidth="1"/>
    <col min="11779" max="11779" width="11.42578125" style="3"/>
    <col min="11780" max="11780" width="10.28515625" style="3" customWidth="1"/>
    <col min="11781" max="11781" width="9.28515625" style="3" customWidth="1"/>
    <col min="11782" max="11782" width="9" style="3" customWidth="1"/>
    <col min="11783" max="11785" width="8.28515625" style="3" customWidth="1"/>
    <col min="11786" max="11786" width="9.42578125" style="3" customWidth="1"/>
    <col min="11787" max="11787" width="7.7109375" style="3" customWidth="1"/>
    <col min="11788" max="11788" width="10.42578125" style="3" customWidth="1"/>
    <col min="11789" max="11789" width="9.28515625" style="3" customWidth="1"/>
    <col min="11790" max="11790" width="11.140625" style="3" customWidth="1"/>
    <col min="11791" max="11791" width="7.85546875" style="3" customWidth="1"/>
    <col min="11792" max="11792" width="11" style="3" customWidth="1"/>
    <col min="11793" max="11793" width="7" style="3" customWidth="1"/>
    <col min="11794" max="11794" width="10.85546875" style="3" customWidth="1"/>
    <col min="11795" max="11796" width="10.7109375" style="3" customWidth="1"/>
    <col min="11797" max="11797" width="13.5703125" style="3" customWidth="1"/>
    <col min="11798" max="11798" width="7.42578125" style="3" customWidth="1"/>
    <col min="11799" max="11799" width="9.42578125" style="3" customWidth="1"/>
    <col min="11800" max="11800" width="10" style="3" customWidth="1"/>
    <col min="11801" max="11801" width="11.28515625" style="3" customWidth="1"/>
    <col min="11802" max="11802" width="10.140625" style="3" customWidth="1"/>
    <col min="11803" max="11803" width="9.5703125" style="3" customWidth="1"/>
    <col min="11804" max="11804" width="1.140625" style="3" customWidth="1"/>
    <col min="11805" max="11805" width="2.85546875" style="3" customWidth="1"/>
    <col min="11806" max="12032" width="11.42578125" style="3"/>
    <col min="12033" max="12033" width="11.140625" style="3" customWidth="1"/>
    <col min="12034" max="12034" width="26.140625" style="3" customWidth="1"/>
    <col min="12035" max="12035" width="11.42578125" style="3"/>
    <col min="12036" max="12036" width="10.28515625" style="3" customWidth="1"/>
    <col min="12037" max="12037" width="9.28515625" style="3" customWidth="1"/>
    <col min="12038" max="12038" width="9" style="3" customWidth="1"/>
    <col min="12039" max="12041" width="8.28515625" style="3" customWidth="1"/>
    <col min="12042" max="12042" width="9.42578125" style="3" customWidth="1"/>
    <col min="12043" max="12043" width="7.7109375" style="3" customWidth="1"/>
    <col min="12044" max="12044" width="10.42578125" style="3" customWidth="1"/>
    <col min="12045" max="12045" width="9.28515625" style="3" customWidth="1"/>
    <col min="12046" max="12046" width="11.140625" style="3" customWidth="1"/>
    <col min="12047" max="12047" width="7.85546875" style="3" customWidth="1"/>
    <col min="12048" max="12048" width="11" style="3" customWidth="1"/>
    <col min="12049" max="12049" width="7" style="3" customWidth="1"/>
    <col min="12050" max="12050" width="10.85546875" style="3" customWidth="1"/>
    <col min="12051" max="12052" width="10.7109375" style="3" customWidth="1"/>
    <col min="12053" max="12053" width="13.5703125" style="3" customWidth="1"/>
    <col min="12054" max="12054" width="7.42578125" style="3" customWidth="1"/>
    <col min="12055" max="12055" width="9.42578125" style="3" customWidth="1"/>
    <col min="12056" max="12056" width="10" style="3" customWidth="1"/>
    <col min="12057" max="12057" width="11.28515625" style="3" customWidth="1"/>
    <col min="12058" max="12058" width="10.140625" style="3" customWidth="1"/>
    <col min="12059" max="12059" width="9.5703125" style="3" customWidth="1"/>
    <col min="12060" max="12060" width="1.140625" style="3" customWidth="1"/>
    <col min="12061" max="12061" width="2.85546875" style="3" customWidth="1"/>
    <col min="12062" max="12288" width="11.42578125" style="3"/>
    <col min="12289" max="12289" width="11.140625" style="3" customWidth="1"/>
    <col min="12290" max="12290" width="26.140625" style="3" customWidth="1"/>
    <col min="12291" max="12291" width="11.42578125" style="3"/>
    <col min="12292" max="12292" width="10.28515625" style="3" customWidth="1"/>
    <col min="12293" max="12293" width="9.28515625" style="3" customWidth="1"/>
    <col min="12294" max="12294" width="9" style="3" customWidth="1"/>
    <col min="12295" max="12297" width="8.28515625" style="3" customWidth="1"/>
    <col min="12298" max="12298" width="9.42578125" style="3" customWidth="1"/>
    <col min="12299" max="12299" width="7.7109375" style="3" customWidth="1"/>
    <col min="12300" max="12300" width="10.42578125" style="3" customWidth="1"/>
    <col min="12301" max="12301" width="9.28515625" style="3" customWidth="1"/>
    <col min="12302" max="12302" width="11.140625" style="3" customWidth="1"/>
    <col min="12303" max="12303" width="7.85546875" style="3" customWidth="1"/>
    <col min="12304" max="12304" width="11" style="3" customWidth="1"/>
    <col min="12305" max="12305" width="7" style="3" customWidth="1"/>
    <col min="12306" max="12306" width="10.85546875" style="3" customWidth="1"/>
    <col min="12307" max="12308" width="10.7109375" style="3" customWidth="1"/>
    <col min="12309" max="12309" width="13.5703125" style="3" customWidth="1"/>
    <col min="12310" max="12310" width="7.42578125" style="3" customWidth="1"/>
    <col min="12311" max="12311" width="9.42578125" style="3" customWidth="1"/>
    <col min="12312" max="12312" width="10" style="3" customWidth="1"/>
    <col min="12313" max="12313" width="11.28515625" style="3" customWidth="1"/>
    <col min="12314" max="12314" width="10.140625" style="3" customWidth="1"/>
    <col min="12315" max="12315" width="9.5703125" style="3" customWidth="1"/>
    <col min="12316" max="12316" width="1.140625" style="3" customWidth="1"/>
    <col min="12317" max="12317" width="2.85546875" style="3" customWidth="1"/>
    <col min="12318" max="12544" width="11.42578125" style="3"/>
    <col min="12545" max="12545" width="11.140625" style="3" customWidth="1"/>
    <col min="12546" max="12546" width="26.140625" style="3" customWidth="1"/>
    <col min="12547" max="12547" width="11.42578125" style="3"/>
    <col min="12548" max="12548" width="10.28515625" style="3" customWidth="1"/>
    <col min="12549" max="12549" width="9.28515625" style="3" customWidth="1"/>
    <col min="12550" max="12550" width="9" style="3" customWidth="1"/>
    <col min="12551" max="12553" width="8.28515625" style="3" customWidth="1"/>
    <col min="12554" max="12554" width="9.42578125" style="3" customWidth="1"/>
    <col min="12555" max="12555" width="7.7109375" style="3" customWidth="1"/>
    <col min="12556" max="12556" width="10.42578125" style="3" customWidth="1"/>
    <col min="12557" max="12557" width="9.28515625" style="3" customWidth="1"/>
    <col min="12558" max="12558" width="11.140625" style="3" customWidth="1"/>
    <col min="12559" max="12559" width="7.85546875" style="3" customWidth="1"/>
    <col min="12560" max="12560" width="11" style="3" customWidth="1"/>
    <col min="12561" max="12561" width="7" style="3" customWidth="1"/>
    <col min="12562" max="12562" width="10.85546875" style="3" customWidth="1"/>
    <col min="12563" max="12564" width="10.7109375" style="3" customWidth="1"/>
    <col min="12565" max="12565" width="13.5703125" style="3" customWidth="1"/>
    <col min="12566" max="12566" width="7.42578125" style="3" customWidth="1"/>
    <col min="12567" max="12567" width="9.42578125" style="3" customWidth="1"/>
    <col min="12568" max="12568" width="10" style="3" customWidth="1"/>
    <col min="12569" max="12569" width="11.28515625" style="3" customWidth="1"/>
    <col min="12570" max="12570" width="10.140625" style="3" customWidth="1"/>
    <col min="12571" max="12571" width="9.5703125" style="3" customWidth="1"/>
    <col min="12572" max="12572" width="1.140625" style="3" customWidth="1"/>
    <col min="12573" max="12573" width="2.85546875" style="3" customWidth="1"/>
    <col min="12574" max="12800" width="11.42578125" style="3"/>
    <col min="12801" max="12801" width="11.140625" style="3" customWidth="1"/>
    <col min="12802" max="12802" width="26.140625" style="3" customWidth="1"/>
    <col min="12803" max="12803" width="11.42578125" style="3"/>
    <col min="12804" max="12804" width="10.28515625" style="3" customWidth="1"/>
    <col min="12805" max="12805" width="9.28515625" style="3" customWidth="1"/>
    <col min="12806" max="12806" width="9" style="3" customWidth="1"/>
    <col min="12807" max="12809" width="8.28515625" style="3" customWidth="1"/>
    <col min="12810" max="12810" width="9.42578125" style="3" customWidth="1"/>
    <col min="12811" max="12811" width="7.7109375" style="3" customWidth="1"/>
    <col min="12812" max="12812" width="10.42578125" style="3" customWidth="1"/>
    <col min="12813" max="12813" width="9.28515625" style="3" customWidth="1"/>
    <col min="12814" max="12814" width="11.140625" style="3" customWidth="1"/>
    <col min="12815" max="12815" width="7.85546875" style="3" customWidth="1"/>
    <col min="12816" max="12816" width="11" style="3" customWidth="1"/>
    <col min="12817" max="12817" width="7" style="3" customWidth="1"/>
    <col min="12818" max="12818" width="10.85546875" style="3" customWidth="1"/>
    <col min="12819" max="12820" width="10.7109375" style="3" customWidth="1"/>
    <col min="12821" max="12821" width="13.5703125" style="3" customWidth="1"/>
    <col min="12822" max="12822" width="7.42578125" style="3" customWidth="1"/>
    <col min="12823" max="12823" width="9.42578125" style="3" customWidth="1"/>
    <col min="12824" max="12824" width="10" style="3" customWidth="1"/>
    <col min="12825" max="12825" width="11.28515625" style="3" customWidth="1"/>
    <col min="12826" max="12826" width="10.140625" style="3" customWidth="1"/>
    <col min="12827" max="12827" width="9.5703125" style="3" customWidth="1"/>
    <col min="12828" max="12828" width="1.140625" style="3" customWidth="1"/>
    <col min="12829" max="12829" width="2.85546875" style="3" customWidth="1"/>
    <col min="12830" max="13056" width="11.42578125" style="3"/>
    <col min="13057" max="13057" width="11.140625" style="3" customWidth="1"/>
    <col min="13058" max="13058" width="26.140625" style="3" customWidth="1"/>
    <col min="13059" max="13059" width="11.42578125" style="3"/>
    <col min="13060" max="13060" width="10.28515625" style="3" customWidth="1"/>
    <col min="13061" max="13061" width="9.28515625" style="3" customWidth="1"/>
    <col min="13062" max="13062" width="9" style="3" customWidth="1"/>
    <col min="13063" max="13065" width="8.28515625" style="3" customWidth="1"/>
    <col min="13066" max="13066" width="9.42578125" style="3" customWidth="1"/>
    <col min="13067" max="13067" width="7.7109375" style="3" customWidth="1"/>
    <col min="13068" max="13068" width="10.42578125" style="3" customWidth="1"/>
    <col min="13069" max="13069" width="9.28515625" style="3" customWidth="1"/>
    <col min="13070" max="13070" width="11.140625" style="3" customWidth="1"/>
    <col min="13071" max="13071" width="7.85546875" style="3" customWidth="1"/>
    <col min="13072" max="13072" width="11" style="3" customWidth="1"/>
    <col min="13073" max="13073" width="7" style="3" customWidth="1"/>
    <col min="13074" max="13074" width="10.85546875" style="3" customWidth="1"/>
    <col min="13075" max="13076" width="10.7109375" style="3" customWidth="1"/>
    <col min="13077" max="13077" width="13.5703125" style="3" customWidth="1"/>
    <col min="13078" max="13078" width="7.42578125" style="3" customWidth="1"/>
    <col min="13079" max="13079" width="9.42578125" style="3" customWidth="1"/>
    <col min="13080" max="13080" width="10" style="3" customWidth="1"/>
    <col min="13081" max="13081" width="11.28515625" style="3" customWidth="1"/>
    <col min="13082" max="13082" width="10.140625" style="3" customWidth="1"/>
    <col min="13083" max="13083" width="9.5703125" style="3" customWidth="1"/>
    <col min="13084" max="13084" width="1.140625" style="3" customWidth="1"/>
    <col min="13085" max="13085" width="2.85546875" style="3" customWidth="1"/>
    <col min="13086" max="13312" width="11.42578125" style="3"/>
    <col min="13313" max="13313" width="11.140625" style="3" customWidth="1"/>
    <col min="13314" max="13314" width="26.140625" style="3" customWidth="1"/>
    <col min="13315" max="13315" width="11.42578125" style="3"/>
    <col min="13316" max="13316" width="10.28515625" style="3" customWidth="1"/>
    <col min="13317" max="13317" width="9.28515625" style="3" customWidth="1"/>
    <col min="13318" max="13318" width="9" style="3" customWidth="1"/>
    <col min="13319" max="13321" width="8.28515625" style="3" customWidth="1"/>
    <col min="13322" max="13322" width="9.42578125" style="3" customWidth="1"/>
    <col min="13323" max="13323" width="7.7109375" style="3" customWidth="1"/>
    <col min="13324" max="13324" width="10.42578125" style="3" customWidth="1"/>
    <col min="13325" max="13325" width="9.28515625" style="3" customWidth="1"/>
    <col min="13326" max="13326" width="11.140625" style="3" customWidth="1"/>
    <col min="13327" max="13327" width="7.85546875" style="3" customWidth="1"/>
    <col min="13328" max="13328" width="11" style="3" customWidth="1"/>
    <col min="13329" max="13329" width="7" style="3" customWidth="1"/>
    <col min="13330" max="13330" width="10.85546875" style="3" customWidth="1"/>
    <col min="13331" max="13332" width="10.7109375" style="3" customWidth="1"/>
    <col min="13333" max="13333" width="13.5703125" style="3" customWidth="1"/>
    <col min="13334" max="13334" width="7.42578125" style="3" customWidth="1"/>
    <col min="13335" max="13335" width="9.42578125" style="3" customWidth="1"/>
    <col min="13336" max="13336" width="10" style="3" customWidth="1"/>
    <col min="13337" max="13337" width="11.28515625" style="3" customWidth="1"/>
    <col min="13338" max="13338" width="10.140625" style="3" customWidth="1"/>
    <col min="13339" max="13339" width="9.5703125" style="3" customWidth="1"/>
    <col min="13340" max="13340" width="1.140625" style="3" customWidth="1"/>
    <col min="13341" max="13341" width="2.85546875" style="3" customWidth="1"/>
    <col min="13342" max="13568" width="11.42578125" style="3"/>
    <col min="13569" max="13569" width="11.140625" style="3" customWidth="1"/>
    <col min="13570" max="13570" width="26.140625" style="3" customWidth="1"/>
    <col min="13571" max="13571" width="11.42578125" style="3"/>
    <col min="13572" max="13572" width="10.28515625" style="3" customWidth="1"/>
    <col min="13573" max="13573" width="9.28515625" style="3" customWidth="1"/>
    <col min="13574" max="13574" width="9" style="3" customWidth="1"/>
    <col min="13575" max="13577" width="8.28515625" style="3" customWidth="1"/>
    <col min="13578" max="13578" width="9.42578125" style="3" customWidth="1"/>
    <col min="13579" max="13579" width="7.7109375" style="3" customWidth="1"/>
    <col min="13580" max="13580" width="10.42578125" style="3" customWidth="1"/>
    <col min="13581" max="13581" width="9.28515625" style="3" customWidth="1"/>
    <col min="13582" max="13582" width="11.140625" style="3" customWidth="1"/>
    <col min="13583" max="13583" width="7.85546875" style="3" customWidth="1"/>
    <col min="13584" max="13584" width="11" style="3" customWidth="1"/>
    <col min="13585" max="13585" width="7" style="3" customWidth="1"/>
    <col min="13586" max="13586" width="10.85546875" style="3" customWidth="1"/>
    <col min="13587" max="13588" width="10.7109375" style="3" customWidth="1"/>
    <col min="13589" max="13589" width="13.5703125" style="3" customWidth="1"/>
    <col min="13590" max="13590" width="7.42578125" style="3" customWidth="1"/>
    <col min="13591" max="13591" width="9.42578125" style="3" customWidth="1"/>
    <col min="13592" max="13592" width="10" style="3" customWidth="1"/>
    <col min="13593" max="13593" width="11.28515625" style="3" customWidth="1"/>
    <col min="13594" max="13594" width="10.140625" style="3" customWidth="1"/>
    <col min="13595" max="13595" width="9.5703125" style="3" customWidth="1"/>
    <col min="13596" max="13596" width="1.140625" style="3" customWidth="1"/>
    <col min="13597" max="13597" width="2.85546875" style="3" customWidth="1"/>
    <col min="13598" max="13824" width="11.42578125" style="3"/>
    <col min="13825" max="13825" width="11.140625" style="3" customWidth="1"/>
    <col min="13826" max="13826" width="26.140625" style="3" customWidth="1"/>
    <col min="13827" max="13827" width="11.42578125" style="3"/>
    <col min="13828" max="13828" width="10.28515625" style="3" customWidth="1"/>
    <col min="13829" max="13829" width="9.28515625" style="3" customWidth="1"/>
    <col min="13830" max="13830" width="9" style="3" customWidth="1"/>
    <col min="13831" max="13833" width="8.28515625" style="3" customWidth="1"/>
    <col min="13834" max="13834" width="9.42578125" style="3" customWidth="1"/>
    <col min="13835" max="13835" width="7.7109375" style="3" customWidth="1"/>
    <col min="13836" max="13836" width="10.42578125" style="3" customWidth="1"/>
    <col min="13837" max="13837" width="9.28515625" style="3" customWidth="1"/>
    <col min="13838" max="13838" width="11.140625" style="3" customWidth="1"/>
    <col min="13839" max="13839" width="7.85546875" style="3" customWidth="1"/>
    <col min="13840" max="13840" width="11" style="3" customWidth="1"/>
    <col min="13841" max="13841" width="7" style="3" customWidth="1"/>
    <col min="13842" max="13842" width="10.85546875" style="3" customWidth="1"/>
    <col min="13843" max="13844" width="10.7109375" style="3" customWidth="1"/>
    <col min="13845" max="13845" width="13.5703125" style="3" customWidth="1"/>
    <col min="13846" max="13846" width="7.42578125" style="3" customWidth="1"/>
    <col min="13847" max="13847" width="9.42578125" style="3" customWidth="1"/>
    <col min="13848" max="13848" width="10" style="3" customWidth="1"/>
    <col min="13849" max="13849" width="11.28515625" style="3" customWidth="1"/>
    <col min="13850" max="13850" width="10.140625" style="3" customWidth="1"/>
    <col min="13851" max="13851" width="9.5703125" style="3" customWidth="1"/>
    <col min="13852" max="13852" width="1.140625" style="3" customWidth="1"/>
    <col min="13853" max="13853" width="2.85546875" style="3" customWidth="1"/>
    <col min="13854" max="14080" width="11.42578125" style="3"/>
    <col min="14081" max="14081" width="11.140625" style="3" customWidth="1"/>
    <col min="14082" max="14082" width="26.140625" style="3" customWidth="1"/>
    <col min="14083" max="14083" width="11.42578125" style="3"/>
    <col min="14084" max="14084" width="10.28515625" style="3" customWidth="1"/>
    <col min="14085" max="14085" width="9.28515625" style="3" customWidth="1"/>
    <col min="14086" max="14086" width="9" style="3" customWidth="1"/>
    <col min="14087" max="14089" width="8.28515625" style="3" customWidth="1"/>
    <col min="14090" max="14090" width="9.42578125" style="3" customWidth="1"/>
    <col min="14091" max="14091" width="7.7109375" style="3" customWidth="1"/>
    <col min="14092" max="14092" width="10.42578125" style="3" customWidth="1"/>
    <col min="14093" max="14093" width="9.28515625" style="3" customWidth="1"/>
    <col min="14094" max="14094" width="11.140625" style="3" customWidth="1"/>
    <col min="14095" max="14095" width="7.85546875" style="3" customWidth="1"/>
    <col min="14096" max="14096" width="11" style="3" customWidth="1"/>
    <col min="14097" max="14097" width="7" style="3" customWidth="1"/>
    <col min="14098" max="14098" width="10.85546875" style="3" customWidth="1"/>
    <col min="14099" max="14100" width="10.7109375" style="3" customWidth="1"/>
    <col min="14101" max="14101" width="13.5703125" style="3" customWidth="1"/>
    <col min="14102" max="14102" width="7.42578125" style="3" customWidth="1"/>
    <col min="14103" max="14103" width="9.42578125" style="3" customWidth="1"/>
    <col min="14104" max="14104" width="10" style="3" customWidth="1"/>
    <col min="14105" max="14105" width="11.28515625" style="3" customWidth="1"/>
    <col min="14106" max="14106" width="10.140625" style="3" customWidth="1"/>
    <col min="14107" max="14107" width="9.5703125" style="3" customWidth="1"/>
    <col min="14108" max="14108" width="1.140625" style="3" customWidth="1"/>
    <col min="14109" max="14109" width="2.85546875" style="3" customWidth="1"/>
    <col min="14110" max="14336" width="11.42578125" style="3"/>
    <col min="14337" max="14337" width="11.140625" style="3" customWidth="1"/>
    <col min="14338" max="14338" width="26.140625" style="3" customWidth="1"/>
    <col min="14339" max="14339" width="11.42578125" style="3"/>
    <col min="14340" max="14340" width="10.28515625" style="3" customWidth="1"/>
    <col min="14341" max="14341" width="9.28515625" style="3" customWidth="1"/>
    <col min="14342" max="14342" width="9" style="3" customWidth="1"/>
    <col min="14343" max="14345" width="8.28515625" style="3" customWidth="1"/>
    <col min="14346" max="14346" width="9.42578125" style="3" customWidth="1"/>
    <col min="14347" max="14347" width="7.7109375" style="3" customWidth="1"/>
    <col min="14348" max="14348" width="10.42578125" style="3" customWidth="1"/>
    <col min="14349" max="14349" width="9.28515625" style="3" customWidth="1"/>
    <col min="14350" max="14350" width="11.140625" style="3" customWidth="1"/>
    <col min="14351" max="14351" width="7.85546875" style="3" customWidth="1"/>
    <col min="14352" max="14352" width="11" style="3" customWidth="1"/>
    <col min="14353" max="14353" width="7" style="3" customWidth="1"/>
    <col min="14354" max="14354" width="10.85546875" style="3" customWidth="1"/>
    <col min="14355" max="14356" width="10.7109375" style="3" customWidth="1"/>
    <col min="14357" max="14357" width="13.5703125" style="3" customWidth="1"/>
    <col min="14358" max="14358" width="7.42578125" style="3" customWidth="1"/>
    <col min="14359" max="14359" width="9.42578125" style="3" customWidth="1"/>
    <col min="14360" max="14360" width="10" style="3" customWidth="1"/>
    <col min="14361" max="14361" width="11.28515625" style="3" customWidth="1"/>
    <col min="14362" max="14362" width="10.140625" style="3" customWidth="1"/>
    <col min="14363" max="14363" width="9.5703125" style="3" customWidth="1"/>
    <col min="14364" max="14364" width="1.140625" style="3" customWidth="1"/>
    <col min="14365" max="14365" width="2.85546875" style="3" customWidth="1"/>
    <col min="14366" max="14592" width="11.42578125" style="3"/>
    <col min="14593" max="14593" width="11.140625" style="3" customWidth="1"/>
    <col min="14594" max="14594" width="26.140625" style="3" customWidth="1"/>
    <col min="14595" max="14595" width="11.42578125" style="3"/>
    <col min="14596" max="14596" width="10.28515625" style="3" customWidth="1"/>
    <col min="14597" max="14597" width="9.28515625" style="3" customWidth="1"/>
    <col min="14598" max="14598" width="9" style="3" customWidth="1"/>
    <col min="14599" max="14601" width="8.28515625" style="3" customWidth="1"/>
    <col min="14602" max="14602" width="9.42578125" style="3" customWidth="1"/>
    <col min="14603" max="14603" width="7.7109375" style="3" customWidth="1"/>
    <col min="14604" max="14604" width="10.42578125" style="3" customWidth="1"/>
    <col min="14605" max="14605" width="9.28515625" style="3" customWidth="1"/>
    <col min="14606" max="14606" width="11.140625" style="3" customWidth="1"/>
    <col min="14607" max="14607" width="7.85546875" style="3" customWidth="1"/>
    <col min="14608" max="14608" width="11" style="3" customWidth="1"/>
    <col min="14609" max="14609" width="7" style="3" customWidth="1"/>
    <col min="14610" max="14610" width="10.85546875" style="3" customWidth="1"/>
    <col min="14611" max="14612" width="10.7109375" style="3" customWidth="1"/>
    <col min="14613" max="14613" width="13.5703125" style="3" customWidth="1"/>
    <col min="14614" max="14614" width="7.42578125" style="3" customWidth="1"/>
    <col min="14615" max="14615" width="9.42578125" style="3" customWidth="1"/>
    <col min="14616" max="14616" width="10" style="3" customWidth="1"/>
    <col min="14617" max="14617" width="11.28515625" style="3" customWidth="1"/>
    <col min="14618" max="14618" width="10.140625" style="3" customWidth="1"/>
    <col min="14619" max="14619" width="9.5703125" style="3" customWidth="1"/>
    <col min="14620" max="14620" width="1.140625" style="3" customWidth="1"/>
    <col min="14621" max="14621" width="2.85546875" style="3" customWidth="1"/>
    <col min="14622" max="14848" width="11.42578125" style="3"/>
    <col min="14849" max="14849" width="11.140625" style="3" customWidth="1"/>
    <col min="14850" max="14850" width="26.140625" style="3" customWidth="1"/>
    <col min="14851" max="14851" width="11.42578125" style="3"/>
    <col min="14852" max="14852" width="10.28515625" style="3" customWidth="1"/>
    <col min="14853" max="14853" width="9.28515625" style="3" customWidth="1"/>
    <col min="14854" max="14854" width="9" style="3" customWidth="1"/>
    <col min="14855" max="14857" width="8.28515625" style="3" customWidth="1"/>
    <col min="14858" max="14858" width="9.42578125" style="3" customWidth="1"/>
    <col min="14859" max="14859" width="7.7109375" style="3" customWidth="1"/>
    <col min="14860" max="14860" width="10.42578125" style="3" customWidth="1"/>
    <col min="14861" max="14861" width="9.28515625" style="3" customWidth="1"/>
    <col min="14862" max="14862" width="11.140625" style="3" customWidth="1"/>
    <col min="14863" max="14863" width="7.85546875" style="3" customWidth="1"/>
    <col min="14864" max="14864" width="11" style="3" customWidth="1"/>
    <col min="14865" max="14865" width="7" style="3" customWidth="1"/>
    <col min="14866" max="14866" width="10.85546875" style="3" customWidth="1"/>
    <col min="14867" max="14868" width="10.7109375" style="3" customWidth="1"/>
    <col min="14869" max="14869" width="13.5703125" style="3" customWidth="1"/>
    <col min="14870" max="14870" width="7.42578125" style="3" customWidth="1"/>
    <col min="14871" max="14871" width="9.42578125" style="3" customWidth="1"/>
    <col min="14872" max="14872" width="10" style="3" customWidth="1"/>
    <col min="14873" max="14873" width="11.28515625" style="3" customWidth="1"/>
    <col min="14874" max="14874" width="10.140625" style="3" customWidth="1"/>
    <col min="14875" max="14875" width="9.5703125" style="3" customWidth="1"/>
    <col min="14876" max="14876" width="1.140625" style="3" customWidth="1"/>
    <col min="14877" max="14877" width="2.85546875" style="3" customWidth="1"/>
    <col min="14878" max="15104" width="11.42578125" style="3"/>
    <col min="15105" max="15105" width="11.140625" style="3" customWidth="1"/>
    <col min="15106" max="15106" width="26.140625" style="3" customWidth="1"/>
    <col min="15107" max="15107" width="11.42578125" style="3"/>
    <col min="15108" max="15108" width="10.28515625" style="3" customWidth="1"/>
    <col min="15109" max="15109" width="9.28515625" style="3" customWidth="1"/>
    <col min="15110" max="15110" width="9" style="3" customWidth="1"/>
    <col min="15111" max="15113" width="8.28515625" style="3" customWidth="1"/>
    <col min="15114" max="15114" width="9.42578125" style="3" customWidth="1"/>
    <col min="15115" max="15115" width="7.7109375" style="3" customWidth="1"/>
    <col min="15116" max="15116" width="10.42578125" style="3" customWidth="1"/>
    <col min="15117" max="15117" width="9.28515625" style="3" customWidth="1"/>
    <col min="15118" max="15118" width="11.140625" style="3" customWidth="1"/>
    <col min="15119" max="15119" width="7.85546875" style="3" customWidth="1"/>
    <col min="15120" max="15120" width="11" style="3" customWidth="1"/>
    <col min="15121" max="15121" width="7" style="3" customWidth="1"/>
    <col min="15122" max="15122" width="10.85546875" style="3" customWidth="1"/>
    <col min="15123" max="15124" width="10.7109375" style="3" customWidth="1"/>
    <col min="15125" max="15125" width="13.5703125" style="3" customWidth="1"/>
    <col min="15126" max="15126" width="7.42578125" style="3" customWidth="1"/>
    <col min="15127" max="15127" width="9.42578125" style="3" customWidth="1"/>
    <col min="15128" max="15128" width="10" style="3" customWidth="1"/>
    <col min="15129" max="15129" width="11.28515625" style="3" customWidth="1"/>
    <col min="15130" max="15130" width="10.140625" style="3" customWidth="1"/>
    <col min="15131" max="15131" width="9.5703125" style="3" customWidth="1"/>
    <col min="15132" max="15132" width="1.140625" style="3" customWidth="1"/>
    <col min="15133" max="15133" width="2.85546875" style="3" customWidth="1"/>
    <col min="15134" max="15360" width="11.42578125" style="3"/>
    <col min="15361" max="15361" width="11.140625" style="3" customWidth="1"/>
    <col min="15362" max="15362" width="26.140625" style="3" customWidth="1"/>
    <col min="15363" max="15363" width="11.42578125" style="3"/>
    <col min="15364" max="15364" width="10.28515625" style="3" customWidth="1"/>
    <col min="15365" max="15365" width="9.28515625" style="3" customWidth="1"/>
    <col min="15366" max="15366" width="9" style="3" customWidth="1"/>
    <col min="15367" max="15369" width="8.28515625" style="3" customWidth="1"/>
    <col min="15370" max="15370" width="9.42578125" style="3" customWidth="1"/>
    <col min="15371" max="15371" width="7.7109375" style="3" customWidth="1"/>
    <col min="15372" max="15372" width="10.42578125" style="3" customWidth="1"/>
    <col min="15373" max="15373" width="9.28515625" style="3" customWidth="1"/>
    <col min="15374" max="15374" width="11.140625" style="3" customWidth="1"/>
    <col min="15375" max="15375" width="7.85546875" style="3" customWidth="1"/>
    <col min="15376" max="15376" width="11" style="3" customWidth="1"/>
    <col min="15377" max="15377" width="7" style="3" customWidth="1"/>
    <col min="15378" max="15378" width="10.85546875" style="3" customWidth="1"/>
    <col min="15379" max="15380" width="10.7109375" style="3" customWidth="1"/>
    <col min="15381" max="15381" width="13.5703125" style="3" customWidth="1"/>
    <col min="15382" max="15382" width="7.42578125" style="3" customWidth="1"/>
    <col min="15383" max="15383" width="9.42578125" style="3" customWidth="1"/>
    <col min="15384" max="15384" width="10" style="3" customWidth="1"/>
    <col min="15385" max="15385" width="11.28515625" style="3" customWidth="1"/>
    <col min="15386" max="15386" width="10.140625" style="3" customWidth="1"/>
    <col min="15387" max="15387" width="9.5703125" style="3" customWidth="1"/>
    <col min="15388" max="15388" width="1.140625" style="3" customWidth="1"/>
    <col min="15389" max="15389" width="2.85546875" style="3" customWidth="1"/>
    <col min="15390" max="15616" width="11.42578125" style="3"/>
    <col min="15617" max="15617" width="11.140625" style="3" customWidth="1"/>
    <col min="15618" max="15618" width="26.140625" style="3" customWidth="1"/>
    <col min="15619" max="15619" width="11.42578125" style="3"/>
    <col min="15620" max="15620" width="10.28515625" style="3" customWidth="1"/>
    <col min="15621" max="15621" width="9.28515625" style="3" customWidth="1"/>
    <col min="15622" max="15622" width="9" style="3" customWidth="1"/>
    <col min="15623" max="15625" width="8.28515625" style="3" customWidth="1"/>
    <col min="15626" max="15626" width="9.42578125" style="3" customWidth="1"/>
    <col min="15627" max="15627" width="7.7109375" style="3" customWidth="1"/>
    <col min="15628" max="15628" width="10.42578125" style="3" customWidth="1"/>
    <col min="15629" max="15629" width="9.28515625" style="3" customWidth="1"/>
    <col min="15630" max="15630" width="11.140625" style="3" customWidth="1"/>
    <col min="15631" max="15631" width="7.85546875" style="3" customWidth="1"/>
    <col min="15632" max="15632" width="11" style="3" customWidth="1"/>
    <col min="15633" max="15633" width="7" style="3" customWidth="1"/>
    <col min="15634" max="15634" width="10.85546875" style="3" customWidth="1"/>
    <col min="15635" max="15636" width="10.7109375" style="3" customWidth="1"/>
    <col min="15637" max="15637" width="13.5703125" style="3" customWidth="1"/>
    <col min="15638" max="15638" width="7.42578125" style="3" customWidth="1"/>
    <col min="15639" max="15639" width="9.42578125" style="3" customWidth="1"/>
    <col min="15640" max="15640" width="10" style="3" customWidth="1"/>
    <col min="15641" max="15641" width="11.28515625" style="3" customWidth="1"/>
    <col min="15642" max="15642" width="10.140625" style="3" customWidth="1"/>
    <col min="15643" max="15643" width="9.5703125" style="3" customWidth="1"/>
    <col min="15644" max="15644" width="1.140625" style="3" customWidth="1"/>
    <col min="15645" max="15645" width="2.85546875" style="3" customWidth="1"/>
    <col min="15646" max="15872" width="11.42578125" style="3"/>
    <col min="15873" max="15873" width="11.140625" style="3" customWidth="1"/>
    <col min="15874" max="15874" width="26.140625" style="3" customWidth="1"/>
    <col min="15875" max="15875" width="11.42578125" style="3"/>
    <col min="15876" max="15876" width="10.28515625" style="3" customWidth="1"/>
    <col min="15877" max="15877" width="9.28515625" style="3" customWidth="1"/>
    <col min="15878" max="15878" width="9" style="3" customWidth="1"/>
    <col min="15879" max="15881" width="8.28515625" style="3" customWidth="1"/>
    <col min="15882" max="15882" width="9.42578125" style="3" customWidth="1"/>
    <col min="15883" max="15883" width="7.7109375" style="3" customWidth="1"/>
    <col min="15884" max="15884" width="10.42578125" style="3" customWidth="1"/>
    <col min="15885" max="15885" width="9.28515625" style="3" customWidth="1"/>
    <col min="15886" max="15886" width="11.140625" style="3" customWidth="1"/>
    <col min="15887" max="15887" width="7.85546875" style="3" customWidth="1"/>
    <col min="15888" max="15888" width="11" style="3" customWidth="1"/>
    <col min="15889" max="15889" width="7" style="3" customWidth="1"/>
    <col min="15890" max="15890" width="10.85546875" style="3" customWidth="1"/>
    <col min="15891" max="15892" width="10.7109375" style="3" customWidth="1"/>
    <col min="15893" max="15893" width="13.5703125" style="3" customWidth="1"/>
    <col min="15894" max="15894" width="7.42578125" style="3" customWidth="1"/>
    <col min="15895" max="15895" width="9.42578125" style="3" customWidth="1"/>
    <col min="15896" max="15896" width="10" style="3" customWidth="1"/>
    <col min="15897" max="15897" width="11.28515625" style="3" customWidth="1"/>
    <col min="15898" max="15898" width="10.140625" style="3" customWidth="1"/>
    <col min="15899" max="15899" width="9.5703125" style="3" customWidth="1"/>
    <col min="15900" max="15900" width="1.140625" style="3" customWidth="1"/>
    <col min="15901" max="15901" width="2.85546875" style="3" customWidth="1"/>
    <col min="15902" max="16128" width="11.42578125" style="3"/>
    <col min="16129" max="16129" width="11.140625" style="3" customWidth="1"/>
    <col min="16130" max="16130" width="26.140625" style="3" customWidth="1"/>
    <col min="16131" max="16131" width="11.42578125" style="3"/>
    <col min="16132" max="16132" width="10.28515625" style="3" customWidth="1"/>
    <col min="16133" max="16133" width="9.28515625" style="3" customWidth="1"/>
    <col min="16134" max="16134" width="9" style="3" customWidth="1"/>
    <col min="16135" max="16137" width="8.28515625" style="3" customWidth="1"/>
    <col min="16138" max="16138" width="9.42578125" style="3" customWidth="1"/>
    <col min="16139" max="16139" width="7.7109375" style="3" customWidth="1"/>
    <col min="16140" max="16140" width="10.42578125" style="3" customWidth="1"/>
    <col min="16141" max="16141" width="9.28515625" style="3" customWidth="1"/>
    <col min="16142" max="16142" width="11.140625" style="3" customWidth="1"/>
    <col min="16143" max="16143" width="7.85546875" style="3" customWidth="1"/>
    <col min="16144" max="16144" width="11" style="3" customWidth="1"/>
    <col min="16145" max="16145" width="7" style="3" customWidth="1"/>
    <col min="16146" max="16146" width="10.85546875" style="3" customWidth="1"/>
    <col min="16147" max="16148" width="10.7109375" style="3" customWidth="1"/>
    <col min="16149" max="16149" width="13.5703125" style="3" customWidth="1"/>
    <col min="16150" max="16150" width="7.42578125" style="3" customWidth="1"/>
    <col min="16151" max="16151" width="9.42578125" style="3" customWidth="1"/>
    <col min="16152" max="16152" width="10" style="3" customWidth="1"/>
    <col min="16153" max="16153" width="11.28515625" style="3" customWidth="1"/>
    <col min="16154" max="16154" width="10.140625" style="3" customWidth="1"/>
    <col min="16155" max="16155" width="9.5703125" style="3" customWidth="1"/>
    <col min="16156" max="16156" width="1.140625" style="3" customWidth="1"/>
    <col min="16157" max="16157" width="2.85546875" style="3" customWidth="1"/>
    <col min="16158" max="16384" width="11.42578125" style="3"/>
  </cols>
  <sheetData>
    <row r="1" spans="1:27" x14ac:dyDescent="0.2">
      <c r="A1" s="2" t="s">
        <v>0</v>
      </c>
    </row>
    <row r="2" spans="1:27" ht="15.75" x14ac:dyDescent="0.25">
      <c r="A2" s="2" t="s">
        <v>1</v>
      </c>
      <c r="B2" s="4" t="s">
        <v>2</v>
      </c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5"/>
      <c r="U2" s="5"/>
      <c r="V2" s="5"/>
    </row>
    <row r="3" spans="1:27" ht="15" x14ac:dyDescent="0.2">
      <c r="A3" s="2" t="s">
        <v>4</v>
      </c>
      <c r="B3" s="4" t="s">
        <v>146</v>
      </c>
      <c r="C3" s="6">
        <v>2014</v>
      </c>
      <c r="E3" s="7">
        <f>+E8+E18+E35</f>
        <v>386</v>
      </c>
      <c r="F3" s="7">
        <f t="shared" ref="F3:U3" si="0">+F8+F18+F35</f>
        <v>0</v>
      </c>
      <c r="G3" s="7">
        <f t="shared" si="0"/>
        <v>77</v>
      </c>
      <c r="H3" s="7">
        <f t="shared" si="0"/>
        <v>0</v>
      </c>
      <c r="I3" s="7">
        <f t="shared" si="0"/>
        <v>0</v>
      </c>
      <c r="J3" s="7">
        <f t="shared" si="0"/>
        <v>109</v>
      </c>
      <c r="K3" s="7">
        <f t="shared" si="0"/>
        <v>572</v>
      </c>
      <c r="L3" s="7">
        <f t="shared" si="0"/>
        <v>483</v>
      </c>
      <c r="M3" s="7">
        <f t="shared" si="0"/>
        <v>58</v>
      </c>
      <c r="N3" s="7">
        <f t="shared" si="0"/>
        <v>20</v>
      </c>
      <c r="O3" s="7">
        <f t="shared" si="0"/>
        <v>561</v>
      </c>
      <c r="P3" s="7">
        <f t="shared" si="0"/>
        <v>101</v>
      </c>
      <c r="Q3" s="7">
        <f t="shared" si="0"/>
        <v>0</v>
      </c>
      <c r="R3" s="7">
        <f t="shared" si="0"/>
        <v>3467</v>
      </c>
      <c r="S3" s="7">
        <f t="shared" si="0"/>
        <v>3266</v>
      </c>
      <c r="T3" s="7">
        <f t="shared" si="0"/>
        <v>3212</v>
      </c>
      <c r="U3" s="7">
        <f t="shared" si="0"/>
        <v>3208</v>
      </c>
    </row>
    <row r="4" spans="1:27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2">
      <c r="A5" s="90" t="s">
        <v>5</v>
      </c>
      <c r="B5" s="92" t="s">
        <v>6</v>
      </c>
      <c r="C5" s="94" t="s">
        <v>7</v>
      </c>
      <c r="D5" s="94" t="s">
        <v>8</v>
      </c>
      <c r="E5" s="96" t="s">
        <v>9</v>
      </c>
      <c r="F5" s="97"/>
      <c r="G5" s="97"/>
      <c r="H5" s="97"/>
      <c r="I5" s="97"/>
      <c r="J5" s="97"/>
      <c r="K5" s="98"/>
      <c r="L5" s="96" t="s">
        <v>10</v>
      </c>
      <c r="M5" s="97"/>
      <c r="N5" s="97"/>
      <c r="O5" s="98"/>
      <c r="P5" s="94" t="s">
        <v>11</v>
      </c>
      <c r="Q5" s="94" t="s">
        <v>12</v>
      </c>
      <c r="R5" s="96" t="s">
        <v>13</v>
      </c>
      <c r="S5" s="98"/>
      <c r="T5" s="96" t="s">
        <v>14</v>
      </c>
      <c r="U5" s="98"/>
      <c r="V5" s="94" t="s">
        <v>15</v>
      </c>
      <c r="W5" s="96" t="s">
        <v>16</v>
      </c>
      <c r="X5" s="97"/>
      <c r="Y5" s="97"/>
      <c r="Z5" s="97"/>
      <c r="AA5" s="98"/>
    </row>
    <row r="6" spans="1:27" ht="56.25" x14ac:dyDescent="0.2">
      <c r="A6" s="91"/>
      <c r="B6" s="93"/>
      <c r="C6" s="95"/>
      <c r="D6" s="95"/>
      <c r="E6" s="9" t="s">
        <v>17</v>
      </c>
      <c r="F6" s="10" t="s">
        <v>18</v>
      </c>
      <c r="G6" s="11" t="s">
        <v>19</v>
      </c>
      <c r="H6" s="10" t="s">
        <v>20</v>
      </c>
      <c r="I6" s="11" t="s">
        <v>21</v>
      </c>
      <c r="J6" s="10" t="s">
        <v>22</v>
      </c>
      <c r="K6" s="67" t="s">
        <v>23</v>
      </c>
      <c r="L6" s="9" t="s">
        <v>24</v>
      </c>
      <c r="M6" s="10" t="s">
        <v>25</v>
      </c>
      <c r="N6" s="69" t="s">
        <v>26</v>
      </c>
      <c r="O6" s="10" t="s">
        <v>23</v>
      </c>
      <c r="P6" s="95"/>
      <c r="Q6" s="95"/>
      <c r="R6" s="68" t="s">
        <v>27</v>
      </c>
      <c r="S6" s="10" t="s">
        <v>28</v>
      </c>
      <c r="T6" s="68" t="s">
        <v>23</v>
      </c>
      <c r="U6" s="10" t="s">
        <v>29</v>
      </c>
      <c r="V6" s="95"/>
      <c r="W6" s="9" t="s">
        <v>30</v>
      </c>
      <c r="X6" s="15" t="s">
        <v>31</v>
      </c>
      <c r="Y6" s="15" t="s">
        <v>32</v>
      </c>
      <c r="Z6" s="15" t="s">
        <v>33</v>
      </c>
      <c r="AA6" s="67" t="s">
        <v>34</v>
      </c>
    </row>
    <row r="7" spans="1:27" ht="15.75" x14ac:dyDescent="0.25">
      <c r="A7" s="16"/>
      <c r="B7" s="70" t="s">
        <v>35</v>
      </c>
      <c r="C7" s="18">
        <f>SUM(C8:C36)</f>
        <v>292</v>
      </c>
      <c r="D7" s="18">
        <f t="shared" ref="D7:V7" si="1">SUM(D8:D36)</f>
        <v>189</v>
      </c>
      <c r="E7" s="18">
        <f t="shared" si="1"/>
        <v>962</v>
      </c>
      <c r="F7" s="18">
        <f>SUM(F8:F36)</f>
        <v>0</v>
      </c>
      <c r="G7" s="18">
        <f>SUM(G8:G36)</f>
        <v>110</v>
      </c>
      <c r="H7" s="18">
        <f>SUM(H8:H36)</f>
        <v>0</v>
      </c>
      <c r="I7" s="18">
        <f>SUM(I8:I36)</f>
        <v>180</v>
      </c>
      <c r="J7" s="18">
        <f t="shared" si="1"/>
        <v>200</v>
      </c>
      <c r="K7" s="18">
        <f t="shared" si="1"/>
        <v>1452</v>
      </c>
      <c r="L7" s="18">
        <f t="shared" si="1"/>
        <v>1193</v>
      </c>
      <c r="M7" s="18">
        <f t="shared" si="1"/>
        <v>200</v>
      </c>
      <c r="N7" s="18">
        <f t="shared" si="1"/>
        <v>42</v>
      </c>
      <c r="O7" s="18">
        <f t="shared" si="1"/>
        <v>1435</v>
      </c>
      <c r="P7" s="18">
        <f t="shared" si="1"/>
        <v>206</v>
      </c>
      <c r="Q7" s="18">
        <f t="shared" si="1"/>
        <v>8</v>
      </c>
      <c r="R7" s="18">
        <f t="shared" si="1"/>
        <v>8158</v>
      </c>
      <c r="S7" s="18">
        <f t="shared" si="1"/>
        <v>6547</v>
      </c>
      <c r="T7" s="18">
        <f t="shared" si="1"/>
        <v>6381</v>
      </c>
      <c r="U7" s="18">
        <f t="shared" si="1"/>
        <v>5953</v>
      </c>
      <c r="V7" s="18">
        <f t="shared" si="1"/>
        <v>0</v>
      </c>
      <c r="W7" s="19">
        <f t="shared" ref="W7:W36" si="2">IF(S7&gt;0,T7/O7,"")</f>
        <v>4.4466898954703833</v>
      </c>
      <c r="X7" s="20">
        <f t="shared" ref="X7:X36" si="3">IF(N7&gt;0,(N7/O7),"")</f>
        <v>2.9268292682926831E-2</v>
      </c>
      <c r="Y7" s="20">
        <f t="shared" ref="Y7:Y36" si="4">IF(S7&gt;0,(S7/R7),"")</f>
        <v>0.80252512870801662</v>
      </c>
      <c r="Z7" s="19">
        <f t="shared" ref="Z7:Z36" si="5">IF(S7&gt;0,(R7-S7)/O7,"")</f>
        <v>1.1226480836236934</v>
      </c>
      <c r="AA7" s="19">
        <f t="shared" ref="AA7:AA36" si="6">IF(S7&gt;0,O7/C7,"")</f>
        <v>4.9143835616438354</v>
      </c>
    </row>
    <row r="8" spans="1:27" ht="15" x14ac:dyDescent="0.2">
      <c r="A8" s="21" t="s">
        <v>36</v>
      </c>
      <c r="B8" s="22" t="s">
        <v>37</v>
      </c>
      <c r="C8" s="4">
        <v>55</v>
      </c>
      <c r="D8" s="4">
        <v>56</v>
      </c>
      <c r="E8" s="4">
        <v>234</v>
      </c>
      <c r="F8" s="4"/>
      <c r="G8" s="4">
        <v>4</v>
      </c>
      <c r="H8" s="4"/>
      <c r="I8" s="4"/>
      <c r="J8" s="4">
        <v>40</v>
      </c>
      <c r="K8" s="23">
        <f>SUM(E8:J8)</f>
        <v>278</v>
      </c>
      <c r="L8" s="4">
        <v>232</v>
      </c>
      <c r="M8" s="4">
        <v>24</v>
      </c>
      <c r="N8" s="4">
        <v>20</v>
      </c>
      <c r="O8" s="23">
        <f t="shared" ref="O8:O36" si="7">SUM(L8:N8)</f>
        <v>276</v>
      </c>
      <c r="P8" s="23">
        <f t="shared" ref="P8:P36" si="8">+D8+K8-O8</f>
        <v>58</v>
      </c>
      <c r="Q8" s="4"/>
      <c r="R8" s="4">
        <v>1871</v>
      </c>
      <c r="S8" s="4">
        <v>1860</v>
      </c>
      <c r="T8" s="4">
        <v>1784</v>
      </c>
      <c r="U8" s="4">
        <v>1780</v>
      </c>
      <c r="V8" s="4"/>
      <c r="W8" s="19">
        <f t="shared" si="2"/>
        <v>6.4637681159420293</v>
      </c>
      <c r="X8" s="20">
        <f t="shared" si="3"/>
        <v>7.2463768115942032E-2</v>
      </c>
      <c r="Y8" s="20">
        <f t="shared" si="4"/>
        <v>0.9941207910208445</v>
      </c>
      <c r="Z8" s="19">
        <f t="shared" si="5"/>
        <v>3.9855072463768113E-2</v>
      </c>
      <c r="AA8" s="19">
        <f t="shared" si="6"/>
        <v>5.0181818181818185</v>
      </c>
    </row>
    <row r="9" spans="1:27" ht="15" x14ac:dyDescent="0.2">
      <c r="A9" s="21" t="s">
        <v>38</v>
      </c>
      <c r="B9" s="22" t="s">
        <v>143</v>
      </c>
      <c r="C9" s="4">
        <v>16</v>
      </c>
      <c r="D9" s="4">
        <v>16</v>
      </c>
      <c r="E9" s="4">
        <v>62</v>
      </c>
      <c r="F9" s="4"/>
      <c r="G9" s="4"/>
      <c r="H9" s="4"/>
      <c r="I9" s="4"/>
      <c r="J9" s="4">
        <v>9</v>
      </c>
      <c r="K9" s="23">
        <f t="shared" ref="K9:K36" si="9">SUM(E9:J9)</f>
        <v>71</v>
      </c>
      <c r="L9" s="4">
        <v>40</v>
      </c>
      <c r="M9" s="4">
        <v>21</v>
      </c>
      <c r="N9" s="4">
        <v>10</v>
      </c>
      <c r="O9" s="23">
        <f t="shared" si="7"/>
        <v>71</v>
      </c>
      <c r="P9" s="23">
        <f t="shared" si="8"/>
        <v>16</v>
      </c>
      <c r="Q9" s="4"/>
      <c r="R9" s="4">
        <v>480</v>
      </c>
      <c r="S9" s="4">
        <v>463</v>
      </c>
      <c r="T9" s="4">
        <v>442</v>
      </c>
      <c r="U9" s="4">
        <v>442</v>
      </c>
      <c r="V9" s="4"/>
      <c r="W9" s="19">
        <f t="shared" si="2"/>
        <v>6.225352112676056</v>
      </c>
      <c r="X9" s="20">
        <f t="shared" si="3"/>
        <v>0.14084507042253522</v>
      </c>
      <c r="Y9" s="20">
        <f t="shared" si="4"/>
        <v>0.96458333333333335</v>
      </c>
      <c r="Z9" s="19">
        <f t="shared" si="5"/>
        <v>0.23943661971830985</v>
      </c>
      <c r="AA9" s="19">
        <f t="shared" si="6"/>
        <v>4.4375</v>
      </c>
    </row>
    <row r="10" spans="1:27" ht="15" x14ac:dyDescent="0.2">
      <c r="A10" s="21" t="s">
        <v>39</v>
      </c>
      <c r="B10" s="24" t="s">
        <v>40</v>
      </c>
      <c r="C10" s="4"/>
      <c r="D10" s="4"/>
      <c r="E10" s="4"/>
      <c r="F10" s="4"/>
      <c r="G10" s="4"/>
      <c r="H10" s="4"/>
      <c r="I10" s="4"/>
      <c r="J10" s="4"/>
      <c r="K10" s="23">
        <f t="shared" si="9"/>
        <v>0</v>
      </c>
      <c r="L10" s="4"/>
      <c r="M10" s="4"/>
      <c r="N10" s="4"/>
      <c r="O10" s="23">
        <f t="shared" si="7"/>
        <v>0</v>
      </c>
      <c r="P10" s="23">
        <f t="shared" si="8"/>
        <v>0</v>
      </c>
      <c r="Q10" s="4"/>
      <c r="R10" s="4"/>
      <c r="S10" s="4"/>
      <c r="T10" s="4"/>
      <c r="U10" s="4"/>
      <c r="V10" s="4"/>
      <c r="W10" s="19" t="str">
        <f t="shared" si="2"/>
        <v/>
      </c>
      <c r="X10" s="20" t="str">
        <f t="shared" si="3"/>
        <v/>
      </c>
      <c r="Y10" s="20" t="str">
        <f t="shared" si="4"/>
        <v/>
      </c>
      <c r="Z10" s="19" t="str">
        <f t="shared" si="5"/>
        <v/>
      </c>
      <c r="AA10" s="19" t="str">
        <f t="shared" si="6"/>
        <v/>
      </c>
    </row>
    <row r="11" spans="1:27" ht="15" x14ac:dyDescent="0.2">
      <c r="A11" s="21" t="s">
        <v>41</v>
      </c>
      <c r="B11" s="22" t="s">
        <v>42</v>
      </c>
      <c r="C11" s="4"/>
      <c r="D11" s="4"/>
      <c r="E11" s="4"/>
      <c r="F11" s="4"/>
      <c r="G11" s="4"/>
      <c r="H11" s="4"/>
      <c r="I11" s="4"/>
      <c r="J11" s="4"/>
      <c r="K11" s="23">
        <f t="shared" si="9"/>
        <v>0</v>
      </c>
      <c r="L11" s="4"/>
      <c r="M11" s="4"/>
      <c r="N11" s="4"/>
      <c r="O11" s="23">
        <f t="shared" si="7"/>
        <v>0</v>
      </c>
      <c r="P11" s="23">
        <f t="shared" si="8"/>
        <v>0</v>
      </c>
      <c r="Q11" s="4"/>
      <c r="R11" s="4"/>
      <c r="S11" s="4"/>
      <c r="T11" s="4"/>
      <c r="U11" s="4"/>
      <c r="V11" s="4"/>
      <c r="W11" s="19" t="str">
        <f t="shared" si="2"/>
        <v/>
      </c>
      <c r="X11" s="20" t="str">
        <f t="shared" si="3"/>
        <v/>
      </c>
      <c r="Y11" s="20" t="str">
        <f t="shared" si="4"/>
        <v/>
      </c>
      <c r="Z11" s="19" t="str">
        <f t="shared" si="5"/>
        <v/>
      </c>
      <c r="AA11" s="19" t="str">
        <f t="shared" si="6"/>
        <v/>
      </c>
    </row>
    <row r="12" spans="1:27" ht="15" x14ac:dyDescent="0.2">
      <c r="A12" s="21" t="s">
        <v>43</v>
      </c>
      <c r="B12" s="22" t="s">
        <v>44</v>
      </c>
      <c r="C12" s="4"/>
      <c r="D12" s="4"/>
      <c r="E12" s="4"/>
      <c r="F12" s="4"/>
      <c r="G12" s="4"/>
      <c r="H12" s="4"/>
      <c r="I12" s="4"/>
      <c r="J12" s="4"/>
      <c r="K12" s="23">
        <f>SUM(E12:J12)</f>
        <v>0</v>
      </c>
      <c r="L12" s="4"/>
      <c r="M12" s="4"/>
      <c r="N12" s="4"/>
      <c r="O12" s="23">
        <f>SUM(L12:N12)</f>
        <v>0</v>
      </c>
      <c r="P12" s="23">
        <f>+D12+K12-O12</f>
        <v>0</v>
      </c>
      <c r="Q12" s="4"/>
      <c r="R12" s="4"/>
      <c r="S12" s="4"/>
      <c r="T12" s="4"/>
      <c r="U12" s="4"/>
      <c r="V12" s="4"/>
      <c r="W12" s="19" t="str">
        <f>IF(S12&gt;0,T12/O12,"")</f>
        <v/>
      </c>
      <c r="X12" s="20" t="str">
        <f>IF(N12&gt;0,(N12/O12),"")</f>
        <v/>
      </c>
      <c r="Y12" s="20" t="str">
        <f>IF(S12&gt;0,(S12/R12),"")</f>
        <v/>
      </c>
      <c r="Z12" s="19" t="str">
        <f>IF(S12&gt;0,(R12-S12)/O12,"")</f>
        <v/>
      </c>
      <c r="AA12" s="19" t="str">
        <f>IF(S12&gt;0,O12/C12,"")</f>
        <v/>
      </c>
    </row>
    <row r="13" spans="1:27" ht="15" x14ac:dyDescent="0.2">
      <c r="A13" s="21" t="s">
        <v>45</v>
      </c>
      <c r="B13" s="22" t="s">
        <v>46</v>
      </c>
      <c r="C13" s="4">
        <v>30</v>
      </c>
      <c r="D13" s="4">
        <v>15</v>
      </c>
      <c r="E13" s="4">
        <v>81</v>
      </c>
      <c r="F13" s="4"/>
      <c r="G13" s="4">
        <v>28</v>
      </c>
      <c r="H13" s="4"/>
      <c r="I13" s="4"/>
      <c r="J13" s="4">
        <v>15</v>
      </c>
      <c r="K13" s="23">
        <f t="shared" si="9"/>
        <v>124</v>
      </c>
      <c r="L13" s="4">
        <v>120</v>
      </c>
      <c r="M13" s="4">
        <v>7</v>
      </c>
      <c r="N13" s="4"/>
      <c r="O13" s="23">
        <f t="shared" si="7"/>
        <v>127</v>
      </c>
      <c r="P13" s="23">
        <f t="shared" si="8"/>
        <v>12</v>
      </c>
      <c r="Q13" s="4"/>
      <c r="R13" s="4">
        <v>597</v>
      </c>
      <c r="S13" s="4">
        <v>356</v>
      </c>
      <c r="T13" s="4">
        <v>481</v>
      </c>
      <c r="U13" s="4">
        <v>478</v>
      </c>
      <c r="V13" s="4"/>
      <c r="W13" s="19">
        <f t="shared" si="2"/>
        <v>3.7874015748031495</v>
      </c>
      <c r="X13" s="20" t="str">
        <f t="shared" si="3"/>
        <v/>
      </c>
      <c r="Y13" s="20">
        <f t="shared" si="4"/>
        <v>0.59631490787269681</v>
      </c>
      <c r="Z13" s="19">
        <f t="shared" si="5"/>
        <v>1.8976377952755905</v>
      </c>
      <c r="AA13" s="19">
        <f t="shared" si="6"/>
        <v>4.2333333333333334</v>
      </c>
    </row>
    <row r="14" spans="1:27" ht="25.5" x14ac:dyDescent="0.35">
      <c r="A14" s="21" t="s">
        <v>47</v>
      </c>
      <c r="B14" s="22" t="s">
        <v>48</v>
      </c>
      <c r="C14" s="4">
        <v>10</v>
      </c>
      <c r="D14" s="4">
        <v>6</v>
      </c>
      <c r="E14" s="4">
        <v>23</v>
      </c>
      <c r="F14" s="4"/>
      <c r="G14" s="4"/>
      <c r="H14" s="4"/>
      <c r="I14" s="4"/>
      <c r="J14" s="4"/>
      <c r="K14" s="23">
        <f t="shared" si="9"/>
        <v>23</v>
      </c>
      <c r="L14" s="4">
        <v>2</v>
      </c>
      <c r="M14" s="4">
        <v>1</v>
      </c>
      <c r="N14" s="4"/>
      <c r="O14" s="23">
        <f t="shared" si="7"/>
        <v>3</v>
      </c>
      <c r="P14" s="1">
        <v>4</v>
      </c>
      <c r="Q14" s="71">
        <v>8</v>
      </c>
      <c r="R14" s="4">
        <v>300</v>
      </c>
      <c r="S14" s="4">
        <v>106</v>
      </c>
      <c r="T14" s="4">
        <v>103</v>
      </c>
      <c r="U14" s="4">
        <v>100</v>
      </c>
      <c r="V14" s="4"/>
      <c r="W14" s="19">
        <f t="shared" si="2"/>
        <v>34.333333333333336</v>
      </c>
      <c r="X14" s="20" t="str">
        <f t="shared" si="3"/>
        <v/>
      </c>
      <c r="Y14" s="20">
        <f t="shared" si="4"/>
        <v>0.35333333333333333</v>
      </c>
      <c r="Z14" s="19">
        <f t="shared" si="5"/>
        <v>64.666666666666671</v>
      </c>
      <c r="AA14" s="19">
        <f t="shared" si="6"/>
        <v>0.3</v>
      </c>
    </row>
    <row r="15" spans="1:27" ht="15" x14ac:dyDescent="0.2">
      <c r="A15" s="21" t="s">
        <v>49</v>
      </c>
      <c r="B15" s="22" t="s">
        <v>50</v>
      </c>
      <c r="C15" s="4">
        <v>10</v>
      </c>
      <c r="D15" s="4">
        <v>5</v>
      </c>
      <c r="E15" s="4">
        <v>10</v>
      </c>
      <c r="F15" s="4"/>
      <c r="G15" s="4"/>
      <c r="H15" s="4"/>
      <c r="I15" s="4"/>
      <c r="J15" s="4"/>
      <c r="K15" s="23">
        <f t="shared" si="9"/>
        <v>10</v>
      </c>
      <c r="L15" s="4">
        <v>33</v>
      </c>
      <c r="M15" s="4"/>
      <c r="N15" s="4"/>
      <c r="O15" s="23">
        <f t="shared" si="7"/>
        <v>33</v>
      </c>
      <c r="P15" s="1">
        <v>4</v>
      </c>
      <c r="Q15" s="4"/>
      <c r="R15" s="4">
        <v>303</v>
      </c>
      <c r="S15" s="4">
        <v>219</v>
      </c>
      <c r="T15" s="4">
        <v>218</v>
      </c>
      <c r="U15" s="4">
        <v>218</v>
      </c>
      <c r="V15" s="4"/>
      <c r="W15" s="19">
        <f t="shared" si="2"/>
        <v>6.6060606060606064</v>
      </c>
      <c r="X15" s="20" t="str">
        <f t="shared" si="3"/>
        <v/>
      </c>
      <c r="Y15" s="20">
        <f t="shared" si="4"/>
        <v>0.72277227722772275</v>
      </c>
      <c r="Z15" s="19">
        <f t="shared" si="5"/>
        <v>2.5454545454545454</v>
      </c>
      <c r="AA15" s="19">
        <f t="shared" si="6"/>
        <v>3.3</v>
      </c>
    </row>
    <row r="16" spans="1:27" ht="15" x14ac:dyDescent="0.2">
      <c r="A16" s="21" t="s">
        <v>51</v>
      </c>
      <c r="B16" s="22" t="s">
        <v>52</v>
      </c>
      <c r="C16" s="4"/>
      <c r="D16" s="4"/>
      <c r="E16" s="4"/>
      <c r="F16" s="4"/>
      <c r="G16" s="4"/>
      <c r="H16" s="4"/>
      <c r="I16" s="4"/>
      <c r="J16" s="4"/>
      <c r="K16" s="23">
        <f t="shared" si="9"/>
        <v>0</v>
      </c>
      <c r="L16" s="4"/>
      <c r="M16" s="4"/>
      <c r="N16" s="4"/>
      <c r="O16" s="23">
        <f t="shared" si="7"/>
        <v>0</v>
      </c>
      <c r="P16" s="23">
        <f t="shared" si="8"/>
        <v>0</v>
      </c>
      <c r="Q16" s="4"/>
      <c r="R16" s="4"/>
      <c r="S16" s="4"/>
      <c r="T16" s="4"/>
      <c r="U16" s="4"/>
      <c r="V16" s="4"/>
      <c r="W16" s="19" t="str">
        <f t="shared" si="2"/>
        <v/>
      </c>
      <c r="X16" s="20" t="str">
        <f t="shared" si="3"/>
        <v/>
      </c>
      <c r="Y16" s="20" t="str">
        <f t="shared" si="4"/>
        <v/>
      </c>
      <c r="Z16" s="19" t="str">
        <f t="shared" si="5"/>
        <v/>
      </c>
      <c r="AA16" s="19" t="str">
        <f t="shared" si="6"/>
        <v/>
      </c>
    </row>
    <row r="17" spans="1:27" ht="15" x14ac:dyDescent="0.2">
      <c r="A17" s="21" t="s">
        <v>53</v>
      </c>
      <c r="B17" s="22" t="s">
        <v>54</v>
      </c>
      <c r="C17" s="4">
        <v>50</v>
      </c>
      <c r="D17" s="4">
        <v>19</v>
      </c>
      <c r="E17" s="4">
        <v>219</v>
      </c>
      <c r="F17" s="4"/>
      <c r="G17" s="4"/>
      <c r="H17" s="4"/>
      <c r="I17" s="4"/>
      <c r="J17" s="4">
        <v>3</v>
      </c>
      <c r="K17" s="23">
        <f>SUM(E17:J17)</f>
        <v>222</v>
      </c>
      <c r="L17" s="4">
        <v>210</v>
      </c>
      <c r="M17" s="4">
        <v>3</v>
      </c>
      <c r="N17" s="4"/>
      <c r="O17" s="23">
        <f>SUM(L17:N17)</f>
        <v>213</v>
      </c>
      <c r="P17" s="23">
        <f>+D17+K17-O17</f>
        <v>28</v>
      </c>
      <c r="Q17" s="4"/>
      <c r="R17" s="4">
        <v>1169</v>
      </c>
      <c r="S17" s="4">
        <v>746</v>
      </c>
      <c r="T17" s="4">
        <v>703</v>
      </c>
      <c r="U17" s="4">
        <v>700</v>
      </c>
      <c r="V17" s="4"/>
      <c r="W17" s="19">
        <f>IF(S17&gt;0,T17/O17,"")</f>
        <v>3.300469483568075</v>
      </c>
      <c r="X17" s="20" t="str">
        <f>IF(N17&gt;0,(N17/O17),"")</f>
        <v/>
      </c>
      <c r="Y17" s="20">
        <f>IF(S17&gt;0,(S17/R17),"")</f>
        <v>0.63815226689478188</v>
      </c>
      <c r="Z17" s="19">
        <f>IF(S17&gt;0,(R17-S17)/O17,"")</f>
        <v>1.9859154929577465</v>
      </c>
      <c r="AA17" s="19">
        <f>IF(S17&gt;0,O17/C17,"")</f>
        <v>4.26</v>
      </c>
    </row>
    <row r="18" spans="1:27" ht="15" x14ac:dyDescent="0.2">
      <c r="A18" s="21" t="s">
        <v>55</v>
      </c>
      <c r="B18" s="22" t="s">
        <v>56</v>
      </c>
      <c r="C18" s="4">
        <v>10</v>
      </c>
      <c r="D18" s="4">
        <v>0</v>
      </c>
      <c r="E18" s="4">
        <v>59</v>
      </c>
      <c r="F18" s="4"/>
      <c r="G18" s="4">
        <v>2</v>
      </c>
      <c r="H18" s="4"/>
      <c r="I18" s="4"/>
      <c r="J18" s="4">
        <v>1</v>
      </c>
      <c r="K18" s="23">
        <f>SUM(E18:J18)</f>
        <v>62</v>
      </c>
      <c r="L18" s="4">
        <v>59</v>
      </c>
      <c r="M18" s="4">
        <v>1</v>
      </c>
      <c r="N18" s="4"/>
      <c r="O18" s="23">
        <f>SUM(L18:N18)</f>
        <v>60</v>
      </c>
      <c r="P18" s="23">
        <f>+D18+K18-O18</f>
        <v>2</v>
      </c>
      <c r="Q18" s="4"/>
      <c r="R18" s="4">
        <v>253</v>
      </c>
      <c r="S18" s="4">
        <v>144</v>
      </c>
      <c r="T18" s="4">
        <v>142</v>
      </c>
      <c r="U18" s="4">
        <v>142</v>
      </c>
      <c r="V18" s="4"/>
      <c r="W18" s="19">
        <f>IF(S18&gt;0,T18/O18,"")</f>
        <v>2.3666666666666667</v>
      </c>
      <c r="X18" s="20" t="str">
        <f>IF(N18&gt;0,(N18/O18),"")</f>
        <v/>
      </c>
      <c r="Y18" s="20">
        <f>IF(S18&gt;0,(S18/R18),"")</f>
        <v>0.56916996047430835</v>
      </c>
      <c r="Z18" s="19">
        <f>IF(S18&gt;0,(R18-S18)/O18,"")</f>
        <v>1.8166666666666667</v>
      </c>
      <c r="AA18" s="19">
        <f>IF(S18&gt;0,O18/C18,"")</f>
        <v>6</v>
      </c>
    </row>
    <row r="19" spans="1:27" ht="15" x14ac:dyDescent="0.2">
      <c r="A19" s="21" t="s">
        <v>57</v>
      </c>
      <c r="B19" s="22" t="s">
        <v>58</v>
      </c>
      <c r="C19" s="4"/>
      <c r="D19" s="4"/>
      <c r="E19" s="4"/>
      <c r="F19" s="4"/>
      <c r="G19" s="4"/>
      <c r="H19" s="4"/>
      <c r="I19" s="4"/>
      <c r="J19" s="4"/>
      <c r="K19" s="23">
        <f t="shared" si="9"/>
        <v>0</v>
      </c>
      <c r="L19" s="4"/>
      <c r="M19" s="4"/>
      <c r="N19" s="4"/>
      <c r="O19" s="23">
        <f t="shared" si="7"/>
        <v>0</v>
      </c>
      <c r="P19" s="23">
        <f t="shared" si="8"/>
        <v>0</v>
      </c>
      <c r="Q19" s="4"/>
      <c r="R19" s="4"/>
      <c r="S19" s="4"/>
      <c r="T19" s="4"/>
      <c r="U19" s="4"/>
      <c r="V19" s="4"/>
      <c r="W19" s="19" t="str">
        <f t="shared" si="2"/>
        <v/>
      </c>
      <c r="X19" s="20" t="str">
        <f t="shared" si="3"/>
        <v/>
      </c>
      <c r="Y19" s="20" t="str">
        <f t="shared" si="4"/>
        <v/>
      </c>
      <c r="Z19" s="19" t="str">
        <f t="shared" si="5"/>
        <v/>
      </c>
      <c r="AA19" s="19" t="str">
        <f t="shared" si="6"/>
        <v/>
      </c>
    </row>
    <row r="20" spans="1:27" ht="15" x14ac:dyDescent="0.2">
      <c r="A20" s="21" t="s">
        <v>59</v>
      </c>
      <c r="B20" s="22" t="s">
        <v>60</v>
      </c>
      <c r="C20" s="4"/>
      <c r="D20" s="4"/>
      <c r="E20" s="4"/>
      <c r="F20" s="4"/>
      <c r="G20" s="4"/>
      <c r="H20" s="4"/>
      <c r="I20" s="4"/>
      <c r="J20" s="4"/>
      <c r="K20" s="23">
        <f t="shared" si="9"/>
        <v>0</v>
      </c>
      <c r="L20" s="4"/>
      <c r="M20" s="4"/>
      <c r="N20" s="4"/>
      <c r="O20" s="23">
        <f t="shared" si="7"/>
        <v>0</v>
      </c>
      <c r="P20" s="23">
        <f t="shared" si="8"/>
        <v>0</v>
      </c>
      <c r="Q20" s="4"/>
      <c r="R20" s="4"/>
      <c r="S20" s="4"/>
      <c r="T20" s="4"/>
      <c r="U20" s="4"/>
      <c r="V20" s="4"/>
      <c r="W20" s="19" t="str">
        <f t="shared" si="2"/>
        <v/>
      </c>
      <c r="X20" s="20" t="str">
        <f t="shared" si="3"/>
        <v/>
      </c>
      <c r="Y20" s="20" t="str">
        <f t="shared" si="4"/>
        <v/>
      </c>
      <c r="Z20" s="19" t="str">
        <f t="shared" si="5"/>
        <v/>
      </c>
      <c r="AA20" s="19" t="str">
        <f t="shared" si="6"/>
        <v/>
      </c>
    </row>
    <row r="21" spans="1:27" ht="15" x14ac:dyDescent="0.2">
      <c r="A21" s="21" t="s">
        <v>61</v>
      </c>
      <c r="B21" s="22" t="s">
        <v>62</v>
      </c>
      <c r="C21" s="4"/>
      <c r="D21" s="4"/>
      <c r="E21" s="4"/>
      <c r="F21" s="4"/>
      <c r="G21" s="4"/>
      <c r="H21" s="4"/>
      <c r="I21" s="4"/>
      <c r="J21" s="4"/>
      <c r="K21" s="23">
        <f t="shared" si="9"/>
        <v>0</v>
      </c>
      <c r="L21" s="4"/>
      <c r="M21" s="4"/>
      <c r="N21" s="4"/>
      <c r="O21" s="23">
        <f t="shared" si="7"/>
        <v>0</v>
      </c>
      <c r="P21" s="23">
        <f t="shared" si="8"/>
        <v>0</v>
      </c>
      <c r="Q21" s="4"/>
      <c r="R21" s="4"/>
      <c r="S21" s="4"/>
      <c r="T21" s="4"/>
      <c r="U21" s="4"/>
      <c r="V21" s="4"/>
      <c r="W21" s="19" t="str">
        <f t="shared" si="2"/>
        <v/>
      </c>
      <c r="X21" s="20" t="str">
        <f t="shared" si="3"/>
        <v/>
      </c>
      <c r="Y21" s="20" t="str">
        <f t="shared" si="4"/>
        <v/>
      </c>
      <c r="Z21" s="19" t="str">
        <f t="shared" si="5"/>
        <v/>
      </c>
      <c r="AA21" s="19" t="str">
        <f t="shared" si="6"/>
        <v/>
      </c>
    </row>
    <row r="22" spans="1:27" ht="15" x14ac:dyDescent="0.2">
      <c r="A22" s="21" t="s">
        <v>63</v>
      </c>
      <c r="B22" s="22" t="s">
        <v>64</v>
      </c>
      <c r="C22" s="4"/>
      <c r="D22" s="4"/>
      <c r="E22" s="4"/>
      <c r="F22" s="4"/>
      <c r="G22" s="4"/>
      <c r="H22" s="4"/>
      <c r="I22" s="4"/>
      <c r="J22" s="4"/>
      <c r="K22" s="23">
        <f t="shared" si="9"/>
        <v>0</v>
      </c>
      <c r="L22" s="4"/>
      <c r="M22" s="4"/>
      <c r="N22" s="4"/>
      <c r="O22" s="23">
        <f t="shared" si="7"/>
        <v>0</v>
      </c>
      <c r="P22" s="23">
        <f t="shared" si="8"/>
        <v>0</v>
      </c>
      <c r="Q22" s="4"/>
      <c r="R22" s="4"/>
      <c r="S22" s="4"/>
      <c r="T22" s="4"/>
      <c r="U22" s="4"/>
      <c r="V22" s="4"/>
      <c r="W22" s="19" t="str">
        <f t="shared" si="2"/>
        <v/>
      </c>
      <c r="X22" s="20" t="str">
        <f t="shared" si="3"/>
        <v/>
      </c>
      <c r="Y22" s="20" t="str">
        <f t="shared" si="4"/>
        <v/>
      </c>
      <c r="Z22" s="19" t="str">
        <f t="shared" si="5"/>
        <v/>
      </c>
      <c r="AA22" s="19" t="str">
        <f t="shared" si="6"/>
        <v/>
      </c>
    </row>
    <row r="23" spans="1:27" ht="15" x14ac:dyDescent="0.2">
      <c r="A23" s="21" t="s">
        <v>65</v>
      </c>
      <c r="B23" s="22" t="s">
        <v>66</v>
      </c>
      <c r="C23" s="4"/>
      <c r="D23" s="4"/>
      <c r="E23" s="4"/>
      <c r="F23" s="4"/>
      <c r="G23" s="4"/>
      <c r="H23" s="4"/>
      <c r="I23" s="4"/>
      <c r="J23" s="4"/>
      <c r="K23" s="23">
        <f t="shared" si="9"/>
        <v>0</v>
      </c>
      <c r="L23" s="4"/>
      <c r="M23" s="4"/>
      <c r="N23" s="4"/>
      <c r="O23" s="23">
        <f t="shared" si="7"/>
        <v>0</v>
      </c>
      <c r="P23" s="23">
        <f t="shared" si="8"/>
        <v>0</v>
      </c>
      <c r="Q23" s="4"/>
      <c r="R23" s="4"/>
      <c r="S23" s="4"/>
      <c r="T23" s="4"/>
      <c r="U23" s="4"/>
      <c r="V23" s="4"/>
      <c r="W23" s="19" t="str">
        <f t="shared" si="2"/>
        <v/>
      </c>
      <c r="X23" s="20" t="str">
        <f t="shared" si="3"/>
        <v/>
      </c>
      <c r="Y23" s="20" t="str">
        <f t="shared" si="4"/>
        <v/>
      </c>
      <c r="Z23" s="19" t="str">
        <f t="shared" si="5"/>
        <v/>
      </c>
      <c r="AA23" s="19" t="str">
        <f t="shared" si="6"/>
        <v/>
      </c>
    </row>
    <row r="24" spans="1:27" ht="15" x14ac:dyDescent="0.2">
      <c r="A24" s="21" t="s">
        <v>67</v>
      </c>
      <c r="B24" s="25" t="s">
        <v>68</v>
      </c>
      <c r="C24" s="4">
        <v>26</v>
      </c>
      <c r="D24" s="4">
        <v>9</v>
      </c>
      <c r="E24" s="4">
        <v>13</v>
      </c>
      <c r="F24" s="4"/>
      <c r="G24" s="4"/>
      <c r="H24" s="4"/>
      <c r="I24" s="4">
        <v>180</v>
      </c>
      <c r="J24" s="4">
        <v>6</v>
      </c>
      <c r="K24" s="23">
        <f t="shared" si="9"/>
        <v>199</v>
      </c>
      <c r="L24" s="4">
        <v>198</v>
      </c>
      <c r="M24" s="4">
        <v>1</v>
      </c>
      <c r="N24" s="4">
        <v>1</v>
      </c>
      <c r="O24" s="23">
        <f t="shared" si="7"/>
        <v>200</v>
      </c>
      <c r="P24" s="23">
        <f t="shared" si="8"/>
        <v>8</v>
      </c>
      <c r="Q24" s="4"/>
      <c r="R24" s="4">
        <v>762</v>
      </c>
      <c r="S24" s="4">
        <v>406</v>
      </c>
      <c r="T24" s="4">
        <v>413</v>
      </c>
      <c r="U24" s="4"/>
      <c r="V24" s="4"/>
      <c r="W24" s="19">
        <f t="shared" si="2"/>
        <v>2.0649999999999999</v>
      </c>
      <c r="X24" s="20">
        <f t="shared" si="3"/>
        <v>5.0000000000000001E-3</v>
      </c>
      <c r="Y24" s="20">
        <f t="shared" si="4"/>
        <v>0.53280839895013121</v>
      </c>
      <c r="Z24" s="19">
        <f t="shared" si="5"/>
        <v>1.78</v>
      </c>
      <c r="AA24" s="19">
        <f t="shared" si="6"/>
        <v>7.6923076923076925</v>
      </c>
    </row>
    <row r="25" spans="1:27" ht="15" x14ac:dyDescent="0.2">
      <c r="A25" s="21" t="s">
        <v>69</v>
      </c>
      <c r="B25" s="22" t="s">
        <v>70</v>
      </c>
      <c r="C25" s="4"/>
      <c r="D25" s="4"/>
      <c r="E25" s="4"/>
      <c r="F25" s="4"/>
      <c r="G25" s="4"/>
      <c r="H25" s="4"/>
      <c r="I25" s="4"/>
      <c r="J25" s="4"/>
      <c r="K25" s="23">
        <f t="shared" si="9"/>
        <v>0</v>
      </c>
      <c r="L25" s="4"/>
      <c r="M25" s="4"/>
      <c r="N25" s="4"/>
      <c r="O25" s="23">
        <f t="shared" si="7"/>
        <v>0</v>
      </c>
      <c r="P25" s="23">
        <f t="shared" si="8"/>
        <v>0</v>
      </c>
      <c r="Q25" s="4"/>
      <c r="R25" s="4"/>
      <c r="S25" s="4"/>
      <c r="T25" s="4"/>
      <c r="U25" s="4"/>
      <c r="V25" s="4"/>
      <c r="W25" s="19" t="str">
        <f t="shared" si="2"/>
        <v/>
      </c>
      <c r="X25" s="20" t="str">
        <f t="shared" si="3"/>
        <v/>
      </c>
      <c r="Y25" s="20" t="str">
        <f t="shared" si="4"/>
        <v/>
      </c>
      <c r="Z25" s="19" t="str">
        <f t="shared" si="5"/>
        <v/>
      </c>
      <c r="AA25" s="19" t="str">
        <f t="shared" si="6"/>
        <v/>
      </c>
    </row>
    <row r="26" spans="1:27" ht="15" x14ac:dyDescent="0.2">
      <c r="A26" s="21" t="s">
        <v>71</v>
      </c>
      <c r="B26" s="22" t="s">
        <v>72</v>
      </c>
      <c r="C26" s="4">
        <v>8</v>
      </c>
      <c r="D26" s="4">
        <v>8</v>
      </c>
      <c r="E26" s="4">
        <v>3</v>
      </c>
      <c r="F26" s="4"/>
      <c r="G26" s="4"/>
      <c r="H26" s="4"/>
      <c r="I26" s="4"/>
      <c r="J26" s="4">
        <v>7</v>
      </c>
      <c r="K26" s="23">
        <f t="shared" si="9"/>
        <v>10</v>
      </c>
      <c r="L26" s="4">
        <v>2</v>
      </c>
      <c r="M26" s="4">
        <v>6</v>
      </c>
      <c r="N26" s="4">
        <v>2</v>
      </c>
      <c r="O26" s="23">
        <f t="shared" si="7"/>
        <v>10</v>
      </c>
      <c r="P26" s="23">
        <f t="shared" si="8"/>
        <v>8</v>
      </c>
      <c r="Q26" s="4"/>
      <c r="R26" s="4">
        <v>240</v>
      </c>
      <c r="S26" s="4">
        <v>234</v>
      </c>
      <c r="T26" s="4">
        <v>96</v>
      </c>
      <c r="U26" s="4">
        <v>96</v>
      </c>
      <c r="V26" s="4"/>
      <c r="W26" s="19">
        <f t="shared" si="2"/>
        <v>9.6</v>
      </c>
      <c r="X26" s="20">
        <f t="shared" si="3"/>
        <v>0.2</v>
      </c>
      <c r="Y26" s="20">
        <f t="shared" si="4"/>
        <v>0.97499999999999998</v>
      </c>
      <c r="Z26" s="19">
        <f t="shared" si="5"/>
        <v>0.6</v>
      </c>
      <c r="AA26" s="19">
        <f t="shared" si="6"/>
        <v>1.25</v>
      </c>
    </row>
    <row r="27" spans="1:27" ht="15" x14ac:dyDescent="0.2">
      <c r="A27" s="21" t="s">
        <v>73</v>
      </c>
      <c r="B27" s="22" t="s">
        <v>74</v>
      </c>
      <c r="C27" s="4"/>
      <c r="D27" s="4"/>
      <c r="E27" s="4"/>
      <c r="F27" s="4"/>
      <c r="G27" s="4"/>
      <c r="H27" s="4"/>
      <c r="I27" s="4"/>
      <c r="J27" s="4"/>
      <c r="K27" s="23">
        <f t="shared" si="9"/>
        <v>0</v>
      </c>
      <c r="L27" s="4"/>
      <c r="M27" s="4"/>
      <c r="N27" s="4"/>
      <c r="O27" s="23">
        <f t="shared" si="7"/>
        <v>0</v>
      </c>
      <c r="P27" s="23">
        <f t="shared" si="8"/>
        <v>0</v>
      </c>
      <c r="Q27" s="4"/>
      <c r="R27" s="4"/>
      <c r="S27" s="4"/>
      <c r="T27" s="4"/>
      <c r="U27" s="4"/>
      <c r="V27" s="4"/>
      <c r="W27" s="19" t="str">
        <f t="shared" si="2"/>
        <v/>
      </c>
      <c r="X27" s="20" t="str">
        <f t="shared" si="3"/>
        <v/>
      </c>
      <c r="Y27" s="20" t="str">
        <f t="shared" si="4"/>
        <v/>
      </c>
      <c r="Z27" s="19" t="str">
        <f t="shared" si="5"/>
        <v/>
      </c>
      <c r="AA27" s="19" t="str">
        <f t="shared" si="6"/>
        <v/>
      </c>
    </row>
    <row r="28" spans="1:27" ht="15" x14ac:dyDescent="0.2">
      <c r="A28" s="21" t="s">
        <v>75</v>
      </c>
      <c r="B28" s="26" t="s">
        <v>76</v>
      </c>
      <c r="C28" s="4">
        <v>6</v>
      </c>
      <c r="D28" s="4">
        <v>6</v>
      </c>
      <c r="E28" s="4">
        <v>17</v>
      </c>
      <c r="F28" s="4"/>
      <c r="G28" s="4"/>
      <c r="H28" s="4"/>
      <c r="I28" s="4"/>
      <c r="J28" s="4">
        <v>12</v>
      </c>
      <c r="K28" s="23">
        <f t="shared" si="9"/>
        <v>29</v>
      </c>
      <c r="L28" s="4">
        <v>3</v>
      </c>
      <c r="M28" s="4">
        <v>24</v>
      </c>
      <c r="N28" s="4">
        <v>2</v>
      </c>
      <c r="O28" s="23">
        <f t="shared" si="7"/>
        <v>29</v>
      </c>
      <c r="P28" s="23">
        <f t="shared" si="8"/>
        <v>6</v>
      </c>
      <c r="Q28" s="4"/>
      <c r="R28" s="4">
        <v>180</v>
      </c>
      <c r="S28" s="4">
        <v>167</v>
      </c>
      <c r="T28" s="4">
        <v>163</v>
      </c>
      <c r="U28" s="4">
        <v>163</v>
      </c>
      <c r="V28" s="4"/>
      <c r="W28" s="19">
        <f t="shared" si="2"/>
        <v>5.6206896551724137</v>
      </c>
      <c r="X28" s="20">
        <f t="shared" si="3"/>
        <v>6.8965517241379309E-2</v>
      </c>
      <c r="Y28" s="20">
        <f t="shared" si="4"/>
        <v>0.92777777777777781</v>
      </c>
      <c r="Z28" s="19">
        <f t="shared" si="5"/>
        <v>0.44827586206896552</v>
      </c>
      <c r="AA28" s="19">
        <f t="shared" si="6"/>
        <v>4.833333333333333</v>
      </c>
    </row>
    <row r="29" spans="1:27" ht="15" x14ac:dyDescent="0.2">
      <c r="A29" s="21" t="s">
        <v>77</v>
      </c>
      <c r="B29" s="26" t="s">
        <v>78</v>
      </c>
      <c r="C29" s="4"/>
      <c r="D29" s="4"/>
      <c r="E29" s="4"/>
      <c r="F29" s="4"/>
      <c r="G29" s="4"/>
      <c r="H29" s="4"/>
      <c r="I29" s="4"/>
      <c r="J29" s="4"/>
      <c r="K29" s="23">
        <f>SUM(E29:J29)</f>
        <v>0</v>
      </c>
      <c r="L29" s="4"/>
      <c r="M29" s="4"/>
      <c r="N29" s="4"/>
      <c r="O29" s="23">
        <f>SUM(L29:N29)</f>
        <v>0</v>
      </c>
      <c r="P29" s="23">
        <f>+D29+K29-O29</f>
        <v>0</v>
      </c>
      <c r="Q29" s="4"/>
      <c r="R29" s="4"/>
      <c r="S29" s="4"/>
      <c r="T29" s="4"/>
      <c r="U29" s="4"/>
      <c r="V29" s="4"/>
      <c r="W29" s="19" t="str">
        <f>IF(S29&gt;0,T29/O29,"")</f>
        <v/>
      </c>
      <c r="X29" s="20" t="str">
        <f>IF(N29&gt;0,(N29/O29),"")</f>
        <v/>
      </c>
      <c r="Y29" s="20" t="str">
        <f>IF(S29&gt;0,(S29/R29),"")</f>
        <v/>
      </c>
      <c r="Z29" s="19" t="str">
        <f>IF(S29&gt;0,(R29-S29)/O29,"")</f>
        <v/>
      </c>
      <c r="AA29" s="19" t="str">
        <f>IF(S29&gt;0,O29/C29,"")</f>
        <v/>
      </c>
    </row>
    <row r="30" spans="1:27" ht="15" x14ac:dyDescent="0.2">
      <c r="A30" s="21" t="s">
        <v>79</v>
      </c>
      <c r="B30" s="22" t="s">
        <v>80</v>
      </c>
      <c r="C30" s="4">
        <v>6</v>
      </c>
      <c r="D30" s="4">
        <v>2</v>
      </c>
      <c r="E30" s="4">
        <v>41</v>
      </c>
      <c r="F30" s="4"/>
      <c r="G30" s="4"/>
      <c r="H30" s="4"/>
      <c r="I30" s="4"/>
      <c r="J30" s="4">
        <v>8</v>
      </c>
      <c r="K30" s="23">
        <f t="shared" si="9"/>
        <v>49</v>
      </c>
      <c r="L30" s="4">
        <v>32</v>
      </c>
      <c r="M30" s="4">
        <v>15</v>
      </c>
      <c r="N30" s="4"/>
      <c r="O30" s="23">
        <f t="shared" si="7"/>
        <v>47</v>
      </c>
      <c r="P30" s="23">
        <f t="shared" si="8"/>
        <v>4</v>
      </c>
      <c r="Q30" s="4"/>
      <c r="R30" s="4">
        <v>180</v>
      </c>
      <c r="S30" s="4">
        <v>135</v>
      </c>
      <c r="T30" s="4">
        <v>136</v>
      </c>
      <c r="U30" s="4">
        <v>135</v>
      </c>
      <c r="V30" s="4"/>
      <c r="W30" s="19">
        <f t="shared" si="2"/>
        <v>2.8936170212765959</v>
      </c>
      <c r="X30" s="20" t="str">
        <f t="shared" si="3"/>
        <v/>
      </c>
      <c r="Y30" s="20">
        <f t="shared" si="4"/>
        <v>0.75</v>
      </c>
      <c r="Z30" s="19">
        <f t="shared" si="5"/>
        <v>0.95744680851063835</v>
      </c>
      <c r="AA30" s="19">
        <f t="shared" si="6"/>
        <v>7.833333333333333</v>
      </c>
    </row>
    <row r="31" spans="1:27" ht="15" x14ac:dyDescent="0.2">
      <c r="A31" s="21" t="s">
        <v>81</v>
      </c>
      <c r="B31" s="22" t="s">
        <v>82</v>
      </c>
      <c r="C31" s="4"/>
      <c r="D31" s="4"/>
      <c r="E31" s="4"/>
      <c r="F31" s="4"/>
      <c r="G31" s="4"/>
      <c r="H31" s="4"/>
      <c r="I31" s="4"/>
      <c r="J31" s="4"/>
      <c r="K31" s="23">
        <f>SUM(E31:J31)</f>
        <v>0</v>
      </c>
      <c r="L31" s="4"/>
      <c r="M31" s="4"/>
      <c r="N31" s="4"/>
      <c r="O31" s="23">
        <f>SUM(L31:N31)</f>
        <v>0</v>
      </c>
      <c r="P31" s="23">
        <f>+D31+K31-O31</f>
        <v>0</v>
      </c>
      <c r="Q31" s="4"/>
      <c r="R31" s="4"/>
      <c r="S31" s="4"/>
      <c r="T31" s="4"/>
      <c r="U31" s="4"/>
      <c r="V31" s="4"/>
      <c r="W31" s="19" t="str">
        <f>IF(S31&gt;0,T31/O31,"")</f>
        <v/>
      </c>
      <c r="X31" s="20" t="str">
        <f>IF(N31&gt;0,(N31/O31),"")</f>
        <v/>
      </c>
      <c r="Y31" s="20" t="str">
        <f>IF(S31&gt;0,(S31/R31),"")</f>
        <v/>
      </c>
      <c r="Z31" s="19" t="str">
        <f>IF(S31&gt;0,(R31-S31)/O31,"")</f>
        <v/>
      </c>
      <c r="AA31" s="19" t="str">
        <f>IF(S31&gt;0,O31/C31,"")</f>
        <v/>
      </c>
    </row>
    <row r="32" spans="1:27" ht="15" x14ac:dyDescent="0.2">
      <c r="A32" s="21" t="s">
        <v>83</v>
      </c>
      <c r="B32" s="22" t="s">
        <v>84</v>
      </c>
      <c r="C32" s="4"/>
      <c r="D32" s="4"/>
      <c r="E32" s="4"/>
      <c r="F32" s="4"/>
      <c r="G32" s="4"/>
      <c r="H32" s="4"/>
      <c r="I32" s="4"/>
      <c r="J32" s="4"/>
      <c r="K32" s="23">
        <f>SUM(E32:J32)</f>
        <v>0</v>
      </c>
      <c r="L32" s="4"/>
      <c r="M32" s="4"/>
      <c r="N32" s="4"/>
      <c r="O32" s="23">
        <f>SUM(L32:N32)</f>
        <v>0</v>
      </c>
      <c r="P32" s="23">
        <f>+D32+K32-O32</f>
        <v>0</v>
      </c>
      <c r="Q32" s="4"/>
      <c r="R32" s="4"/>
      <c r="S32" s="4"/>
      <c r="T32" s="4"/>
      <c r="U32" s="4"/>
      <c r="V32" s="4"/>
      <c r="W32" s="19" t="str">
        <f>IF(S32&gt;0,T32/O32,"")</f>
        <v/>
      </c>
      <c r="X32" s="20" t="str">
        <f>IF(N32&gt;0,(N32/O32),"")</f>
        <v/>
      </c>
      <c r="Y32" s="20" t="str">
        <f>IF(S32&gt;0,(S32/R32),"")</f>
        <v/>
      </c>
      <c r="Z32" s="19" t="str">
        <f>IF(S32&gt;0,(R32-S32)/O32,"")</f>
        <v/>
      </c>
      <c r="AA32" s="19" t="str">
        <f>IF(S32&gt;0,O32/C32,"")</f>
        <v/>
      </c>
    </row>
    <row r="33" spans="1:27" ht="15" x14ac:dyDescent="0.2">
      <c r="A33" s="21" t="s">
        <v>85</v>
      </c>
      <c r="B33" s="22" t="s">
        <v>86</v>
      </c>
      <c r="C33" s="4"/>
      <c r="D33" s="4"/>
      <c r="E33" s="4"/>
      <c r="F33" s="4"/>
      <c r="G33" s="4"/>
      <c r="H33" s="4"/>
      <c r="I33" s="4"/>
      <c r="J33" s="4"/>
      <c r="K33" s="23">
        <f>SUM(E33:J33)</f>
        <v>0</v>
      </c>
      <c r="L33" s="4"/>
      <c r="M33" s="4"/>
      <c r="N33" s="4"/>
      <c r="O33" s="23">
        <f>SUM(L33:N33)</f>
        <v>0</v>
      </c>
      <c r="P33" s="23">
        <f>+D33+K33-O33</f>
        <v>0</v>
      </c>
      <c r="Q33" s="4"/>
      <c r="R33" s="4"/>
      <c r="S33" s="4"/>
      <c r="T33" s="4"/>
      <c r="U33" s="4"/>
      <c r="V33" s="4"/>
      <c r="W33" s="19" t="str">
        <f>IF(S33&gt;0,T33/O33,"")</f>
        <v/>
      </c>
      <c r="X33" s="20" t="str">
        <f>IF(N33&gt;0,(N33/O33),"")</f>
        <v/>
      </c>
      <c r="Y33" s="20" t="str">
        <f>IF(S33&gt;0,(S33/R33),"")</f>
        <v/>
      </c>
      <c r="Z33" s="19" t="str">
        <f>IF(S33&gt;0,(R33-S33)/O33,"")</f>
        <v/>
      </c>
      <c r="AA33" s="19" t="str">
        <f>IF(S33&gt;0,O33/C33,"")</f>
        <v/>
      </c>
    </row>
    <row r="34" spans="1:27" ht="15" x14ac:dyDescent="0.2">
      <c r="A34" s="21" t="s">
        <v>87</v>
      </c>
      <c r="B34" s="22" t="s">
        <v>144</v>
      </c>
      <c r="C34" s="4">
        <v>16</v>
      </c>
      <c r="D34" s="4">
        <v>13</v>
      </c>
      <c r="E34" s="4">
        <v>107</v>
      </c>
      <c r="F34" s="4"/>
      <c r="G34" s="4">
        <v>5</v>
      </c>
      <c r="H34" s="4"/>
      <c r="I34" s="4"/>
      <c r="J34" s="4">
        <v>31</v>
      </c>
      <c r="K34" s="23">
        <f>SUM(E34:J34)</f>
        <v>143</v>
      </c>
      <c r="L34" s="4">
        <v>70</v>
      </c>
      <c r="M34" s="4">
        <v>64</v>
      </c>
      <c r="N34" s="4">
        <v>7</v>
      </c>
      <c r="O34" s="23">
        <f>SUM(L34:N34)</f>
        <v>141</v>
      </c>
      <c r="P34" s="23">
        <f>+D34+K34-O34</f>
        <v>15</v>
      </c>
      <c r="Q34" s="4"/>
      <c r="R34" s="4">
        <v>480</v>
      </c>
      <c r="S34" s="4">
        <v>449</v>
      </c>
      <c r="T34" s="4">
        <v>414</v>
      </c>
      <c r="U34" s="4">
        <v>413</v>
      </c>
      <c r="V34" s="4"/>
      <c r="W34" s="19">
        <f>IF(S34&gt;0,T34/O34,"")</f>
        <v>2.9361702127659575</v>
      </c>
      <c r="X34" s="20">
        <f>IF(N34&gt;0,(N34/O34),"")</f>
        <v>4.9645390070921988E-2</v>
      </c>
      <c r="Y34" s="20">
        <f>IF(S34&gt;0,(S34/R34),"")</f>
        <v>0.93541666666666667</v>
      </c>
      <c r="Z34" s="19">
        <f>IF(S34&gt;0,(R34-S34)/O34,"")</f>
        <v>0.21985815602836881</v>
      </c>
      <c r="AA34" s="19">
        <f>IF(S34&gt;0,O34/C34,"")</f>
        <v>8.8125</v>
      </c>
    </row>
    <row r="35" spans="1:27" ht="15" x14ac:dyDescent="0.2">
      <c r="A35" s="21" t="s">
        <v>88</v>
      </c>
      <c r="B35" s="22" t="s">
        <v>89</v>
      </c>
      <c r="C35" s="4">
        <v>49</v>
      </c>
      <c r="D35" s="4">
        <v>34</v>
      </c>
      <c r="E35" s="4">
        <v>93</v>
      </c>
      <c r="F35" s="4"/>
      <c r="G35" s="4">
        <v>71</v>
      </c>
      <c r="H35" s="4"/>
      <c r="I35" s="4"/>
      <c r="J35" s="4">
        <v>68</v>
      </c>
      <c r="K35" s="23">
        <f>SUM(E35:J35)</f>
        <v>232</v>
      </c>
      <c r="L35" s="4">
        <v>192</v>
      </c>
      <c r="M35" s="4">
        <v>33</v>
      </c>
      <c r="N35" s="4"/>
      <c r="O35" s="23">
        <f>SUM(L35:N35)</f>
        <v>225</v>
      </c>
      <c r="P35" s="23">
        <f>+D35+K35-O35</f>
        <v>41</v>
      </c>
      <c r="Q35" s="4"/>
      <c r="R35" s="4">
        <v>1343</v>
      </c>
      <c r="S35" s="4">
        <v>1262</v>
      </c>
      <c r="T35" s="4">
        <v>1286</v>
      </c>
      <c r="U35" s="4">
        <v>1286</v>
      </c>
      <c r="V35" s="4"/>
      <c r="W35" s="19">
        <f>IF(S35&gt;0,T35/O35,"")</f>
        <v>5.7155555555555555</v>
      </c>
      <c r="X35" s="20" t="str">
        <f>IF(N35&gt;0,(N35/O35),"")</f>
        <v/>
      </c>
      <c r="Y35" s="20">
        <f>IF(S35&gt;0,(S35/R35),"")</f>
        <v>0.93968726731198804</v>
      </c>
      <c r="Z35" s="19">
        <f>IF(S35&gt;0,(R35-S35)/O35,"")</f>
        <v>0.36</v>
      </c>
      <c r="AA35" s="19">
        <f>IF(S35&gt;0,O35/C35,"")</f>
        <v>4.591836734693878</v>
      </c>
    </row>
    <row r="36" spans="1:27" ht="15" x14ac:dyDescent="0.2">
      <c r="A36" s="21" t="s">
        <v>90</v>
      </c>
      <c r="B36" s="22" t="s">
        <v>91</v>
      </c>
      <c r="C36" s="4"/>
      <c r="D36" s="4"/>
      <c r="E36" s="4"/>
      <c r="F36" s="4"/>
      <c r="G36" s="4"/>
      <c r="H36" s="4"/>
      <c r="I36" s="4"/>
      <c r="J36" s="4"/>
      <c r="K36" s="23">
        <f t="shared" si="9"/>
        <v>0</v>
      </c>
      <c r="L36" s="4"/>
      <c r="M36" s="4"/>
      <c r="N36" s="4"/>
      <c r="O36" s="23">
        <f t="shared" si="7"/>
        <v>0</v>
      </c>
      <c r="P36" s="23">
        <f t="shared" si="8"/>
        <v>0</v>
      </c>
      <c r="Q36" s="4"/>
      <c r="R36" s="4"/>
      <c r="S36" s="4"/>
      <c r="T36" s="4"/>
      <c r="U36" s="4"/>
      <c r="V36" s="4"/>
      <c r="W36" s="19" t="str">
        <f t="shared" si="2"/>
        <v/>
      </c>
      <c r="X36" s="20" t="str">
        <f t="shared" si="3"/>
        <v/>
      </c>
      <c r="Y36" s="20" t="str">
        <f t="shared" si="4"/>
        <v/>
      </c>
      <c r="Z36" s="19" t="str">
        <f t="shared" si="5"/>
        <v/>
      </c>
      <c r="AA36" s="19" t="str">
        <f t="shared" si="6"/>
        <v/>
      </c>
    </row>
    <row r="38" spans="1:27" x14ac:dyDescent="0.2">
      <c r="A38" s="27" t="s">
        <v>92</v>
      </c>
      <c r="B38" s="28" t="s">
        <v>93</v>
      </c>
      <c r="C38" s="16" t="s">
        <v>94</v>
      </c>
      <c r="E38" s="6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5459</v>
      </c>
      <c r="E39" s="102" t="s">
        <v>98</v>
      </c>
      <c r="F39" s="103"/>
      <c r="G39" s="32"/>
      <c r="H39" s="16" t="s">
        <v>99</v>
      </c>
      <c r="I39" s="16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96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58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02" t="s">
        <v>113</v>
      </c>
      <c r="F43" s="103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04" t="s">
        <v>125</v>
      </c>
      <c r="G46" s="105"/>
      <c r="H46" s="105"/>
      <c r="I46" s="106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99" t="s">
        <v>129</v>
      </c>
      <c r="G47" s="100"/>
      <c r="H47" s="100"/>
      <c r="I47" s="101"/>
      <c r="J47" s="53">
        <v>47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298</v>
      </c>
      <c r="E48" s="56" t="s">
        <v>132</v>
      </c>
      <c r="F48" s="57" t="s">
        <v>23</v>
      </c>
      <c r="G48" s="48"/>
      <c r="H48" s="48"/>
      <c r="I48" s="32"/>
      <c r="J48" s="58">
        <f>SUM(J44:J47)</f>
        <v>47</v>
      </c>
      <c r="M48" s="59"/>
      <c r="N48" s="59"/>
      <c r="O48" s="59"/>
      <c r="P48" s="59"/>
      <c r="Q48" s="59"/>
      <c r="U48" s="34"/>
      <c r="V48" s="35"/>
    </row>
    <row r="49" spans="1:22" ht="14.25" x14ac:dyDescent="0.2">
      <c r="A49" s="36" t="s">
        <v>133</v>
      </c>
      <c r="B49" s="37" t="s">
        <v>134</v>
      </c>
      <c r="C49" s="38">
        <f>+$U$14</f>
        <v>100</v>
      </c>
      <c r="M49" s="60" t="s">
        <v>135</v>
      </c>
      <c r="N49" s="60"/>
      <c r="O49" s="60"/>
      <c r="P49" s="60"/>
      <c r="Q49" s="59"/>
      <c r="U49" s="34"/>
      <c r="V49" s="35"/>
    </row>
    <row r="50" spans="1:22" ht="14.25" x14ac:dyDescent="0.2">
      <c r="A50" s="36" t="s">
        <v>136</v>
      </c>
      <c r="B50" s="37" t="s">
        <v>137</v>
      </c>
      <c r="C50" s="61">
        <v>30</v>
      </c>
      <c r="M50" s="62"/>
      <c r="N50" s="62" t="s">
        <v>138</v>
      </c>
      <c r="O50" s="62"/>
      <c r="P50" s="62"/>
      <c r="U50" s="34"/>
      <c r="V50" s="35"/>
    </row>
    <row r="51" spans="1:22" ht="14.25" x14ac:dyDescent="0.2">
      <c r="A51" s="56" t="s">
        <v>132</v>
      </c>
      <c r="B51" s="63" t="s">
        <v>23</v>
      </c>
      <c r="C51" s="64">
        <f>+U7+C50</f>
        <v>5983</v>
      </c>
    </row>
    <row r="52" spans="1:22" ht="14.25" x14ac:dyDescent="0.2">
      <c r="A52" s="65" t="s">
        <v>139</v>
      </c>
      <c r="B52" s="34"/>
      <c r="C52" s="66"/>
    </row>
    <row r="53" spans="1:22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2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2" x14ac:dyDescent="0.2">
      <c r="E55" s="62"/>
      <c r="F55" s="62"/>
      <c r="G55" s="62"/>
      <c r="H55" s="62"/>
      <c r="I55" s="62"/>
      <c r="J55" s="62"/>
    </row>
    <row r="56" spans="1:22" x14ac:dyDescent="0.2">
      <c r="E56" s="62"/>
      <c r="F56" s="62"/>
      <c r="G56" s="62"/>
      <c r="H56" s="62"/>
      <c r="I56" s="62"/>
      <c r="J56" s="62"/>
    </row>
    <row r="57" spans="1:22" x14ac:dyDescent="0.2">
      <c r="E57" s="62"/>
      <c r="F57" s="62"/>
      <c r="G57" s="62"/>
      <c r="H57" s="62"/>
      <c r="I57" s="62"/>
      <c r="J57" s="62"/>
    </row>
    <row r="58" spans="1:22" x14ac:dyDescent="0.2">
      <c r="E58" s="62"/>
      <c r="F58" s="62"/>
      <c r="G58" s="62"/>
      <c r="H58" s="62"/>
      <c r="I58" s="62"/>
      <c r="J58" s="62"/>
    </row>
    <row r="59" spans="1:22" x14ac:dyDescent="0.2">
      <c r="E59" s="62"/>
      <c r="F59" s="62"/>
      <c r="G59" s="62"/>
      <c r="H59" s="62"/>
      <c r="I59" s="62"/>
      <c r="J59" s="62"/>
    </row>
    <row r="60" spans="1:22" s="62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rintOptions horizontalCentered="1" verticalCentered="1"/>
  <pageMargins left="1.4960629921259843" right="0.70866141732283472" top="0.74803149606299213" bottom="0.74803149606299213" header="0.31496062992125984" footer="0.31496062992125984"/>
  <pageSetup paperSize="5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opLeftCell="A39" zoomScale="75" zoomScaleNormal="75" workbookViewId="0">
      <selection activeCell="D67" sqref="D67"/>
    </sheetView>
  </sheetViews>
  <sheetFormatPr baseColWidth="10" defaultRowHeight="11.25" x14ac:dyDescent="0.2"/>
  <cols>
    <col min="1" max="1" width="11.140625" style="3" customWidth="1"/>
    <col min="2" max="2" width="45.7109375" style="3" customWidth="1"/>
    <col min="3" max="3" width="11.42578125" style="3"/>
    <col min="4" max="4" width="10.28515625" style="3" customWidth="1"/>
    <col min="5" max="5" width="9.28515625" style="3" customWidth="1"/>
    <col min="6" max="6" width="9" style="3" customWidth="1"/>
    <col min="7" max="9" width="8.28515625" style="3" customWidth="1"/>
    <col min="10" max="10" width="9.42578125" style="3" customWidth="1"/>
    <col min="11" max="11" width="7.7109375" style="3" customWidth="1"/>
    <col min="12" max="12" width="10.42578125" style="3" customWidth="1"/>
    <col min="13" max="13" width="9.28515625" style="3" customWidth="1"/>
    <col min="14" max="14" width="11.140625" style="3" customWidth="1"/>
    <col min="15" max="15" width="7.85546875" style="3" customWidth="1"/>
    <col min="16" max="16" width="11" style="3" customWidth="1"/>
    <col min="17" max="17" width="7" style="3" customWidth="1"/>
    <col min="18" max="18" width="10.85546875" style="3" customWidth="1"/>
    <col min="19" max="20" width="10.7109375" style="3" customWidth="1"/>
    <col min="21" max="21" width="13.5703125" style="3" customWidth="1"/>
    <col min="22" max="22" width="7.42578125" style="3" customWidth="1"/>
    <col min="23" max="23" width="9.42578125" style="3" customWidth="1"/>
    <col min="24" max="24" width="10" style="3" customWidth="1"/>
    <col min="25" max="25" width="11.28515625" style="3" customWidth="1"/>
    <col min="26" max="26" width="10.140625" style="3" customWidth="1"/>
    <col min="27" max="27" width="9.5703125" style="3" customWidth="1"/>
    <col min="28" max="28" width="1.140625" style="3" customWidth="1"/>
    <col min="29" max="29" width="2.85546875" style="3" customWidth="1"/>
    <col min="30" max="256" width="11.42578125" style="3"/>
    <col min="257" max="257" width="11.140625" style="3" customWidth="1"/>
    <col min="258" max="258" width="26.140625" style="3" customWidth="1"/>
    <col min="259" max="259" width="11.42578125" style="3"/>
    <col min="260" max="260" width="10.28515625" style="3" customWidth="1"/>
    <col min="261" max="261" width="9.28515625" style="3" customWidth="1"/>
    <col min="262" max="262" width="9" style="3" customWidth="1"/>
    <col min="263" max="265" width="8.28515625" style="3" customWidth="1"/>
    <col min="266" max="266" width="9.42578125" style="3" customWidth="1"/>
    <col min="267" max="267" width="7.7109375" style="3" customWidth="1"/>
    <col min="268" max="268" width="10.42578125" style="3" customWidth="1"/>
    <col min="269" max="269" width="9.28515625" style="3" customWidth="1"/>
    <col min="270" max="270" width="11.140625" style="3" customWidth="1"/>
    <col min="271" max="271" width="7.85546875" style="3" customWidth="1"/>
    <col min="272" max="272" width="11" style="3" customWidth="1"/>
    <col min="273" max="273" width="7" style="3" customWidth="1"/>
    <col min="274" max="274" width="10.85546875" style="3" customWidth="1"/>
    <col min="275" max="276" width="10.7109375" style="3" customWidth="1"/>
    <col min="277" max="277" width="13.5703125" style="3" customWidth="1"/>
    <col min="278" max="278" width="7.42578125" style="3" customWidth="1"/>
    <col min="279" max="279" width="9.42578125" style="3" customWidth="1"/>
    <col min="280" max="280" width="10" style="3" customWidth="1"/>
    <col min="281" max="281" width="11.28515625" style="3" customWidth="1"/>
    <col min="282" max="282" width="10.140625" style="3" customWidth="1"/>
    <col min="283" max="283" width="9.5703125" style="3" customWidth="1"/>
    <col min="284" max="284" width="1.140625" style="3" customWidth="1"/>
    <col min="285" max="285" width="2.85546875" style="3" customWidth="1"/>
    <col min="286" max="512" width="11.42578125" style="3"/>
    <col min="513" max="513" width="11.140625" style="3" customWidth="1"/>
    <col min="514" max="514" width="26.140625" style="3" customWidth="1"/>
    <col min="515" max="515" width="11.42578125" style="3"/>
    <col min="516" max="516" width="10.28515625" style="3" customWidth="1"/>
    <col min="517" max="517" width="9.28515625" style="3" customWidth="1"/>
    <col min="518" max="518" width="9" style="3" customWidth="1"/>
    <col min="519" max="521" width="8.28515625" style="3" customWidth="1"/>
    <col min="522" max="522" width="9.42578125" style="3" customWidth="1"/>
    <col min="523" max="523" width="7.7109375" style="3" customWidth="1"/>
    <col min="524" max="524" width="10.42578125" style="3" customWidth="1"/>
    <col min="525" max="525" width="9.28515625" style="3" customWidth="1"/>
    <col min="526" max="526" width="11.140625" style="3" customWidth="1"/>
    <col min="527" max="527" width="7.85546875" style="3" customWidth="1"/>
    <col min="528" max="528" width="11" style="3" customWidth="1"/>
    <col min="529" max="529" width="7" style="3" customWidth="1"/>
    <col min="530" max="530" width="10.85546875" style="3" customWidth="1"/>
    <col min="531" max="532" width="10.7109375" style="3" customWidth="1"/>
    <col min="533" max="533" width="13.5703125" style="3" customWidth="1"/>
    <col min="534" max="534" width="7.42578125" style="3" customWidth="1"/>
    <col min="535" max="535" width="9.42578125" style="3" customWidth="1"/>
    <col min="536" max="536" width="10" style="3" customWidth="1"/>
    <col min="537" max="537" width="11.28515625" style="3" customWidth="1"/>
    <col min="538" max="538" width="10.140625" style="3" customWidth="1"/>
    <col min="539" max="539" width="9.5703125" style="3" customWidth="1"/>
    <col min="540" max="540" width="1.140625" style="3" customWidth="1"/>
    <col min="541" max="541" width="2.85546875" style="3" customWidth="1"/>
    <col min="542" max="768" width="11.42578125" style="3"/>
    <col min="769" max="769" width="11.140625" style="3" customWidth="1"/>
    <col min="770" max="770" width="26.140625" style="3" customWidth="1"/>
    <col min="771" max="771" width="11.42578125" style="3"/>
    <col min="772" max="772" width="10.28515625" style="3" customWidth="1"/>
    <col min="773" max="773" width="9.28515625" style="3" customWidth="1"/>
    <col min="774" max="774" width="9" style="3" customWidth="1"/>
    <col min="775" max="777" width="8.28515625" style="3" customWidth="1"/>
    <col min="778" max="778" width="9.42578125" style="3" customWidth="1"/>
    <col min="779" max="779" width="7.7109375" style="3" customWidth="1"/>
    <col min="780" max="780" width="10.42578125" style="3" customWidth="1"/>
    <col min="781" max="781" width="9.28515625" style="3" customWidth="1"/>
    <col min="782" max="782" width="11.140625" style="3" customWidth="1"/>
    <col min="783" max="783" width="7.85546875" style="3" customWidth="1"/>
    <col min="784" max="784" width="11" style="3" customWidth="1"/>
    <col min="785" max="785" width="7" style="3" customWidth="1"/>
    <col min="786" max="786" width="10.85546875" style="3" customWidth="1"/>
    <col min="787" max="788" width="10.7109375" style="3" customWidth="1"/>
    <col min="789" max="789" width="13.5703125" style="3" customWidth="1"/>
    <col min="790" max="790" width="7.42578125" style="3" customWidth="1"/>
    <col min="791" max="791" width="9.42578125" style="3" customWidth="1"/>
    <col min="792" max="792" width="10" style="3" customWidth="1"/>
    <col min="793" max="793" width="11.28515625" style="3" customWidth="1"/>
    <col min="794" max="794" width="10.140625" style="3" customWidth="1"/>
    <col min="795" max="795" width="9.5703125" style="3" customWidth="1"/>
    <col min="796" max="796" width="1.140625" style="3" customWidth="1"/>
    <col min="797" max="797" width="2.85546875" style="3" customWidth="1"/>
    <col min="798" max="1024" width="11.42578125" style="3"/>
    <col min="1025" max="1025" width="11.140625" style="3" customWidth="1"/>
    <col min="1026" max="1026" width="26.140625" style="3" customWidth="1"/>
    <col min="1027" max="1027" width="11.42578125" style="3"/>
    <col min="1028" max="1028" width="10.28515625" style="3" customWidth="1"/>
    <col min="1029" max="1029" width="9.28515625" style="3" customWidth="1"/>
    <col min="1030" max="1030" width="9" style="3" customWidth="1"/>
    <col min="1031" max="1033" width="8.28515625" style="3" customWidth="1"/>
    <col min="1034" max="1034" width="9.42578125" style="3" customWidth="1"/>
    <col min="1035" max="1035" width="7.7109375" style="3" customWidth="1"/>
    <col min="1036" max="1036" width="10.42578125" style="3" customWidth="1"/>
    <col min="1037" max="1037" width="9.28515625" style="3" customWidth="1"/>
    <col min="1038" max="1038" width="11.140625" style="3" customWidth="1"/>
    <col min="1039" max="1039" width="7.85546875" style="3" customWidth="1"/>
    <col min="1040" max="1040" width="11" style="3" customWidth="1"/>
    <col min="1041" max="1041" width="7" style="3" customWidth="1"/>
    <col min="1042" max="1042" width="10.85546875" style="3" customWidth="1"/>
    <col min="1043" max="1044" width="10.7109375" style="3" customWidth="1"/>
    <col min="1045" max="1045" width="13.5703125" style="3" customWidth="1"/>
    <col min="1046" max="1046" width="7.42578125" style="3" customWidth="1"/>
    <col min="1047" max="1047" width="9.42578125" style="3" customWidth="1"/>
    <col min="1048" max="1048" width="10" style="3" customWidth="1"/>
    <col min="1049" max="1049" width="11.28515625" style="3" customWidth="1"/>
    <col min="1050" max="1050" width="10.140625" style="3" customWidth="1"/>
    <col min="1051" max="1051" width="9.5703125" style="3" customWidth="1"/>
    <col min="1052" max="1052" width="1.140625" style="3" customWidth="1"/>
    <col min="1053" max="1053" width="2.85546875" style="3" customWidth="1"/>
    <col min="1054" max="1280" width="11.42578125" style="3"/>
    <col min="1281" max="1281" width="11.140625" style="3" customWidth="1"/>
    <col min="1282" max="1282" width="26.140625" style="3" customWidth="1"/>
    <col min="1283" max="1283" width="11.42578125" style="3"/>
    <col min="1284" max="1284" width="10.28515625" style="3" customWidth="1"/>
    <col min="1285" max="1285" width="9.28515625" style="3" customWidth="1"/>
    <col min="1286" max="1286" width="9" style="3" customWidth="1"/>
    <col min="1287" max="1289" width="8.28515625" style="3" customWidth="1"/>
    <col min="1290" max="1290" width="9.42578125" style="3" customWidth="1"/>
    <col min="1291" max="1291" width="7.7109375" style="3" customWidth="1"/>
    <col min="1292" max="1292" width="10.42578125" style="3" customWidth="1"/>
    <col min="1293" max="1293" width="9.28515625" style="3" customWidth="1"/>
    <col min="1294" max="1294" width="11.140625" style="3" customWidth="1"/>
    <col min="1295" max="1295" width="7.85546875" style="3" customWidth="1"/>
    <col min="1296" max="1296" width="11" style="3" customWidth="1"/>
    <col min="1297" max="1297" width="7" style="3" customWidth="1"/>
    <col min="1298" max="1298" width="10.85546875" style="3" customWidth="1"/>
    <col min="1299" max="1300" width="10.7109375" style="3" customWidth="1"/>
    <col min="1301" max="1301" width="13.5703125" style="3" customWidth="1"/>
    <col min="1302" max="1302" width="7.42578125" style="3" customWidth="1"/>
    <col min="1303" max="1303" width="9.42578125" style="3" customWidth="1"/>
    <col min="1304" max="1304" width="10" style="3" customWidth="1"/>
    <col min="1305" max="1305" width="11.28515625" style="3" customWidth="1"/>
    <col min="1306" max="1306" width="10.140625" style="3" customWidth="1"/>
    <col min="1307" max="1307" width="9.5703125" style="3" customWidth="1"/>
    <col min="1308" max="1308" width="1.140625" style="3" customWidth="1"/>
    <col min="1309" max="1309" width="2.85546875" style="3" customWidth="1"/>
    <col min="1310" max="1536" width="11.42578125" style="3"/>
    <col min="1537" max="1537" width="11.140625" style="3" customWidth="1"/>
    <col min="1538" max="1538" width="26.140625" style="3" customWidth="1"/>
    <col min="1539" max="1539" width="11.42578125" style="3"/>
    <col min="1540" max="1540" width="10.28515625" style="3" customWidth="1"/>
    <col min="1541" max="1541" width="9.28515625" style="3" customWidth="1"/>
    <col min="1542" max="1542" width="9" style="3" customWidth="1"/>
    <col min="1543" max="1545" width="8.28515625" style="3" customWidth="1"/>
    <col min="1546" max="1546" width="9.42578125" style="3" customWidth="1"/>
    <col min="1547" max="1547" width="7.7109375" style="3" customWidth="1"/>
    <col min="1548" max="1548" width="10.42578125" style="3" customWidth="1"/>
    <col min="1549" max="1549" width="9.28515625" style="3" customWidth="1"/>
    <col min="1550" max="1550" width="11.140625" style="3" customWidth="1"/>
    <col min="1551" max="1551" width="7.85546875" style="3" customWidth="1"/>
    <col min="1552" max="1552" width="11" style="3" customWidth="1"/>
    <col min="1553" max="1553" width="7" style="3" customWidth="1"/>
    <col min="1554" max="1554" width="10.85546875" style="3" customWidth="1"/>
    <col min="1555" max="1556" width="10.7109375" style="3" customWidth="1"/>
    <col min="1557" max="1557" width="13.5703125" style="3" customWidth="1"/>
    <col min="1558" max="1558" width="7.42578125" style="3" customWidth="1"/>
    <col min="1559" max="1559" width="9.42578125" style="3" customWidth="1"/>
    <col min="1560" max="1560" width="10" style="3" customWidth="1"/>
    <col min="1561" max="1561" width="11.28515625" style="3" customWidth="1"/>
    <col min="1562" max="1562" width="10.140625" style="3" customWidth="1"/>
    <col min="1563" max="1563" width="9.5703125" style="3" customWidth="1"/>
    <col min="1564" max="1564" width="1.140625" style="3" customWidth="1"/>
    <col min="1565" max="1565" width="2.85546875" style="3" customWidth="1"/>
    <col min="1566" max="1792" width="11.42578125" style="3"/>
    <col min="1793" max="1793" width="11.140625" style="3" customWidth="1"/>
    <col min="1794" max="1794" width="26.140625" style="3" customWidth="1"/>
    <col min="1795" max="1795" width="11.42578125" style="3"/>
    <col min="1796" max="1796" width="10.28515625" style="3" customWidth="1"/>
    <col min="1797" max="1797" width="9.28515625" style="3" customWidth="1"/>
    <col min="1798" max="1798" width="9" style="3" customWidth="1"/>
    <col min="1799" max="1801" width="8.28515625" style="3" customWidth="1"/>
    <col min="1802" max="1802" width="9.42578125" style="3" customWidth="1"/>
    <col min="1803" max="1803" width="7.7109375" style="3" customWidth="1"/>
    <col min="1804" max="1804" width="10.42578125" style="3" customWidth="1"/>
    <col min="1805" max="1805" width="9.28515625" style="3" customWidth="1"/>
    <col min="1806" max="1806" width="11.140625" style="3" customWidth="1"/>
    <col min="1807" max="1807" width="7.85546875" style="3" customWidth="1"/>
    <col min="1808" max="1808" width="11" style="3" customWidth="1"/>
    <col min="1809" max="1809" width="7" style="3" customWidth="1"/>
    <col min="1810" max="1810" width="10.85546875" style="3" customWidth="1"/>
    <col min="1811" max="1812" width="10.7109375" style="3" customWidth="1"/>
    <col min="1813" max="1813" width="13.5703125" style="3" customWidth="1"/>
    <col min="1814" max="1814" width="7.42578125" style="3" customWidth="1"/>
    <col min="1815" max="1815" width="9.42578125" style="3" customWidth="1"/>
    <col min="1816" max="1816" width="10" style="3" customWidth="1"/>
    <col min="1817" max="1817" width="11.28515625" style="3" customWidth="1"/>
    <col min="1818" max="1818" width="10.140625" style="3" customWidth="1"/>
    <col min="1819" max="1819" width="9.5703125" style="3" customWidth="1"/>
    <col min="1820" max="1820" width="1.140625" style="3" customWidth="1"/>
    <col min="1821" max="1821" width="2.85546875" style="3" customWidth="1"/>
    <col min="1822" max="2048" width="11.42578125" style="3"/>
    <col min="2049" max="2049" width="11.140625" style="3" customWidth="1"/>
    <col min="2050" max="2050" width="26.140625" style="3" customWidth="1"/>
    <col min="2051" max="2051" width="11.42578125" style="3"/>
    <col min="2052" max="2052" width="10.28515625" style="3" customWidth="1"/>
    <col min="2053" max="2053" width="9.28515625" style="3" customWidth="1"/>
    <col min="2054" max="2054" width="9" style="3" customWidth="1"/>
    <col min="2055" max="2057" width="8.28515625" style="3" customWidth="1"/>
    <col min="2058" max="2058" width="9.42578125" style="3" customWidth="1"/>
    <col min="2059" max="2059" width="7.7109375" style="3" customWidth="1"/>
    <col min="2060" max="2060" width="10.42578125" style="3" customWidth="1"/>
    <col min="2061" max="2061" width="9.28515625" style="3" customWidth="1"/>
    <col min="2062" max="2062" width="11.140625" style="3" customWidth="1"/>
    <col min="2063" max="2063" width="7.85546875" style="3" customWidth="1"/>
    <col min="2064" max="2064" width="11" style="3" customWidth="1"/>
    <col min="2065" max="2065" width="7" style="3" customWidth="1"/>
    <col min="2066" max="2066" width="10.85546875" style="3" customWidth="1"/>
    <col min="2067" max="2068" width="10.7109375" style="3" customWidth="1"/>
    <col min="2069" max="2069" width="13.5703125" style="3" customWidth="1"/>
    <col min="2070" max="2070" width="7.42578125" style="3" customWidth="1"/>
    <col min="2071" max="2071" width="9.42578125" style="3" customWidth="1"/>
    <col min="2072" max="2072" width="10" style="3" customWidth="1"/>
    <col min="2073" max="2073" width="11.28515625" style="3" customWidth="1"/>
    <col min="2074" max="2074" width="10.140625" style="3" customWidth="1"/>
    <col min="2075" max="2075" width="9.5703125" style="3" customWidth="1"/>
    <col min="2076" max="2076" width="1.140625" style="3" customWidth="1"/>
    <col min="2077" max="2077" width="2.85546875" style="3" customWidth="1"/>
    <col min="2078" max="2304" width="11.42578125" style="3"/>
    <col min="2305" max="2305" width="11.140625" style="3" customWidth="1"/>
    <col min="2306" max="2306" width="26.140625" style="3" customWidth="1"/>
    <col min="2307" max="2307" width="11.42578125" style="3"/>
    <col min="2308" max="2308" width="10.28515625" style="3" customWidth="1"/>
    <col min="2309" max="2309" width="9.28515625" style="3" customWidth="1"/>
    <col min="2310" max="2310" width="9" style="3" customWidth="1"/>
    <col min="2311" max="2313" width="8.28515625" style="3" customWidth="1"/>
    <col min="2314" max="2314" width="9.42578125" style="3" customWidth="1"/>
    <col min="2315" max="2315" width="7.7109375" style="3" customWidth="1"/>
    <col min="2316" max="2316" width="10.42578125" style="3" customWidth="1"/>
    <col min="2317" max="2317" width="9.28515625" style="3" customWidth="1"/>
    <col min="2318" max="2318" width="11.140625" style="3" customWidth="1"/>
    <col min="2319" max="2319" width="7.85546875" style="3" customWidth="1"/>
    <col min="2320" max="2320" width="11" style="3" customWidth="1"/>
    <col min="2321" max="2321" width="7" style="3" customWidth="1"/>
    <col min="2322" max="2322" width="10.85546875" style="3" customWidth="1"/>
    <col min="2323" max="2324" width="10.7109375" style="3" customWidth="1"/>
    <col min="2325" max="2325" width="13.5703125" style="3" customWidth="1"/>
    <col min="2326" max="2326" width="7.42578125" style="3" customWidth="1"/>
    <col min="2327" max="2327" width="9.42578125" style="3" customWidth="1"/>
    <col min="2328" max="2328" width="10" style="3" customWidth="1"/>
    <col min="2329" max="2329" width="11.28515625" style="3" customWidth="1"/>
    <col min="2330" max="2330" width="10.140625" style="3" customWidth="1"/>
    <col min="2331" max="2331" width="9.5703125" style="3" customWidth="1"/>
    <col min="2332" max="2332" width="1.140625" style="3" customWidth="1"/>
    <col min="2333" max="2333" width="2.85546875" style="3" customWidth="1"/>
    <col min="2334" max="2560" width="11.42578125" style="3"/>
    <col min="2561" max="2561" width="11.140625" style="3" customWidth="1"/>
    <col min="2562" max="2562" width="26.140625" style="3" customWidth="1"/>
    <col min="2563" max="2563" width="11.42578125" style="3"/>
    <col min="2564" max="2564" width="10.28515625" style="3" customWidth="1"/>
    <col min="2565" max="2565" width="9.28515625" style="3" customWidth="1"/>
    <col min="2566" max="2566" width="9" style="3" customWidth="1"/>
    <col min="2567" max="2569" width="8.28515625" style="3" customWidth="1"/>
    <col min="2570" max="2570" width="9.42578125" style="3" customWidth="1"/>
    <col min="2571" max="2571" width="7.7109375" style="3" customWidth="1"/>
    <col min="2572" max="2572" width="10.42578125" style="3" customWidth="1"/>
    <col min="2573" max="2573" width="9.28515625" style="3" customWidth="1"/>
    <col min="2574" max="2574" width="11.140625" style="3" customWidth="1"/>
    <col min="2575" max="2575" width="7.85546875" style="3" customWidth="1"/>
    <col min="2576" max="2576" width="11" style="3" customWidth="1"/>
    <col min="2577" max="2577" width="7" style="3" customWidth="1"/>
    <col min="2578" max="2578" width="10.85546875" style="3" customWidth="1"/>
    <col min="2579" max="2580" width="10.7109375" style="3" customWidth="1"/>
    <col min="2581" max="2581" width="13.5703125" style="3" customWidth="1"/>
    <col min="2582" max="2582" width="7.42578125" style="3" customWidth="1"/>
    <col min="2583" max="2583" width="9.42578125" style="3" customWidth="1"/>
    <col min="2584" max="2584" width="10" style="3" customWidth="1"/>
    <col min="2585" max="2585" width="11.28515625" style="3" customWidth="1"/>
    <col min="2586" max="2586" width="10.140625" style="3" customWidth="1"/>
    <col min="2587" max="2587" width="9.5703125" style="3" customWidth="1"/>
    <col min="2588" max="2588" width="1.140625" style="3" customWidth="1"/>
    <col min="2589" max="2589" width="2.85546875" style="3" customWidth="1"/>
    <col min="2590" max="2816" width="11.42578125" style="3"/>
    <col min="2817" max="2817" width="11.140625" style="3" customWidth="1"/>
    <col min="2818" max="2818" width="26.140625" style="3" customWidth="1"/>
    <col min="2819" max="2819" width="11.42578125" style="3"/>
    <col min="2820" max="2820" width="10.28515625" style="3" customWidth="1"/>
    <col min="2821" max="2821" width="9.28515625" style="3" customWidth="1"/>
    <col min="2822" max="2822" width="9" style="3" customWidth="1"/>
    <col min="2823" max="2825" width="8.28515625" style="3" customWidth="1"/>
    <col min="2826" max="2826" width="9.42578125" style="3" customWidth="1"/>
    <col min="2827" max="2827" width="7.7109375" style="3" customWidth="1"/>
    <col min="2828" max="2828" width="10.42578125" style="3" customWidth="1"/>
    <col min="2829" max="2829" width="9.28515625" style="3" customWidth="1"/>
    <col min="2830" max="2830" width="11.140625" style="3" customWidth="1"/>
    <col min="2831" max="2831" width="7.85546875" style="3" customWidth="1"/>
    <col min="2832" max="2832" width="11" style="3" customWidth="1"/>
    <col min="2833" max="2833" width="7" style="3" customWidth="1"/>
    <col min="2834" max="2834" width="10.85546875" style="3" customWidth="1"/>
    <col min="2835" max="2836" width="10.7109375" style="3" customWidth="1"/>
    <col min="2837" max="2837" width="13.5703125" style="3" customWidth="1"/>
    <col min="2838" max="2838" width="7.42578125" style="3" customWidth="1"/>
    <col min="2839" max="2839" width="9.42578125" style="3" customWidth="1"/>
    <col min="2840" max="2840" width="10" style="3" customWidth="1"/>
    <col min="2841" max="2841" width="11.28515625" style="3" customWidth="1"/>
    <col min="2842" max="2842" width="10.140625" style="3" customWidth="1"/>
    <col min="2843" max="2843" width="9.5703125" style="3" customWidth="1"/>
    <col min="2844" max="2844" width="1.140625" style="3" customWidth="1"/>
    <col min="2845" max="2845" width="2.85546875" style="3" customWidth="1"/>
    <col min="2846" max="3072" width="11.42578125" style="3"/>
    <col min="3073" max="3073" width="11.140625" style="3" customWidth="1"/>
    <col min="3074" max="3074" width="26.140625" style="3" customWidth="1"/>
    <col min="3075" max="3075" width="11.42578125" style="3"/>
    <col min="3076" max="3076" width="10.28515625" style="3" customWidth="1"/>
    <col min="3077" max="3077" width="9.28515625" style="3" customWidth="1"/>
    <col min="3078" max="3078" width="9" style="3" customWidth="1"/>
    <col min="3079" max="3081" width="8.28515625" style="3" customWidth="1"/>
    <col min="3082" max="3082" width="9.42578125" style="3" customWidth="1"/>
    <col min="3083" max="3083" width="7.7109375" style="3" customWidth="1"/>
    <col min="3084" max="3084" width="10.42578125" style="3" customWidth="1"/>
    <col min="3085" max="3085" width="9.28515625" style="3" customWidth="1"/>
    <col min="3086" max="3086" width="11.140625" style="3" customWidth="1"/>
    <col min="3087" max="3087" width="7.85546875" style="3" customWidth="1"/>
    <col min="3088" max="3088" width="11" style="3" customWidth="1"/>
    <col min="3089" max="3089" width="7" style="3" customWidth="1"/>
    <col min="3090" max="3090" width="10.85546875" style="3" customWidth="1"/>
    <col min="3091" max="3092" width="10.7109375" style="3" customWidth="1"/>
    <col min="3093" max="3093" width="13.5703125" style="3" customWidth="1"/>
    <col min="3094" max="3094" width="7.42578125" style="3" customWidth="1"/>
    <col min="3095" max="3095" width="9.42578125" style="3" customWidth="1"/>
    <col min="3096" max="3096" width="10" style="3" customWidth="1"/>
    <col min="3097" max="3097" width="11.28515625" style="3" customWidth="1"/>
    <col min="3098" max="3098" width="10.140625" style="3" customWidth="1"/>
    <col min="3099" max="3099" width="9.5703125" style="3" customWidth="1"/>
    <col min="3100" max="3100" width="1.140625" style="3" customWidth="1"/>
    <col min="3101" max="3101" width="2.85546875" style="3" customWidth="1"/>
    <col min="3102" max="3328" width="11.42578125" style="3"/>
    <col min="3329" max="3329" width="11.140625" style="3" customWidth="1"/>
    <col min="3330" max="3330" width="26.140625" style="3" customWidth="1"/>
    <col min="3331" max="3331" width="11.42578125" style="3"/>
    <col min="3332" max="3332" width="10.28515625" style="3" customWidth="1"/>
    <col min="3333" max="3333" width="9.28515625" style="3" customWidth="1"/>
    <col min="3334" max="3334" width="9" style="3" customWidth="1"/>
    <col min="3335" max="3337" width="8.28515625" style="3" customWidth="1"/>
    <col min="3338" max="3338" width="9.42578125" style="3" customWidth="1"/>
    <col min="3339" max="3339" width="7.7109375" style="3" customWidth="1"/>
    <col min="3340" max="3340" width="10.42578125" style="3" customWidth="1"/>
    <col min="3341" max="3341" width="9.28515625" style="3" customWidth="1"/>
    <col min="3342" max="3342" width="11.140625" style="3" customWidth="1"/>
    <col min="3343" max="3343" width="7.85546875" style="3" customWidth="1"/>
    <col min="3344" max="3344" width="11" style="3" customWidth="1"/>
    <col min="3345" max="3345" width="7" style="3" customWidth="1"/>
    <col min="3346" max="3346" width="10.85546875" style="3" customWidth="1"/>
    <col min="3347" max="3348" width="10.7109375" style="3" customWidth="1"/>
    <col min="3349" max="3349" width="13.5703125" style="3" customWidth="1"/>
    <col min="3350" max="3350" width="7.42578125" style="3" customWidth="1"/>
    <col min="3351" max="3351" width="9.42578125" style="3" customWidth="1"/>
    <col min="3352" max="3352" width="10" style="3" customWidth="1"/>
    <col min="3353" max="3353" width="11.28515625" style="3" customWidth="1"/>
    <col min="3354" max="3354" width="10.140625" style="3" customWidth="1"/>
    <col min="3355" max="3355" width="9.5703125" style="3" customWidth="1"/>
    <col min="3356" max="3356" width="1.140625" style="3" customWidth="1"/>
    <col min="3357" max="3357" width="2.85546875" style="3" customWidth="1"/>
    <col min="3358" max="3584" width="11.42578125" style="3"/>
    <col min="3585" max="3585" width="11.140625" style="3" customWidth="1"/>
    <col min="3586" max="3586" width="26.140625" style="3" customWidth="1"/>
    <col min="3587" max="3587" width="11.42578125" style="3"/>
    <col min="3588" max="3588" width="10.28515625" style="3" customWidth="1"/>
    <col min="3589" max="3589" width="9.28515625" style="3" customWidth="1"/>
    <col min="3590" max="3590" width="9" style="3" customWidth="1"/>
    <col min="3591" max="3593" width="8.28515625" style="3" customWidth="1"/>
    <col min="3594" max="3594" width="9.42578125" style="3" customWidth="1"/>
    <col min="3595" max="3595" width="7.7109375" style="3" customWidth="1"/>
    <col min="3596" max="3596" width="10.42578125" style="3" customWidth="1"/>
    <col min="3597" max="3597" width="9.28515625" style="3" customWidth="1"/>
    <col min="3598" max="3598" width="11.140625" style="3" customWidth="1"/>
    <col min="3599" max="3599" width="7.85546875" style="3" customWidth="1"/>
    <col min="3600" max="3600" width="11" style="3" customWidth="1"/>
    <col min="3601" max="3601" width="7" style="3" customWidth="1"/>
    <col min="3602" max="3602" width="10.85546875" style="3" customWidth="1"/>
    <col min="3603" max="3604" width="10.7109375" style="3" customWidth="1"/>
    <col min="3605" max="3605" width="13.5703125" style="3" customWidth="1"/>
    <col min="3606" max="3606" width="7.42578125" style="3" customWidth="1"/>
    <col min="3607" max="3607" width="9.42578125" style="3" customWidth="1"/>
    <col min="3608" max="3608" width="10" style="3" customWidth="1"/>
    <col min="3609" max="3609" width="11.28515625" style="3" customWidth="1"/>
    <col min="3610" max="3610" width="10.140625" style="3" customWidth="1"/>
    <col min="3611" max="3611" width="9.5703125" style="3" customWidth="1"/>
    <col min="3612" max="3612" width="1.140625" style="3" customWidth="1"/>
    <col min="3613" max="3613" width="2.85546875" style="3" customWidth="1"/>
    <col min="3614" max="3840" width="11.42578125" style="3"/>
    <col min="3841" max="3841" width="11.140625" style="3" customWidth="1"/>
    <col min="3842" max="3842" width="26.140625" style="3" customWidth="1"/>
    <col min="3843" max="3843" width="11.42578125" style="3"/>
    <col min="3844" max="3844" width="10.28515625" style="3" customWidth="1"/>
    <col min="3845" max="3845" width="9.28515625" style="3" customWidth="1"/>
    <col min="3846" max="3846" width="9" style="3" customWidth="1"/>
    <col min="3847" max="3849" width="8.28515625" style="3" customWidth="1"/>
    <col min="3850" max="3850" width="9.42578125" style="3" customWidth="1"/>
    <col min="3851" max="3851" width="7.7109375" style="3" customWidth="1"/>
    <col min="3852" max="3852" width="10.42578125" style="3" customWidth="1"/>
    <col min="3853" max="3853" width="9.28515625" style="3" customWidth="1"/>
    <col min="3854" max="3854" width="11.140625" style="3" customWidth="1"/>
    <col min="3855" max="3855" width="7.85546875" style="3" customWidth="1"/>
    <col min="3856" max="3856" width="11" style="3" customWidth="1"/>
    <col min="3857" max="3857" width="7" style="3" customWidth="1"/>
    <col min="3858" max="3858" width="10.85546875" style="3" customWidth="1"/>
    <col min="3859" max="3860" width="10.7109375" style="3" customWidth="1"/>
    <col min="3861" max="3861" width="13.5703125" style="3" customWidth="1"/>
    <col min="3862" max="3862" width="7.42578125" style="3" customWidth="1"/>
    <col min="3863" max="3863" width="9.42578125" style="3" customWidth="1"/>
    <col min="3864" max="3864" width="10" style="3" customWidth="1"/>
    <col min="3865" max="3865" width="11.28515625" style="3" customWidth="1"/>
    <col min="3866" max="3866" width="10.140625" style="3" customWidth="1"/>
    <col min="3867" max="3867" width="9.5703125" style="3" customWidth="1"/>
    <col min="3868" max="3868" width="1.140625" style="3" customWidth="1"/>
    <col min="3869" max="3869" width="2.85546875" style="3" customWidth="1"/>
    <col min="3870" max="4096" width="11.42578125" style="3"/>
    <col min="4097" max="4097" width="11.140625" style="3" customWidth="1"/>
    <col min="4098" max="4098" width="26.140625" style="3" customWidth="1"/>
    <col min="4099" max="4099" width="11.42578125" style="3"/>
    <col min="4100" max="4100" width="10.28515625" style="3" customWidth="1"/>
    <col min="4101" max="4101" width="9.28515625" style="3" customWidth="1"/>
    <col min="4102" max="4102" width="9" style="3" customWidth="1"/>
    <col min="4103" max="4105" width="8.28515625" style="3" customWidth="1"/>
    <col min="4106" max="4106" width="9.42578125" style="3" customWidth="1"/>
    <col min="4107" max="4107" width="7.7109375" style="3" customWidth="1"/>
    <col min="4108" max="4108" width="10.42578125" style="3" customWidth="1"/>
    <col min="4109" max="4109" width="9.28515625" style="3" customWidth="1"/>
    <col min="4110" max="4110" width="11.140625" style="3" customWidth="1"/>
    <col min="4111" max="4111" width="7.85546875" style="3" customWidth="1"/>
    <col min="4112" max="4112" width="11" style="3" customWidth="1"/>
    <col min="4113" max="4113" width="7" style="3" customWidth="1"/>
    <col min="4114" max="4114" width="10.85546875" style="3" customWidth="1"/>
    <col min="4115" max="4116" width="10.7109375" style="3" customWidth="1"/>
    <col min="4117" max="4117" width="13.5703125" style="3" customWidth="1"/>
    <col min="4118" max="4118" width="7.42578125" style="3" customWidth="1"/>
    <col min="4119" max="4119" width="9.42578125" style="3" customWidth="1"/>
    <col min="4120" max="4120" width="10" style="3" customWidth="1"/>
    <col min="4121" max="4121" width="11.28515625" style="3" customWidth="1"/>
    <col min="4122" max="4122" width="10.140625" style="3" customWidth="1"/>
    <col min="4123" max="4123" width="9.5703125" style="3" customWidth="1"/>
    <col min="4124" max="4124" width="1.140625" style="3" customWidth="1"/>
    <col min="4125" max="4125" width="2.85546875" style="3" customWidth="1"/>
    <col min="4126" max="4352" width="11.42578125" style="3"/>
    <col min="4353" max="4353" width="11.140625" style="3" customWidth="1"/>
    <col min="4354" max="4354" width="26.140625" style="3" customWidth="1"/>
    <col min="4355" max="4355" width="11.42578125" style="3"/>
    <col min="4356" max="4356" width="10.28515625" style="3" customWidth="1"/>
    <col min="4357" max="4357" width="9.28515625" style="3" customWidth="1"/>
    <col min="4358" max="4358" width="9" style="3" customWidth="1"/>
    <col min="4359" max="4361" width="8.28515625" style="3" customWidth="1"/>
    <col min="4362" max="4362" width="9.42578125" style="3" customWidth="1"/>
    <col min="4363" max="4363" width="7.7109375" style="3" customWidth="1"/>
    <col min="4364" max="4364" width="10.42578125" style="3" customWidth="1"/>
    <col min="4365" max="4365" width="9.28515625" style="3" customWidth="1"/>
    <col min="4366" max="4366" width="11.140625" style="3" customWidth="1"/>
    <col min="4367" max="4367" width="7.85546875" style="3" customWidth="1"/>
    <col min="4368" max="4368" width="11" style="3" customWidth="1"/>
    <col min="4369" max="4369" width="7" style="3" customWidth="1"/>
    <col min="4370" max="4370" width="10.85546875" style="3" customWidth="1"/>
    <col min="4371" max="4372" width="10.7109375" style="3" customWidth="1"/>
    <col min="4373" max="4373" width="13.5703125" style="3" customWidth="1"/>
    <col min="4374" max="4374" width="7.42578125" style="3" customWidth="1"/>
    <col min="4375" max="4375" width="9.42578125" style="3" customWidth="1"/>
    <col min="4376" max="4376" width="10" style="3" customWidth="1"/>
    <col min="4377" max="4377" width="11.28515625" style="3" customWidth="1"/>
    <col min="4378" max="4378" width="10.140625" style="3" customWidth="1"/>
    <col min="4379" max="4379" width="9.5703125" style="3" customWidth="1"/>
    <col min="4380" max="4380" width="1.140625" style="3" customWidth="1"/>
    <col min="4381" max="4381" width="2.85546875" style="3" customWidth="1"/>
    <col min="4382" max="4608" width="11.42578125" style="3"/>
    <col min="4609" max="4609" width="11.140625" style="3" customWidth="1"/>
    <col min="4610" max="4610" width="26.140625" style="3" customWidth="1"/>
    <col min="4611" max="4611" width="11.42578125" style="3"/>
    <col min="4612" max="4612" width="10.28515625" style="3" customWidth="1"/>
    <col min="4613" max="4613" width="9.28515625" style="3" customWidth="1"/>
    <col min="4614" max="4614" width="9" style="3" customWidth="1"/>
    <col min="4615" max="4617" width="8.28515625" style="3" customWidth="1"/>
    <col min="4618" max="4618" width="9.42578125" style="3" customWidth="1"/>
    <col min="4619" max="4619" width="7.7109375" style="3" customWidth="1"/>
    <col min="4620" max="4620" width="10.42578125" style="3" customWidth="1"/>
    <col min="4621" max="4621" width="9.28515625" style="3" customWidth="1"/>
    <col min="4622" max="4622" width="11.140625" style="3" customWidth="1"/>
    <col min="4623" max="4623" width="7.85546875" style="3" customWidth="1"/>
    <col min="4624" max="4624" width="11" style="3" customWidth="1"/>
    <col min="4625" max="4625" width="7" style="3" customWidth="1"/>
    <col min="4626" max="4626" width="10.85546875" style="3" customWidth="1"/>
    <col min="4627" max="4628" width="10.7109375" style="3" customWidth="1"/>
    <col min="4629" max="4629" width="13.5703125" style="3" customWidth="1"/>
    <col min="4630" max="4630" width="7.42578125" style="3" customWidth="1"/>
    <col min="4631" max="4631" width="9.42578125" style="3" customWidth="1"/>
    <col min="4632" max="4632" width="10" style="3" customWidth="1"/>
    <col min="4633" max="4633" width="11.28515625" style="3" customWidth="1"/>
    <col min="4634" max="4634" width="10.140625" style="3" customWidth="1"/>
    <col min="4635" max="4635" width="9.5703125" style="3" customWidth="1"/>
    <col min="4636" max="4636" width="1.140625" style="3" customWidth="1"/>
    <col min="4637" max="4637" width="2.85546875" style="3" customWidth="1"/>
    <col min="4638" max="4864" width="11.42578125" style="3"/>
    <col min="4865" max="4865" width="11.140625" style="3" customWidth="1"/>
    <col min="4866" max="4866" width="26.140625" style="3" customWidth="1"/>
    <col min="4867" max="4867" width="11.42578125" style="3"/>
    <col min="4868" max="4868" width="10.28515625" style="3" customWidth="1"/>
    <col min="4869" max="4869" width="9.28515625" style="3" customWidth="1"/>
    <col min="4870" max="4870" width="9" style="3" customWidth="1"/>
    <col min="4871" max="4873" width="8.28515625" style="3" customWidth="1"/>
    <col min="4874" max="4874" width="9.42578125" style="3" customWidth="1"/>
    <col min="4875" max="4875" width="7.7109375" style="3" customWidth="1"/>
    <col min="4876" max="4876" width="10.42578125" style="3" customWidth="1"/>
    <col min="4877" max="4877" width="9.28515625" style="3" customWidth="1"/>
    <col min="4878" max="4878" width="11.140625" style="3" customWidth="1"/>
    <col min="4879" max="4879" width="7.85546875" style="3" customWidth="1"/>
    <col min="4880" max="4880" width="11" style="3" customWidth="1"/>
    <col min="4881" max="4881" width="7" style="3" customWidth="1"/>
    <col min="4882" max="4882" width="10.85546875" style="3" customWidth="1"/>
    <col min="4883" max="4884" width="10.7109375" style="3" customWidth="1"/>
    <col min="4885" max="4885" width="13.5703125" style="3" customWidth="1"/>
    <col min="4886" max="4886" width="7.42578125" style="3" customWidth="1"/>
    <col min="4887" max="4887" width="9.42578125" style="3" customWidth="1"/>
    <col min="4888" max="4888" width="10" style="3" customWidth="1"/>
    <col min="4889" max="4889" width="11.28515625" style="3" customWidth="1"/>
    <col min="4890" max="4890" width="10.140625" style="3" customWidth="1"/>
    <col min="4891" max="4891" width="9.5703125" style="3" customWidth="1"/>
    <col min="4892" max="4892" width="1.140625" style="3" customWidth="1"/>
    <col min="4893" max="4893" width="2.85546875" style="3" customWidth="1"/>
    <col min="4894" max="5120" width="11.42578125" style="3"/>
    <col min="5121" max="5121" width="11.140625" style="3" customWidth="1"/>
    <col min="5122" max="5122" width="26.140625" style="3" customWidth="1"/>
    <col min="5123" max="5123" width="11.42578125" style="3"/>
    <col min="5124" max="5124" width="10.28515625" style="3" customWidth="1"/>
    <col min="5125" max="5125" width="9.28515625" style="3" customWidth="1"/>
    <col min="5126" max="5126" width="9" style="3" customWidth="1"/>
    <col min="5127" max="5129" width="8.28515625" style="3" customWidth="1"/>
    <col min="5130" max="5130" width="9.42578125" style="3" customWidth="1"/>
    <col min="5131" max="5131" width="7.7109375" style="3" customWidth="1"/>
    <col min="5132" max="5132" width="10.42578125" style="3" customWidth="1"/>
    <col min="5133" max="5133" width="9.28515625" style="3" customWidth="1"/>
    <col min="5134" max="5134" width="11.140625" style="3" customWidth="1"/>
    <col min="5135" max="5135" width="7.85546875" style="3" customWidth="1"/>
    <col min="5136" max="5136" width="11" style="3" customWidth="1"/>
    <col min="5137" max="5137" width="7" style="3" customWidth="1"/>
    <col min="5138" max="5138" width="10.85546875" style="3" customWidth="1"/>
    <col min="5139" max="5140" width="10.7109375" style="3" customWidth="1"/>
    <col min="5141" max="5141" width="13.5703125" style="3" customWidth="1"/>
    <col min="5142" max="5142" width="7.42578125" style="3" customWidth="1"/>
    <col min="5143" max="5143" width="9.42578125" style="3" customWidth="1"/>
    <col min="5144" max="5144" width="10" style="3" customWidth="1"/>
    <col min="5145" max="5145" width="11.28515625" style="3" customWidth="1"/>
    <col min="5146" max="5146" width="10.140625" style="3" customWidth="1"/>
    <col min="5147" max="5147" width="9.5703125" style="3" customWidth="1"/>
    <col min="5148" max="5148" width="1.140625" style="3" customWidth="1"/>
    <col min="5149" max="5149" width="2.85546875" style="3" customWidth="1"/>
    <col min="5150" max="5376" width="11.42578125" style="3"/>
    <col min="5377" max="5377" width="11.140625" style="3" customWidth="1"/>
    <col min="5378" max="5378" width="26.140625" style="3" customWidth="1"/>
    <col min="5379" max="5379" width="11.42578125" style="3"/>
    <col min="5380" max="5380" width="10.28515625" style="3" customWidth="1"/>
    <col min="5381" max="5381" width="9.28515625" style="3" customWidth="1"/>
    <col min="5382" max="5382" width="9" style="3" customWidth="1"/>
    <col min="5383" max="5385" width="8.28515625" style="3" customWidth="1"/>
    <col min="5386" max="5386" width="9.42578125" style="3" customWidth="1"/>
    <col min="5387" max="5387" width="7.7109375" style="3" customWidth="1"/>
    <col min="5388" max="5388" width="10.42578125" style="3" customWidth="1"/>
    <col min="5389" max="5389" width="9.28515625" style="3" customWidth="1"/>
    <col min="5390" max="5390" width="11.140625" style="3" customWidth="1"/>
    <col min="5391" max="5391" width="7.85546875" style="3" customWidth="1"/>
    <col min="5392" max="5392" width="11" style="3" customWidth="1"/>
    <col min="5393" max="5393" width="7" style="3" customWidth="1"/>
    <col min="5394" max="5394" width="10.85546875" style="3" customWidth="1"/>
    <col min="5395" max="5396" width="10.7109375" style="3" customWidth="1"/>
    <col min="5397" max="5397" width="13.5703125" style="3" customWidth="1"/>
    <col min="5398" max="5398" width="7.42578125" style="3" customWidth="1"/>
    <col min="5399" max="5399" width="9.42578125" style="3" customWidth="1"/>
    <col min="5400" max="5400" width="10" style="3" customWidth="1"/>
    <col min="5401" max="5401" width="11.28515625" style="3" customWidth="1"/>
    <col min="5402" max="5402" width="10.140625" style="3" customWidth="1"/>
    <col min="5403" max="5403" width="9.5703125" style="3" customWidth="1"/>
    <col min="5404" max="5404" width="1.140625" style="3" customWidth="1"/>
    <col min="5405" max="5405" width="2.85546875" style="3" customWidth="1"/>
    <col min="5406" max="5632" width="11.42578125" style="3"/>
    <col min="5633" max="5633" width="11.140625" style="3" customWidth="1"/>
    <col min="5634" max="5634" width="26.140625" style="3" customWidth="1"/>
    <col min="5635" max="5635" width="11.42578125" style="3"/>
    <col min="5636" max="5636" width="10.28515625" style="3" customWidth="1"/>
    <col min="5637" max="5637" width="9.28515625" style="3" customWidth="1"/>
    <col min="5638" max="5638" width="9" style="3" customWidth="1"/>
    <col min="5639" max="5641" width="8.28515625" style="3" customWidth="1"/>
    <col min="5642" max="5642" width="9.42578125" style="3" customWidth="1"/>
    <col min="5643" max="5643" width="7.7109375" style="3" customWidth="1"/>
    <col min="5644" max="5644" width="10.42578125" style="3" customWidth="1"/>
    <col min="5645" max="5645" width="9.28515625" style="3" customWidth="1"/>
    <col min="5646" max="5646" width="11.140625" style="3" customWidth="1"/>
    <col min="5647" max="5647" width="7.85546875" style="3" customWidth="1"/>
    <col min="5648" max="5648" width="11" style="3" customWidth="1"/>
    <col min="5649" max="5649" width="7" style="3" customWidth="1"/>
    <col min="5650" max="5650" width="10.85546875" style="3" customWidth="1"/>
    <col min="5651" max="5652" width="10.7109375" style="3" customWidth="1"/>
    <col min="5653" max="5653" width="13.5703125" style="3" customWidth="1"/>
    <col min="5654" max="5654" width="7.42578125" style="3" customWidth="1"/>
    <col min="5655" max="5655" width="9.42578125" style="3" customWidth="1"/>
    <col min="5656" max="5656" width="10" style="3" customWidth="1"/>
    <col min="5657" max="5657" width="11.28515625" style="3" customWidth="1"/>
    <col min="5658" max="5658" width="10.140625" style="3" customWidth="1"/>
    <col min="5659" max="5659" width="9.5703125" style="3" customWidth="1"/>
    <col min="5660" max="5660" width="1.140625" style="3" customWidth="1"/>
    <col min="5661" max="5661" width="2.85546875" style="3" customWidth="1"/>
    <col min="5662" max="5888" width="11.42578125" style="3"/>
    <col min="5889" max="5889" width="11.140625" style="3" customWidth="1"/>
    <col min="5890" max="5890" width="26.140625" style="3" customWidth="1"/>
    <col min="5891" max="5891" width="11.42578125" style="3"/>
    <col min="5892" max="5892" width="10.28515625" style="3" customWidth="1"/>
    <col min="5893" max="5893" width="9.28515625" style="3" customWidth="1"/>
    <col min="5894" max="5894" width="9" style="3" customWidth="1"/>
    <col min="5895" max="5897" width="8.28515625" style="3" customWidth="1"/>
    <col min="5898" max="5898" width="9.42578125" style="3" customWidth="1"/>
    <col min="5899" max="5899" width="7.7109375" style="3" customWidth="1"/>
    <col min="5900" max="5900" width="10.42578125" style="3" customWidth="1"/>
    <col min="5901" max="5901" width="9.28515625" style="3" customWidth="1"/>
    <col min="5902" max="5902" width="11.140625" style="3" customWidth="1"/>
    <col min="5903" max="5903" width="7.85546875" style="3" customWidth="1"/>
    <col min="5904" max="5904" width="11" style="3" customWidth="1"/>
    <col min="5905" max="5905" width="7" style="3" customWidth="1"/>
    <col min="5906" max="5906" width="10.85546875" style="3" customWidth="1"/>
    <col min="5907" max="5908" width="10.7109375" style="3" customWidth="1"/>
    <col min="5909" max="5909" width="13.5703125" style="3" customWidth="1"/>
    <col min="5910" max="5910" width="7.42578125" style="3" customWidth="1"/>
    <col min="5911" max="5911" width="9.42578125" style="3" customWidth="1"/>
    <col min="5912" max="5912" width="10" style="3" customWidth="1"/>
    <col min="5913" max="5913" width="11.28515625" style="3" customWidth="1"/>
    <col min="5914" max="5914" width="10.140625" style="3" customWidth="1"/>
    <col min="5915" max="5915" width="9.5703125" style="3" customWidth="1"/>
    <col min="5916" max="5916" width="1.140625" style="3" customWidth="1"/>
    <col min="5917" max="5917" width="2.85546875" style="3" customWidth="1"/>
    <col min="5918" max="6144" width="11.42578125" style="3"/>
    <col min="6145" max="6145" width="11.140625" style="3" customWidth="1"/>
    <col min="6146" max="6146" width="26.140625" style="3" customWidth="1"/>
    <col min="6147" max="6147" width="11.42578125" style="3"/>
    <col min="6148" max="6148" width="10.28515625" style="3" customWidth="1"/>
    <col min="6149" max="6149" width="9.28515625" style="3" customWidth="1"/>
    <col min="6150" max="6150" width="9" style="3" customWidth="1"/>
    <col min="6151" max="6153" width="8.28515625" style="3" customWidth="1"/>
    <col min="6154" max="6154" width="9.42578125" style="3" customWidth="1"/>
    <col min="6155" max="6155" width="7.7109375" style="3" customWidth="1"/>
    <col min="6156" max="6156" width="10.42578125" style="3" customWidth="1"/>
    <col min="6157" max="6157" width="9.28515625" style="3" customWidth="1"/>
    <col min="6158" max="6158" width="11.140625" style="3" customWidth="1"/>
    <col min="6159" max="6159" width="7.85546875" style="3" customWidth="1"/>
    <col min="6160" max="6160" width="11" style="3" customWidth="1"/>
    <col min="6161" max="6161" width="7" style="3" customWidth="1"/>
    <col min="6162" max="6162" width="10.85546875" style="3" customWidth="1"/>
    <col min="6163" max="6164" width="10.7109375" style="3" customWidth="1"/>
    <col min="6165" max="6165" width="13.5703125" style="3" customWidth="1"/>
    <col min="6166" max="6166" width="7.42578125" style="3" customWidth="1"/>
    <col min="6167" max="6167" width="9.42578125" style="3" customWidth="1"/>
    <col min="6168" max="6168" width="10" style="3" customWidth="1"/>
    <col min="6169" max="6169" width="11.28515625" style="3" customWidth="1"/>
    <col min="6170" max="6170" width="10.140625" style="3" customWidth="1"/>
    <col min="6171" max="6171" width="9.5703125" style="3" customWidth="1"/>
    <col min="6172" max="6172" width="1.140625" style="3" customWidth="1"/>
    <col min="6173" max="6173" width="2.85546875" style="3" customWidth="1"/>
    <col min="6174" max="6400" width="11.42578125" style="3"/>
    <col min="6401" max="6401" width="11.140625" style="3" customWidth="1"/>
    <col min="6402" max="6402" width="26.140625" style="3" customWidth="1"/>
    <col min="6403" max="6403" width="11.42578125" style="3"/>
    <col min="6404" max="6404" width="10.28515625" style="3" customWidth="1"/>
    <col min="6405" max="6405" width="9.28515625" style="3" customWidth="1"/>
    <col min="6406" max="6406" width="9" style="3" customWidth="1"/>
    <col min="6407" max="6409" width="8.28515625" style="3" customWidth="1"/>
    <col min="6410" max="6410" width="9.42578125" style="3" customWidth="1"/>
    <col min="6411" max="6411" width="7.7109375" style="3" customWidth="1"/>
    <col min="6412" max="6412" width="10.42578125" style="3" customWidth="1"/>
    <col min="6413" max="6413" width="9.28515625" style="3" customWidth="1"/>
    <col min="6414" max="6414" width="11.140625" style="3" customWidth="1"/>
    <col min="6415" max="6415" width="7.85546875" style="3" customWidth="1"/>
    <col min="6416" max="6416" width="11" style="3" customWidth="1"/>
    <col min="6417" max="6417" width="7" style="3" customWidth="1"/>
    <col min="6418" max="6418" width="10.85546875" style="3" customWidth="1"/>
    <col min="6419" max="6420" width="10.7109375" style="3" customWidth="1"/>
    <col min="6421" max="6421" width="13.5703125" style="3" customWidth="1"/>
    <col min="6422" max="6422" width="7.42578125" style="3" customWidth="1"/>
    <col min="6423" max="6423" width="9.42578125" style="3" customWidth="1"/>
    <col min="6424" max="6424" width="10" style="3" customWidth="1"/>
    <col min="6425" max="6425" width="11.28515625" style="3" customWidth="1"/>
    <col min="6426" max="6426" width="10.140625" style="3" customWidth="1"/>
    <col min="6427" max="6427" width="9.5703125" style="3" customWidth="1"/>
    <col min="6428" max="6428" width="1.140625" style="3" customWidth="1"/>
    <col min="6429" max="6429" width="2.85546875" style="3" customWidth="1"/>
    <col min="6430" max="6656" width="11.42578125" style="3"/>
    <col min="6657" max="6657" width="11.140625" style="3" customWidth="1"/>
    <col min="6658" max="6658" width="26.140625" style="3" customWidth="1"/>
    <col min="6659" max="6659" width="11.42578125" style="3"/>
    <col min="6660" max="6660" width="10.28515625" style="3" customWidth="1"/>
    <col min="6661" max="6661" width="9.28515625" style="3" customWidth="1"/>
    <col min="6662" max="6662" width="9" style="3" customWidth="1"/>
    <col min="6663" max="6665" width="8.28515625" style="3" customWidth="1"/>
    <col min="6666" max="6666" width="9.42578125" style="3" customWidth="1"/>
    <col min="6667" max="6667" width="7.7109375" style="3" customWidth="1"/>
    <col min="6668" max="6668" width="10.42578125" style="3" customWidth="1"/>
    <col min="6669" max="6669" width="9.28515625" style="3" customWidth="1"/>
    <col min="6670" max="6670" width="11.140625" style="3" customWidth="1"/>
    <col min="6671" max="6671" width="7.85546875" style="3" customWidth="1"/>
    <col min="6672" max="6672" width="11" style="3" customWidth="1"/>
    <col min="6673" max="6673" width="7" style="3" customWidth="1"/>
    <col min="6674" max="6674" width="10.85546875" style="3" customWidth="1"/>
    <col min="6675" max="6676" width="10.7109375" style="3" customWidth="1"/>
    <col min="6677" max="6677" width="13.5703125" style="3" customWidth="1"/>
    <col min="6678" max="6678" width="7.42578125" style="3" customWidth="1"/>
    <col min="6679" max="6679" width="9.42578125" style="3" customWidth="1"/>
    <col min="6680" max="6680" width="10" style="3" customWidth="1"/>
    <col min="6681" max="6681" width="11.28515625" style="3" customWidth="1"/>
    <col min="6682" max="6682" width="10.140625" style="3" customWidth="1"/>
    <col min="6683" max="6683" width="9.5703125" style="3" customWidth="1"/>
    <col min="6684" max="6684" width="1.140625" style="3" customWidth="1"/>
    <col min="6685" max="6685" width="2.85546875" style="3" customWidth="1"/>
    <col min="6686" max="6912" width="11.42578125" style="3"/>
    <col min="6913" max="6913" width="11.140625" style="3" customWidth="1"/>
    <col min="6914" max="6914" width="26.140625" style="3" customWidth="1"/>
    <col min="6915" max="6915" width="11.42578125" style="3"/>
    <col min="6916" max="6916" width="10.28515625" style="3" customWidth="1"/>
    <col min="6917" max="6917" width="9.28515625" style="3" customWidth="1"/>
    <col min="6918" max="6918" width="9" style="3" customWidth="1"/>
    <col min="6919" max="6921" width="8.28515625" style="3" customWidth="1"/>
    <col min="6922" max="6922" width="9.42578125" style="3" customWidth="1"/>
    <col min="6923" max="6923" width="7.7109375" style="3" customWidth="1"/>
    <col min="6924" max="6924" width="10.42578125" style="3" customWidth="1"/>
    <col min="6925" max="6925" width="9.28515625" style="3" customWidth="1"/>
    <col min="6926" max="6926" width="11.140625" style="3" customWidth="1"/>
    <col min="6927" max="6927" width="7.85546875" style="3" customWidth="1"/>
    <col min="6928" max="6928" width="11" style="3" customWidth="1"/>
    <col min="6929" max="6929" width="7" style="3" customWidth="1"/>
    <col min="6930" max="6930" width="10.85546875" style="3" customWidth="1"/>
    <col min="6931" max="6932" width="10.7109375" style="3" customWidth="1"/>
    <col min="6933" max="6933" width="13.5703125" style="3" customWidth="1"/>
    <col min="6934" max="6934" width="7.42578125" style="3" customWidth="1"/>
    <col min="6935" max="6935" width="9.42578125" style="3" customWidth="1"/>
    <col min="6936" max="6936" width="10" style="3" customWidth="1"/>
    <col min="6937" max="6937" width="11.28515625" style="3" customWidth="1"/>
    <col min="6938" max="6938" width="10.140625" style="3" customWidth="1"/>
    <col min="6939" max="6939" width="9.5703125" style="3" customWidth="1"/>
    <col min="6940" max="6940" width="1.140625" style="3" customWidth="1"/>
    <col min="6941" max="6941" width="2.85546875" style="3" customWidth="1"/>
    <col min="6942" max="7168" width="11.42578125" style="3"/>
    <col min="7169" max="7169" width="11.140625" style="3" customWidth="1"/>
    <col min="7170" max="7170" width="26.140625" style="3" customWidth="1"/>
    <col min="7171" max="7171" width="11.42578125" style="3"/>
    <col min="7172" max="7172" width="10.28515625" style="3" customWidth="1"/>
    <col min="7173" max="7173" width="9.28515625" style="3" customWidth="1"/>
    <col min="7174" max="7174" width="9" style="3" customWidth="1"/>
    <col min="7175" max="7177" width="8.28515625" style="3" customWidth="1"/>
    <col min="7178" max="7178" width="9.42578125" style="3" customWidth="1"/>
    <col min="7179" max="7179" width="7.7109375" style="3" customWidth="1"/>
    <col min="7180" max="7180" width="10.42578125" style="3" customWidth="1"/>
    <col min="7181" max="7181" width="9.28515625" style="3" customWidth="1"/>
    <col min="7182" max="7182" width="11.140625" style="3" customWidth="1"/>
    <col min="7183" max="7183" width="7.85546875" style="3" customWidth="1"/>
    <col min="7184" max="7184" width="11" style="3" customWidth="1"/>
    <col min="7185" max="7185" width="7" style="3" customWidth="1"/>
    <col min="7186" max="7186" width="10.85546875" style="3" customWidth="1"/>
    <col min="7187" max="7188" width="10.7109375" style="3" customWidth="1"/>
    <col min="7189" max="7189" width="13.5703125" style="3" customWidth="1"/>
    <col min="7190" max="7190" width="7.42578125" style="3" customWidth="1"/>
    <col min="7191" max="7191" width="9.42578125" style="3" customWidth="1"/>
    <col min="7192" max="7192" width="10" style="3" customWidth="1"/>
    <col min="7193" max="7193" width="11.28515625" style="3" customWidth="1"/>
    <col min="7194" max="7194" width="10.140625" style="3" customWidth="1"/>
    <col min="7195" max="7195" width="9.5703125" style="3" customWidth="1"/>
    <col min="7196" max="7196" width="1.140625" style="3" customWidth="1"/>
    <col min="7197" max="7197" width="2.85546875" style="3" customWidth="1"/>
    <col min="7198" max="7424" width="11.42578125" style="3"/>
    <col min="7425" max="7425" width="11.140625" style="3" customWidth="1"/>
    <col min="7426" max="7426" width="26.140625" style="3" customWidth="1"/>
    <col min="7427" max="7427" width="11.42578125" style="3"/>
    <col min="7428" max="7428" width="10.28515625" style="3" customWidth="1"/>
    <col min="7429" max="7429" width="9.28515625" style="3" customWidth="1"/>
    <col min="7430" max="7430" width="9" style="3" customWidth="1"/>
    <col min="7431" max="7433" width="8.28515625" style="3" customWidth="1"/>
    <col min="7434" max="7434" width="9.42578125" style="3" customWidth="1"/>
    <col min="7435" max="7435" width="7.7109375" style="3" customWidth="1"/>
    <col min="7436" max="7436" width="10.42578125" style="3" customWidth="1"/>
    <col min="7437" max="7437" width="9.28515625" style="3" customWidth="1"/>
    <col min="7438" max="7438" width="11.140625" style="3" customWidth="1"/>
    <col min="7439" max="7439" width="7.85546875" style="3" customWidth="1"/>
    <col min="7440" max="7440" width="11" style="3" customWidth="1"/>
    <col min="7441" max="7441" width="7" style="3" customWidth="1"/>
    <col min="7442" max="7442" width="10.85546875" style="3" customWidth="1"/>
    <col min="7443" max="7444" width="10.7109375" style="3" customWidth="1"/>
    <col min="7445" max="7445" width="13.5703125" style="3" customWidth="1"/>
    <col min="7446" max="7446" width="7.42578125" style="3" customWidth="1"/>
    <col min="7447" max="7447" width="9.42578125" style="3" customWidth="1"/>
    <col min="7448" max="7448" width="10" style="3" customWidth="1"/>
    <col min="7449" max="7449" width="11.28515625" style="3" customWidth="1"/>
    <col min="7450" max="7450" width="10.140625" style="3" customWidth="1"/>
    <col min="7451" max="7451" width="9.5703125" style="3" customWidth="1"/>
    <col min="7452" max="7452" width="1.140625" style="3" customWidth="1"/>
    <col min="7453" max="7453" width="2.85546875" style="3" customWidth="1"/>
    <col min="7454" max="7680" width="11.42578125" style="3"/>
    <col min="7681" max="7681" width="11.140625" style="3" customWidth="1"/>
    <col min="7682" max="7682" width="26.140625" style="3" customWidth="1"/>
    <col min="7683" max="7683" width="11.42578125" style="3"/>
    <col min="7684" max="7684" width="10.28515625" style="3" customWidth="1"/>
    <col min="7685" max="7685" width="9.28515625" style="3" customWidth="1"/>
    <col min="7686" max="7686" width="9" style="3" customWidth="1"/>
    <col min="7687" max="7689" width="8.28515625" style="3" customWidth="1"/>
    <col min="7690" max="7690" width="9.42578125" style="3" customWidth="1"/>
    <col min="7691" max="7691" width="7.7109375" style="3" customWidth="1"/>
    <col min="7692" max="7692" width="10.42578125" style="3" customWidth="1"/>
    <col min="7693" max="7693" width="9.28515625" style="3" customWidth="1"/>
    <col min="7694" max="7694" width="11.140625" style="3" customWidth="1"/>
    <col min="7695" max="7695" width="7.85546875" style="3" customWidth="1"/>
    <col min="7696" max="7696" width="11" style="3" customWidth="1"/>
    <col min="7697" max="7697" width="7" style="3" customWidth="1"/>
    <col min="7698" max="7698" width="10.85546875" style="3" customWidth="1"/>
    <col min="7699" max="7700" width="10.7109375" style="3" customWidth="1"/>
    <col min="7701" max="7701" width="13.5703125" style="3" customWidth="1"/>
    <col min="7702" max="7702" width="7.42578125" style="3" customWidth="1"/>
    <col min="7703" max="7703" width="9.42578125" style="3" customWidth="1"/>
    <col min="7704" max="7704" width="10" style="3" customWidth="1"/>
    <col min="7705" max="7705" width="11.28515625" style="3" customWidth="1"/>
    <col min="7706" max="7706" width="10.140625" style="3" customWidth="1"/>
    <col min="7707" max="7707" width="9.5703125" style="3" customWidth="1"/>
    <col min="7708" max="7708" width="1.140625" style="3" customWidth="1"/>
    <col min="7709" max="7709" width="2.85546875" style="3" customWidth="1"/>
    <col min="7710" max="7936" width="11.42578125" style="3"/>
    <col min="7937" max="7937" width="11.140625" style="3" customWidth="1"/>
    <col min="7938" max="7938" width="26.140625" style="3" customWidth="1"/>
    <col min="7939" max="7939" width="11.42578125" style="3"/>
    <col min="7940" max="7940" width="10.28515625" style="3" customWidth="1"/>
    <col min="7941" max="7941" width="9.28515625" style="3" customWidth="1"/>
    <col min="7942" max="7942" width="9" style="3" customWidth="1"/>
    <col min="7943" max="7945" width="8.28515625" style="3" customWidth="1"/>
    <col min="7946" max="7946" width="9.42578125" style="3" customWidth="1"/>
    <col min="7947" max="7947" width="7.7109375" style="3" customWidth="1"/>
    <col min="7948" max="7948" width="10.42578125" style="3" customWidth="1"/>
    <col min="7949" max="7949" width="9.28515625" style="3" customWidth="1"/>
    <col min="7950" max="7950" width="11.140625" style="3" customWidth="1"/>
    <col min="7951" max="7951" width="7.85546875" style="3" customWidth="1"/>
    <col min="7952" max="7952" width="11" style="3" customWidth="1"/>
    <col min="7953" max="7953" width="7" style="3" customWidth="1"/>
    <col min="7954" max="7954" width="10.85546875" style="3" customWidth="1"/>
    <col min="7955" max="7956" width="10.7109375" style="3" customWidth="1"/>
    <col min="7957" max="7957" width="13.5703125" style="3" customWidth="1"/>
    <col min="7958" max="7958" width="7.42578125" style="3" customWidth="1"/>
    <col min="7959" max="7959" width="9.42578125" style="3" customWidth="1"/>
    <col min="7960" max="7960" width="10" style="3" customWidth="1"/>
    <col min="7961" max="7961" width="11.28515625" style="3" customWidth="1"/>
    <col min="7962" max="7962" width="10.140625" style="3" customWidth="1"/>
    <col min="7963" max="7963" width="9.5703125" style="3" customWidth="1"/>
    <col min="7964" max="7964" width="1.140625" style="3" customWidth="1"/>
    <col min="7965" max="7965" width="2.85546875" style="3" customWidth="1"/>
    <col min="7966" max="8192" width="11.42578125" style="3"/>
    <col min="8193" max="8193" width="11.140625" style="3" customWidth="1"/>
    <col min="8194" max="8194" width="26.140625" style="3" customWidth="1"/>
    <col min="8195" max="8195" width="11.42578125" style="3"/>
    <col min="8196" max="8196" width="10.28515625" style="3" customWidth="1"/>
    <col min="8197" max="8197" width="9.28515625" style="3" customWidth="1"/>
    <col min="8198" max="8198" width="9" style="3" customWidth="1"/>
    <col min="8199" max="8201" width="8.28515625" style="3" customWidth="1"/>
    <col min="8202" max="8202" width="9.42578125" style="3" customWidth="1"/>
    <col min="8203" max="8203" width="7.7109375" style="3" customWidth="1"/>
    <col min="8204" max="8204" width="10.42578125" style="3" customWidth="1"/>
    <col min="8205" max="8205" width="9.28515625" style="3" customWidth="1"/>
    <col min="8206" max="8206" width="11.140625" style="3" customWidth="1"/>
    <col min="8207" max="8207" width="7.85546875" style="3" customWidth="1"/>
    <col min="8208" max="8208" width="11" style="3" customWidth="1"/>
    <col min="8209" max="8209" width="7" style="3" customWidth="1"/>
    <col min="8210" max="8210" width="10.85546875" style="3" customWidth="1"/>
    <col min="8211" max="8212" width="10.7109375" style="3" customWidth="1"/>
    <col min="8213" max="8213" width="13.5703125" style="3" customWidth="1"/>
    <col min="8214" max="8214" width="7.42578125" style="3" customWidth="1"/>
    <col min="8215" max="8215" width="9.42578125" style="3" customWidth="1"/>
    <col min="8216" max="8216" width="10" style="3" customWidth="1"/>
    <col min="8217" max="8217" width="11.28515625" style="3" customWidth="1"/>
    <col min="8218" max="8218" width="10.140625" style="3" customWidth="1"/>
    <col min="8219" max="8219" width="9.5703125" style="3" customWidth="1"/>
    <col min="8220" max="8220" width="1.140625" style="3" customWidth="1"/>
    <col min="8221" max="8221" width="2.85546875" style="3" customWidth="1"/>
    <col min="8222" max="8448" width="11.42578125" style="3"/>
    <col min="8449" max="8449" width="11.140625" style="3" customWidth="1"/>
    <col min="8450" max="8450" width="26.140625" style="3" customWidth="1"/>
    <col min="8451" max="8451" width="11.42578125" style="3"/>
    <col min="8452" max="8452" width="10.28515625" style="3" customWidth="1"/>
    <col min="8453" max="8453" width="9.28515625" style="3" customWidth="1"/>
    <col min="8454" max="8454" width="9" style="3" customWidth="1"/>
    <col min="8455" max="8457" width="8.28515625" style="3" customWidth="1"/>
    <col min="8458" max="8458" width="9.42578125" style="3" customWidth="1"/>
    <col min="8459" max="8459" width="7.7109375" style="3" customWidth="1"/>
    <col min="8460" max="8460" width="10.42578125" style="3" customWidth="1"/>
    <col min="8461" max="8461" width="9.28515625" style="3" customWidth="1"/>
    <col min="8462" max="8462" width="11.140625" style="3" customWidth="1"/>
    <col min="8463" max="8463" width="7.85546875" style="3" customWidth="1"/>
    <col min="8464" max="8464" width="11" style="3" customWidth="1"/>
    <col min="8465" max="8465" width="7" style="3" customWidth="1"/>
    <col min="8466" max="8466" width="10.85546875" style="3" customWidth="1"/>
    <col min="8467" max="8468" width="10.7109375" style="3" customWidth="1"/>
    <col min="8469" max="8469" width="13.5703125" style="3" customWidth="1"/>
    <col min="8470" max="8470" width="7.42578125" style="3" customWidth="1"/>
    <col min="8471" max="8471" width="9.42578125" style="3" customWidth="1"/>
    <col min="8472" max="8472" width="10" style="3" customWidth="1"/>
    <col min="8473" max="8473" width="11.28515625" style="3" customWidth="1"/>
    <col min="8474" max="8474" width="10.140625" style="3" customWidth="1"/>
    <col min="8475" max="8475" width="9.5703125" style="3" customWidth="1"/>
    <col min="8476" max="8476" width="1.140625" style="3" customWidth="1"/>
    <col min="8477" max="8477" width="2.85546875" style="3" customWidth="1"/>
    <col min="8478" max="8704" width="11.42578125" style="3"/>
    <col min="8705" max="8705" width="11.140625" style="3" customWidth="1"/>
    <col min="8706" max="8706" width="26.140625" style="3" customWidth="1"/>
    <col min="8707" max="8707" width="11.42578125" style="3"/>
    <col min="8708" max="8708" width="10.28515625" style="3" customWidth="1"/>
    <col min="8709" max="8709" width="9.28515625" style="3" customWidth="1"/>
    <col min="8710" max="8710" width="9" style="3" customWidth="1"/>
    <col min="8711" max="8713" width="8.28515625" style="3" customWidth="1"/>
    <col min="8714" max="8714" width="9.42578125" style="3" customWidth="1"/>
    <col min="8715" max="8715" width="7.7109375" style="3" customWidth="1"/>
    <col min="8716" max="8716" width="10.42578125" style="3" customWidth="1"/>
    <col min="8717" max="8717" width="9.28515625" style="3" customWidth="1"/>
    <col min="8718" max="8718" width="11.140625" style="3" customWidth="1"/>
    <col min="8719" max="8719" width="7.85546875" style="3" customWidth="1"/>
    <col min="8720" max="8720" width="11" style="3" customWidth="1"/>
    <col min="8721" max="8721" width="7" style="3" customWidth="1"/>
    <col min="8722" max="8722" width="10.85546875" style="3" customWidth="1"/>
    <col min="8723" max="8724" width="10.7109375" style="3" customWidth="1"/>
    <col min="8725" max="8725" width="13.5703125" style="3" customWidth="1"/>
    <col min="8726" max="8726" width="7.42578125" style="3" customWidth="1"/>
    <col min="8727" max="8727" width="9.42578125" style="3" customWidth="1"/>
    <col min="8728" max="8728" width="10" style="3" customWidth="1"/>
    <col min="8729" max="8729" width="11.28515625" style="3" customWidth="1"/>
    <col min="8730" max="8730" width="10.140625" style="3" customWidth="1"/>
    <col min="8731" max="8731" width="9.5703125" style="3" customWidth="1"/>
    <col min="8732" max="8732" width="1.140625" style="3" customWidth="1"/>
    <col min="8733" max="8733" width="2.85546875" style="3" customWidth="1"/>
    <col min="8734" max="8960" width="11.42578125" style="3"/>
    <col min="8961" max="8961" width="11.140625" style="3" customWidth="1"/>
    <col min="8962" max="8962" width="26.140625" style="3" customWidth="1"/>
    <col min="8963" max="8963" width="11.42578125" style="3"/>
    <col min="8964" max="8964" width="10.28515625" style="3" customWidth="1"/>
    <col min="8965" max="8965" width="9.28515625" style="3" customWidth="1"/>
    <col min="8966" max="8966" width="9" style="3" customWidth="1"/>
    <col min="8967" max="8969" width="8.28515625" style="3" customWidth="1"/>
    <col min="8970" max="8970" width="9.42578125" style="3" customWidth="1"/>
    <col min="8971" max="8971" width="7.7109375" style="3" customWidth="1"/>
    <col min="8972" max="8972" width="10.42578125" style="3" customWidth="1"/>
    <col min="8973" max="8973" width="9.28515625" style="3" customWidth="1"/>
    <col min="8974" max="8974" width="11.140625" style="3" customWidth="1"/>
    <col min="8975" max="8975" width="7.85546875" style="3" customWidth="1"/>
    <col min="8976" max="8976" width="11" style="3" customWidth="1"/>
    <col min="8977" max="8977" width="7" style="3" customWidth="1"/>
    <col min="8978" max="8978" width="10.85546875" style="3" customWidth="1"/>
    <col min="8979" max="8980" width="10.7109375" style="3" customWidth="1"/>
    <col min="8981" max="8981" width="13.5703125" style="3" customWidth="1"/>
    <col min="8982" max="8982" width="7.42578125" style="3" customWidth="1"/>
    <col min="8983" max="8983" width="9.42578125" style="3" customWidth="1"/>
    <col min="8984" max="8984" width="10" style="3" customWidth="1"/>
    <col min="8985" max="8985" width="11.28515625" style="3" customWidth="1"/>
    <col min="8986" max="8986" width="10.140625" style="3" customWidth="1"/>
    <col min="8987" max="8987" width="9.5703125" style="3" customWidth="1"/>
    <col min="8988" max="8988" width="1.140625" style="3" customWidth="1"/>
    <col min="8989" max="8989" width="2.85546875" style="3" customWidth="1"/>
    <col min="8990" max="9216" width="11.42578125" style="3"/>
    <col min="9217" max="9217" width="11.140625" style="3" customWidth="1"/>
    <col min="9218" max="9218" width="26.140625" style="3" customWidth="1"/>
    <col min="9219" max="9219" width="11.42578125" style="3"/>
    <col min="9220" max="9220" width="10.28515625" style="3" customWidth="1"/>
    <col min="9221" max="9221" width="9.28515625" style="3" customWidth="1"/>
    <col min="9222" max="9222" width="9" style="3" customWidth="1"/>
    <col min="9223" max="9225" width="8.28515625" style="3" customWidth="1"/>
    <col min="9226" max="9226" width="9.42578125" style="3" customWidth="1"/>
    <col min="9227" max="9227" width="7.7109375" style="3" customWidth="1"/>
    <col min="9228" max="9228" width="10.42578125" style="3" customWidth="1"/>
    <col min="9229" max="9229" width="9.28515625" style="3" customWidth="1"/>
    <col min="9230" max="9230" width="11.140625" style="3" customWidth="1"/>
    <col min="9231" max="9231" width="7.85546875" style="3" customWidth="1"/>
    <col min="9232" max="9232" width="11" style="3" customWidth="1"/>
    <col min="9233" max="9233" width="7" style="3" customWidth="1"/>
    <col min="9234" max="9234" width="10.85546875" style="3" customWidth="1"/>
    <col min="9235" max="9236" width="10.7109375" style="3" customWidth="1"/>
    <col min="9237" max="9237" width="13.5703125" style="3" customWidth="1"/>
    <col min="9238" max="9238" width="7.42578125" style="3" customWidth="1"/>
    <col min="9239" max="9239" width="9.42578125" style="3" customWidth="1"/>
    <col min="9240" max="9240" width="10" style="3" customWidth="1"/>
    <col min="9241" max="9241" width="11.28515625" style="3" customWidth="1"/>
    <col min="9242" max="9242" width="10.140625" style="3" customWidth="1"/>
    <col min="9243" max="9243" width="9.5703125" style="3" customWidth="1"/>
    <col min="9244" max="9244" width="1.140625" style="3" customWidth="1"/>
    <col min="9245" max="9245" width="2.85546875" style="3" customWidth="1"/>
    <col min="9246" max="9472" width="11.42578125" style="3"/>
    <col min="9473" max="9473" width="11.140625" style="3" customWidth="1"/>
    <col min="9474" max="9474" width="26.140625" style="3" customWidth="1"/>
    <col min="9475" max="9475" width="11.42578125" style="3"/>
    <col min="9476" max="9476" width="10.28515625" style="3" customWidth="1"/>
    <col min="9477" max="9477" width="9.28515625" style="3" customWidth="1"/>
    <col min="9478" max="9478" width="9" style="3" customWidth="1"/>
    <col min="9479" max="9481" width="8.28515625" style="3" customWidth="1"/>
    <col min="9482" max="9482" width="9.42578125" style="3" customWidth="1"/>
    <col min="9483" max="9483" width="7.7109375" style="3" customWidth="1"/>
    <col min="9484" max="9484" width="10.42578125" style="3" customWidth="1"/>
    <col min="9485" max="9485" width="9.28515625" style="3" customWidth="1"/>
    <col min="9486" max="9486" width="11.140625" style="3" customWidth="1"/>
    <col min="9487" max="9487" width="7.85546875" style="3" customWidth="1"/>
    <col min="9488" max="9488" width="11" style="3" customWidth="1"/>
    <col min="9489" max="9489" width="7" style="3" customWidth="1"/>
    <col min="9490" max="9490" width="10.85546875" style="3" customWidth="1"/>
    <col min="9491" max="9492" width="10.7109375" style="3" customWidth="1"/>
    <col min="9493" max="9493" width="13.5703125" style="3" customWidth="1"/>
    <col min="9494" max="9494" width="7.42578125" style="3" customWidth="1"/>
    <col min="9495" max="9495" width="9.42578125" style="3" customWidth="1"/>
    <col min="9496" max="9496" width="10" style="3" customWidth="1"/>
    <col min="9497" max="9497" width="11.28515625" style="3" customWidth="1"/>
    <col min="9498" max="9498" width="10.140625" style="3" customWidth="1"/>
    <col min="9499" max="9499" width="9.5703125" style="3" customWidth="1"/>
    <col min="9500" max="9500" width="1.140625" style="3" customWidth="1"/>
    <col min="9501" max="9501" width="2.85546875" style="3" customWidth="1"/>
    <col min="9502" max="9728" width="11.42578125" style="3"/>
    <col min="9729" max="9729" width="11.140625" style="3" customWidth="1"/>
    <col min="9730" max="9730" width="26.140625" style="3" customWidth="1"/>
    <col min="9731" max="9731" width="11.42578125" style="3"/>
    <col min="9732" max="9732" width="10.28515625" style="3" customWidth="1"/>
    <col min="9733" max="9733" width="9.28515625" style="3" customWidth="1"/>
    <col min="9734" max="9734" width="9" style="3" customWidth="1"/>
    <col min="9735" max="9737" width="8.28515625" style="3" customWidth="1"/>
    <col min="9738" max="9738" width="9.42578125" style="3" customWidth="1"/>
    <col min="9739" max="9739" width="7.7109375" style="3" customWidth="1"/>
    <col min="9740" max="9740" width="10.42578125" style="3" customWidth="1"/>
    <col min="9741" max="9741" width="9.28515625" style="3" customWidth="1"/>
    <col min="9742" max="9742" width="11.140625" style="3" customWidth="1"/>
    <col min="9743" max="9743" width="7.85546875" style="3" customWidth="1"/>
    <col min="9744" max="9744" width="11" style="3" customWidth="1"/>
    <col min="9745" max="9745" width="7" style="3" customWidth="1"/>
    <col min="9746" max="9746" width="10.85546875" style="3" customWidth="1"/>
    <col min="9747" max="9748" width="10.7109375" style="3" customWidth="1"/>
    <col min="9749" max="9749" width="13.5703125" style="3" customWidth="1"/>
    <col min="9750" max="9750" width="7.42578125" style="3" customWidth="1"/>
    <col min="9751" max="9751" width="9.42578125" style="3" customWidth="1"/>
    <col min="9752" max="9752" width="10" style="3" customWidth="1"/>
    <col min="9753" max="9753" width="11.28515625" style="3" customWidth="1"/>
    <col min="9754" max="9754" width="10.140625" style="3" customWidth="1"/>
    <col min="9755" max="9755" width="9.5703125" style="3" customWidth="1"/>
    <col min="9756" max="9756" width="1.140625" style="3" customWidth="1"/>
    <col min="9757" max="9757" width="2.85546875" style="3" customWidth="1"/>
    <col min="9758" max="9984" width="11.42578125" style="3"/>
    <col min="9985" max="9985" width="11.140625" style="3" customWidth="1"/>
    <col min="9986" max="9986" width="26.140625" style="3" customWidth="1"/>
    <col min="9987" max="9987" width="11.42578125" style="3"/>
    <col min="9988" max="9988" width="10.28515625" style="3" customWidth="1"/>
    <col min="9989" max="9989" width="9.28515625" style="3" customWidth="1"/>
    <col min="9990" max="9990" width="9" style="3" customWidth="1"/>
    <col min="9991" max="9993" width="8.28515625" style="3" customWidth="1"/>
    <col min="9994" max="9994" width="9.42578125" style="3" customWidth="1"/>
    <col min="9995" max="9995" width="7.7109375" style="3" customWidth="1"/>
    <col min="9996" max="9996" width="10.42578125" style="3" customWidth="1"/>
    <col min="9997" max="9997" width="9.28515625" style="3" customWidth="1"/>
    <col min="9998" max="9998" width="11.140625" style="3" customWidth="1"/>
    <col min="9999" max="9999" width="7.85546875" style="3" customWidth="1"/>
    <col min="10000" max="10000" width="11" style="3" customWidth="1"/>
    <col min="10001" max="10001" width="7" style="3" customWidth="1"/>
    <col min="10002" max="10002" width="10.85546875" style="3" customWidth="1"/>
    <col min="10003" max="10004" width="10.7109375" style="3" customWidth="1"/>
    <col min="10005" max="10005" width="13.5703125" style="3" customWidth="1"/>
    <col min="10006" max="10006" width="7.42578125" style="3" customWidth="1"/>
    <col min="10007" max="10007" width="9.42578125" style="3" customWidth="1"/>
    <col min="10008" max="10008" width="10" style="3" customWidth="1"/>
    <col min="10009" max="10009" width="11.28515625" style="3" customWidth="1"/>
    <col min="10010" max="10010" width="10.140625" style="3" customWidth="1"/>
    <col min="10011" max="10011" width="9.5703125" style="3" customWidth="1"/>
    <col min="10012" max="10012" width="1.140625" style="3" customWidth="1"/>
    <col min="10013" max="10013" width="2.85546875" style="3" customWidth="1"/>
    <col min="10014" max="10240" width="11.42578125" style="3"/>
    <col min="10241" max="10241" width="11.140625" style="3" customWidth="1"/>
    <col min="10242" max="10242" width="26.140625" style="3" customWidth="1"/>
    <col min="10243" max="10243" width="11.42578125" style="3"/>
    <col min="10244" max="10244" width="10.28515625" style="3" customWidth="1"/>
    <col min="10245" max="10245" width="9.28515625" style="3" customWidth="1"/>
    <col min="10246" max="10246" width="9" style="3" customWidth="1"/>
    <col min="10247" max="10249" width="8.28515625" style="3" customWidth="1"/>
    <col min="10250" max="10250" width="9.42578125" style="3" customWidth="1"/>
    <col min="10251" max="10251" width="7.7109375" style="3" customWidth="1"/>
    <col min="10252" max="10252" width="10.42578125" style="3" customWidth="1"/>
    <col min="10253" max="10253" width="9.28515625" style="3" customWidth="1"/>
    <col min="10254" max="10254" width="11.140625" style="3" customWidth="1"/>
    <col min="10255" max="10255" width="7.85546875" style="3" customWidth="1"/>
    <col min="10256" max="10256" width="11" style="3" customWidth="1"/>
    <col min="10257" max="10257" width="7" style="3" customWidth="1"/>
    <col min="10258" max="10258" width="10.85546875" style="3" customWidth="1"/>
    <col min="10259" max="10260" width="10.7109375" style="3" customWidth="1"/>
    <col min="10261" max="10261" width="13.5703125" style="3" customWidth="1"/>
    <col min="10262" max="10262" width="7.42578125" style="3" customWidth="1"/>
    <col min="10263" max="10263" width="9.42578125" style="3" customWidth="1"/>
    <col min="10264" max="10264" width="10" style="3" customWidth="1"/>
    <col min="10265" max="10265" width="11.28515625" style="3" customWidth="1"/>
    <col min="10266" max="10266" width="10.140625" style="3" customWidth="1"/>
    <col min="10267" max="10267" width="9.5703125" style="3" customWidth="1"/>
    <col min="10268" max="10268" width="1.140625" style="3" customWidth="1"/>
    <col min="10269" max="10269" width="2.85546875" style="3" customWidth="1"/>
    <col min="10270" max="10496" width="11.42578125" style="3"/>
    <col min="10497" max="10497" width="11.140625" style="3" customWidth="1"/>
    <col min="10498" max="10498" width="26.140625" style="3" customWidth="1"/>
    <col min="10499" max="10499" width="11.42578125" style="3"/>
    <col min="10500" max="10500" width="10.28515625" style="3" customWidth="1"/>
    <col min="10501" max="10501" width="9.28515625" style="3" customWidth="1"/>
    <col min="10502" max="10502" width="9" style="3" customWidth="1"/>
    <col min="10503" max="10505" width="8.28515625" style="3" customWidth="1"/>
    <col min="10506" max="10506" width="9.42578125" style="3" customWidth="1"/>
    <col min="10507" max="10507" width="7.7109375" style="3" customWidth="1"/>
    <col min="10508" max="10508" width="10.42578125" style="3" customWidth="1"/>
    <col min="10509" max="10509" width="9.28515625" style="3" customWidth="1"/>
    <col min="10510" max="10510" width="11.140625" style="3" customWidth="1"/>
    <col min="10511" max="10511" width="7.85546875" style="3" customWidth="1"/>
    <col min="10512" max="10512" width="11" style="3" customWidth="1"/>
    <col min="10513" max="10513" width="7" style="3" customWidth="1"/>
    <col min="10514" max="10514" width="10.85546875" style="3" customWidth="1"/>
    <col min="10515" max="10516" width="10.7109375" style="3" customWidth="1"/>
    <col min="10517" max="10517" width="13.5703125" style="3" customWidth="1"/>
    <col min="10518" max="10518" width="7.42578125" style="3" customWidth="1"/>
    <col min="10519" max="10519" width="9.42578125" style="3" customWidth="1"/>
    <col min="10520" max="10520" width="10" style="3" customWidth="1"/>
    <col min="10521" max="10521" width="11.28515625" style="3" customWidth="1"/>
    <col min="10522" max="10522" width="10.140625" style="3" customWidth="1"/>
    <col min="10523" max="10523" width="9.5703125" style="3" customWidth="1"/>
    <col min="10524" max="10524" width="1.140625" style="3" customWidth="1"/>
    <col min="10525" max="10525" width="2.85546875" style="3" customWidth="1"/>
    <col min="10526" max="10752" width="11.42578125" style="3"/>
    <col min="10753" max="10753" width="11.140625" style="3" customWidth="1"/>
    <col min="10754" max="10754" width="26.140625" style="3" customWidth="1"/>
    <col min="10755" max="10755" width="11.42578125" style="3"/>
    <col min="10756" max="10756" width="10.28515625" style="3" customWidth="1"/>
    <col min="10757" max="10757" width="9.28515625" style="3" customWidth="1"/>
    <col min="10758" max="10758" width="9" style="3" customWidth="1"/>
    <col min="10759" max="10761" width="8.28515625" style="3" customWidth="1"/>
    <col min="10762" max="10762" width="9.42578125" style="3" customWidth="1"/>
    <col min="10763" max="10763" width="7.7109375" style="3" customWidth="1"/>
    <col min="10764" max="10764" width="10.42578125" style="3" customWidth="1"/>
    <col min="10765" max="10765" width="9.28515625" style="3" customWidth="1"/>
    <col min="10766" max="10766" width="11.140625" style="3" customWidth="1"/>
    <col min="10767" max="10767" width="7.85546875" style="3" customWidth="1"/>
    <col min="10768" max="10768" width="11" style="3" customWidth="1"/>
    <col min="10769" max="10769" width="7" style="3" customWidth="1"/>
    <col min="10770" max="10770" width="10.85546875" style="3" customWidth="1"/>
    <col min="10771" max="10772" width="10.7109375" style="3" customWidth="1"/>
    <col min="10773" max="10773" width="13.5703125" style="3" customWidth="1"/>
    <col min="10774" max="10774" width="7.42578125" style="3" customWidth="1"/>
    <col min="10775" max="10775" width="9.42578125" style="3" customWidth="1"/>
    <col min="10776" max="10776" width="10" style="3" customWidth="1"/>
    <col min="10777" max="10777" width="11.28515625" style="3" customWidth="1"/>
    <col min="10778" max="10778" width="10.140625" style="3" customWidth="1"/>
    <col min="10779" max="10779" width="9.5703125" style="3" customWidth="1"/>
    <col min="10780" max="10780" width="1.140625" style="3" customWidth="1"/>
    <col min="10781" max="10781" width="2.85546875" style="3" customWidth="1"/>
    <col min="10782" max="11008" width="11.42578125" style="3"/>
    <col min="11009" max="11009" width="11.140625" style="3" customWidth="1"/>
    <col min="11010" max="11010" width="26.140625" style="3" customWidth="1"/>
    <col min="11011" max="11011" width="11.42578125" style="3"/>
    <col min="11012" max="11012" width="10.28515625" style="3" customWidth="1"/>
    <col min="11013" max="11013" width="9.28515625" style="3" customWidth="1"/>
    <col min="11014" max="11014" width="9" style="3" customWidth="1"/>
    <col min="11015" max="11017" width="8.28515625" style="3" customWidth="1"/>
    <col min="11018" max="11018" width="9.42578125" style="3" customWidth="1"/>
    <col min="11019" max="11019" width="7.7109375" style="3" customWidth="1"/>
    <col min="11020" max="11020" width="10.42578125" style="3" customWidth="1"/>
    <col min="11021" max="11021" width="9.28515625" style="3" customWidth="1"/>
    <col min="11022" max="11022" width="11.140625" style="3" customWidth="1"/>
    <col min="11023" max="11023" width="7.85546875" style="3" customWidth="1"/>
    <col min="11024" max="11024" width="11" style="3" customWidth="1"/>
    <col min="11025" max="11025" width="7" style="3" customWidth="1"/>
    <col min="11026" max="11026" width="10.85546875" style="3" customWidth="1"/>
    <col min="11027" max="11028" width="10.7109375" style="3" customWidth="1"/>
    <col min="11029" max="11029" width="13.5703125" style="3" customWidth="1"/>
    <col min="11030" max="11030" width="7.42578125" style="3" customWidth="1"/>
    <col min="11031" max="11031" width="9.42578125" style="3" customWidth="1"/>
    <col min="11032" max="11032" width="10" style="3" customWidth="1"/>
    <col min="11033" max="11033" width="11.28515625" style="3" customWidth="1"/>
    <col min="11034" max="11034" width="10.140625" style="3" customWidth="1"/>
    <col min="11035" max="11035" width="9.5703125" style="3" customWidth="1"/>
    <col min="11036" max="11036" width="1.140625" style="3" customWidth="1"/>
    <col min="11037" max="11037" width="2.85546875" style="3" customWidth="1"/>
    <col min="11038" max="11264" width="11.42578125" style="3"/>
    <col min="11265" max="11265" width="11.140625" style="3" customWidth="1"/>
    <col min="11266" max="11266" width="26.140625" style="3" customWidth="1"/>
    <col min="11267" max="11267" width="11.42578125" style="3"/>
    <col min="11268" max="11268" width="10.28515625" style="3" customWidth="1"/>
    <col min="11269" max="11269" width="9.28515625" style="3" customWidth="1"/>
    <col min="11270" max="11270" width="9" style="3" customWidth="1"/>
    <col min="11271" max="11273" width="8.28515625" style="3" customWidth="1"/>
    <col min="11274" max="11274" width="9.42578125" style="3" customWidth="1"/>
    <col min="11275" max="11275" width="7.7109375" style="3" customWidth="1"/>
    <col min="11276" max="11276" width="10.42578125" style="3" customWidth="1"/>
    <col min="11277" max="11277" width="9.28515625" style="3" customWidth="1"/>
    <col min="11278" max="11278" width="11.140625" style="3" customWidth="1"/>
    <col min="11279" max="11279" width="7.85546875" style="3" customWidth="1"/>
    <col min="11280" max="11280" width="11" style="3" customWidth="1"/>
    <col min="11281" max="11281" width="7" style="3" customWidth="1"/>
    <col min="11282" max="11282" width="10.85546875" style="3" customWidth="1"/>
    <col min="11283" max="11284" width="10.7109375" style="3" customWidth="1"/>
    <col min="11285" max="11285" width="13.5703125" style="3" customWidth="1"/>
    <col min="11286" max="11286" width="7.42578125" style="3" customWidth="1"/>
    <col min="11287" max="11287" width="9.42578125" style="3" customWidth="1"/>
    <col min="11288" max="11288" width="10" style="3" customWidth="1"/>
    <col min="11289" max="11289" width="11.28515625" style="3" customWidth="1"/>
    <col min="11290" max="11290" width="10.140625" style="3" customWidth="1"/>
    <col min="11291" max="11291" width="9.5703125" style="3" customWidth="1"/>
    <col min="11292" max="11292" width="1.140625" style="3" customWidth="1"/>
    <col min="11293" max="11293" width="2.85546875" style="3" customWidth="1"/>
    <col min="11294" max="11520" width="11.42578125" style="3"/>
    <col min="11521" max="11521" width="11.140625" style="3" customWidth="1"/>
    <col min="11522" max="11522" width="26.140625" style="3" customWidth="1"/>
    <col min="11523" max="11523" width="11.42578125" style="3"/>
    <col min="11524" max="11524" width="10.28515625" style="3" customWidth="1"/>
    <col min="11525" max="11525" width="9.28515625" style="3" customWidth="1"/>
    <col min="11526" max="11526" width="9" style="3" customWidth="1"/>
    <col min="11527" max="11529" width="8.28515625" style="3" customWidth="1"/>
    <col min="11530" max="11530" width="9.42578125" style="3" customWidth="1"/>
    <col min="11531" max="11531" width="7.7109375" style="3" customWidth="1"/>
    <col min="11532" max="11532" width="10.42578125" style="3" customWidth="1"/>
    <col min="11533" max="11533" width="9.28515625" style="3" customWidth="1"/>
    <col min="11534" max="11534" width="11.140625" style="3" customWidth="1"/>
    <col min="11535" max="11535" width="7.85546875" style="3" customWidth="1"/>
    <col min="11536" max="11536" width="11" style="3" customWidth="1"/>
    <col min="11537" max="11537" width="7" style="3" customWidth="1"/>
    <col min="11538" max="11538" width="10.85546875" style="3" customWidth="1"/>
    <col min="11539" max="11540" width="10.7109375" style="3" customWidth="1"/>
    <col min="11541" max="11541" width="13.5703125" style="3" customWidth="1"/>
    <col min="11542" max="11542" width="7.42578125" style="3" customWidth="1"/>
    <col min="11543" max="11543" width="9.42578125" style="3" customWidth="1"/>
    <col min="11544" max="11544" width="10" style="3" customWidth="1"/>
    <col min="11545" max="11545" width="11.28515625" style="3" customWidth="1"/>
    <col min="11546" max="11546" width="10.140625" style="3" customWidth="1"/>
    <col min="11547" max="11547" width="9.5703125" style="3" customWidth="1"/>
    <col min="11548" max="11548" width="1.140625" style="3" customWidth="1"/>
    <col min="11549" max="11549" width="2.85546875" style="3" customWidth="1"/>
    <col min="11550" max="11776" width="11.42578125" style="3"/>
    <col min="11777" max="11777" width="11.140625" style="3" customWidth="1"/>
    <col min="11778" max="11778" width="26.140625" style="3" customWidth="1"/>
    <col min="11779" max="11779" width="11.42578125" style="3"/>
    <col min="11780" max="11780" width="10.28515625" style="3" customWidth="1"/>
    <col min="11781" max="11781" width="9.28515625" style="3" customWidth="1"/>
    <col min="11782" max="11782" width="9" style="3" customWidth="1"/>
    <col min="11783" max="11785" width="8.28515625" style="3" customWidth="1"/>
    <col min="11786" max="11786" width="9.42578125" style="3" customWidth="1"/>
    <col min="11787" max="11787" width="7.7109375" style="3" customWidth="1"/>
    <col min="11788" max="11788" width="10.42578125" style="3" customWidth="1"/>
    <col min="11789" max="11789" width="9.28515625" style="3" customWidth="1"/>
    <col min="11790" max="11790" width="11.140625" style="3" customWidth="1"/>
    <col min="11791" max="11791" width="7.85546875" style="3" customWidth="1"/>
    <col min="11792" max="11792" width="11" style="3" customWidth="1"/>
    <col min="11793" max="11793" width="7" style="3" customWidth="1"/>
    <col min="11794" max="11794" width="10.85546875" style="3" customWidth="1"/>
    <col min="11795" max="11796" width="10.7109375" style="3" customWidth="1"/>
    <col min="11797" max="11797" width="13.5703125" style="3" customWidth="1"/>
    <col min="11798" max="11798" width="7.42578125" style="3" customWidth="1"/>
    <col min="11799" max="11799" width="9.42578125" style="3" customWidth="1"/>
    <col min="11800" max="11800" width="10" style="3" customWidth="1"/>
    <col min="11801" max="11801" width="11.28515625" style="3" customWidth="1"/>
    <col min="11802" max="11802" width="10.140625" style="3" customWidth="1"/>
    <col min="11803" max="11803" width="9.5703125" style="3" customWidth="1"/>
    <col min="11804" max="11804" width="1.140625" style="3" customWidth="1"/>
    <col min="11805" max="11805" width="2.85546875" style="3" customWidth="1"/>
    <col min="11806" max="12032" width="11.42578125" style="3"/>
    <col min="12033" max="12033" width="11.140625" style="3" customWidth="1"/>
    <col min="12034" max="12034" width="26.140625" style="3" customWidth="1"/>
    <col min="12035" max="12035" width="11.42578125" style="3"/>
    <col min="12036" max="12036" width="10.28515625" style="3" customWidth="1"/>
    <col min="12037" max="12037" width="9.28515625" style="3" customWidth="1"/>
    <col min="12038" max="12038" width="9" style="3" customWidth="1"/>
    <col min="12039" max="12041" width="8.28515625" style="3" customWidth="1"/>
    <col min="12042" max="12042" width="9.42578125" style="3" customWidth="1"/>
    <col min="12043" max="12043" width="7.7109375" style="3" customWidth="1"/>
    <col min="12044" max="12044" width="10.42578125" style="3" customWidth="1"/>
    <col min="12045" max="12045" width="9.28515625" style="3" customWidth="1"/>
    <col min="12046" max="12046" width="11.140625" style="3" customWidth="1"/>
    <col min="12047" max="12047" width="7.85546875" style="3" customWidth="1"/>
    <col min="12048" max="12048" width="11" style="3" customWidth="1"/>
    <col min="12049" max="12049" width="7" style="3" customWidth="1"/>
    <col min="12050" max="12050" width="10.85546875" style="3" customWidth="1"/>
    <col min="12051" max="12052" width="10.7109375" style="3" customWidth="1"/>
    <col min="12053" max="12053" width="13.5703125" style="3" customWidth="1"/>
    <col min="12054" max="12054" width="7.42578125" style="3" customWidth="1"/>
    <col min="12055" max="12055" width="9.42578125" style="3" customWidth="1"/>
    <col min="12056" max="12056" width="10" style="3" customWidth="1"/>
    <col min="12057" max="12057" width="11.28515625" style="3" customWidth="1"/>
    <col min="12058" max="12058" width="10.140625" style="3" customWidth="1"/>
    <col min="12059" max="12059" width="9.5703125" style="3" customWidth="1"/>
    <col min="12060" max="12060" width="1.140625" style="3" customWidth="1"/>
    <col min="12061" max="12061" width="2.85546875" style="3" customWidth="1"/>
    <col min="12062" max="12288" width="11.42578125" style="3"/>
    <col min="12289" max="12289" width="11.140625" style="3" customWidth="1"/>
    <col min="12290" max="12290" width="26.140625" style="3" customWidth="1"/>
    <col min="12291" max="12291" width="11.42578125" style="3"/>
    <col min="12292" max="12292" width="10.28515625" style="3" customWidth="1"/>
    <col min="12293" max="12293" width="9.28515625" style="3" customWidth="1"/>
    <col min="12294" max="12294" width="9" style="3" customWidth="1"/>
    <col min="12295" max="12297" width="8.28515625" style="3" customWidth="1"/>
    <col min="12298" max="12298" width="9.42578125" style="3" customWidth="1"/>
    <col min="12299" max="12299" width="7.7109375" style="3" customWidth="1"/>
    <col min="12300" max="12300" width="10.42578125" style="3" customWidth="1"/>
    <col min="12301" max="12301" width="9.28515625" style="3" customWidth="1"/>
    <col min="12302" max="12302" width="11.140625" style="3" customWidth="1"/>
    <col min="12303" max="12303" width="7.85546875" style="3" customWidth="1"/>
    <col min="12304" max="12304" width="11" style="3" customWidth="1"/>
    <col min="12305" max="12305" width="7" style="3" customWidth="1"/>
    <col min="12306" max="12306" width="10.85546875" style="3" customWidth="1"/>
    <col min="12307" max="12308" width="10.7109375" style="3" customWidth="1"/>
    <col min="12309" max="12309" width="13.5703125" style="3" customWidth="1"/>
    <col min="12310" max="12310" width="7.42578125" style="3" customWidth="1"/>
    <col min="12311" max="12311" width="9.42578125" style="3" customWidth="1"/>
    <col min="12312" max="12312" width="10" style="3" customWidth="1"/>
    <col min="12313" max="12313" width="11.28515625" style="3" customWidth="1"/>
    <col min="12314" max="12314" width="10.140625" style="3" customWidth="1"/>
    <col min="12315" max="12315" width="9.5703125" style="3" customWidth="1"/>
    <col min="12316" max="12316" width="1.140625" style="3" customWidth="1"/>
    <col min="12317" max="12317" width="2.85546875" style="3" customWidth="1"/>
    <col min="12318" max="12544" width="11.42578125" style="3"/>
    <col min="12545" max="12545" width="11.140625" style="3" customWidth="1"/>
    <col min="12546" max="12546" width="26.140625" style="3" customWidth="1"/>
    <col min="12547" max="12547" width="11.42578125" style="3"/>
    <col min="12548" max="12548" width="10.28515625" style="3" customWidth="1"/>
    <col min="12549" max="12549" width="9.28515625" style="3" customWidth="1"/>
    <col min="12550" max="12550" width="9" style="3" customWidth="1"/>
    <col min="12551" max="12553" width="8.28515625" style="3" customWidth="1"/>
    <col min="12554" max="12554" width="9.42578125" style="3" customWidth="1"/>
    <col min="12555" max="12555" width="7.7109375" style="3" customWidth="1"/>
    <col min="12556" max="12556" width="10.42578125" style="3" customWidth="1"/>
    <col min="12557" max="12557" width="9.28515625" style="3" customWidth="1"/>
    <col min="12558" max="12558" width="11.140625" style="3" customWidth="1"/>
    <col min="12559" max="12559" width="7.85546875" style="3" customWidth="1"/>
    <col min="12560" max="12560" width="11" style="3" customWidth="1"/>
    <col min="12561" max="12561" width="7" style="3" customWidth="1"/>
    <col min="12562" max="12562" width="10.85546875" style="3" customWidth="1"/>
    <col min="12563" max="12564" width="10.7109375" style="3" customWidth="1"/>
    <col min="12565" max="12565" width="13.5703125" style="3" customWidth="1"/>
    <col min="12566" max="12566" width="7.42578125" style="3" customWidth="1"/>
    <col min="12567" max="12567" width="9.42578125" style="3" customWidth="1"/>
    <col min="12568" max="12568" width="10" style="3" customWidth="1"/>
    <col min="12569" max="12569" width="11.28515625" style="3" customWidth="1"/>
    <col min="12570" max="12570" width="10.140625" style="3" customWidth="1"/>
    <col min="12571" max="12571" width="9.5703125" style="3" customWidth="1"/>
    <col min="12572" max="12572" width="1.140625" style="3" customWidth="1"/>
    <col min="12573" max="12573" width="2.85546875" style="3" customWidth="1"/>
    <col min="12574" max="12800" width="11.42578125" style="3"/>
    <col min="12801" max="12801" width="11.140625" style="3" customWidth="1"/>
    <col min="12802" max="12802" width="26.140625" style="3" customWidth="1"/>
    <col min="12803" max="12803" width="11.42578125" style="3"/>
    <col min="12804" max="12804" width="10.28515625" style="3" customWidth="1"/>
    <col min="12805" max="12805" width="9.28515625" style="3" customWidth="1"/>
    <col min="12806" max="12806" width="9" style="3" customWidth="1"/>
    <col min="12807" max="12809" width="8.28515625" style="3" customWidth="1"/>
    <col min="12810" max="12810" width="9.42578125" style="3" customWidth="1"/>
    <col min="12811" max="12811" width="7.7109375" style="3" customWidth="1"/>
    <col min="12812" max="12812" width="10.42578125" style="3" customWidth="1"/>
    <col min="12813" max="12813" width="9.28515625" style="3" customWidth="1"/>
    <col min="12814" max="12814" width="11.140625" style="3" customWidth="1"/>
    <col min="12815" max="12815" width="7.85546875" style="3" customWidth="1"/>
    <col min="12816" max="12816" width="11" style="3" customWidth="1"/>
    <col min="12817" max="12817" width="7" style="3" customWidth="1"/>
    <col min="12818" max="12818" width="10.85546875" style="3" customWidth="1"/>
    <col min="12819" max="12820" width="10.7109375" style="3" customWidth="1"/>
    <col min="12821" max="12821" width="13.5703125" style="3" customWidth="1"/>
    <col min="12822" max="12822" width="7.42578125" style="3" customWidth="1"/>
    <col min="12823" max="12823" width="9.42578125" style="3" customWidth="1"/>
    <col min="12824" max="12824" width="10" style="3" customWidth="1"/>
    <col min="12825" max="12825" width="11.28515625" style="3" customWidth="1"/>
    <col min="12826" max="12826" width="10.140625" style="3" customWidth="1"/>
    <col min="12827" max="12827" width="9.5703125" style="3" customWidth="1"/>
    <col min="12828" max="12828" width="1.140625" style="3" customWidth="1"/>
    <col min="12829" max="12829" width="2.85546875" style="3" customWidth="1"/>
    <col min="12830" max="13056" width="11.42578125" style="3"/>
    <col min="13057" max="13057" width="11.140625" style="3" customWidth="1"/>
    <col min="13058" max="13058" width="26.140625" style="3" customWidth="1"/>
    <col min="13059" max="13059" width="11.42578125" style="3"/>
    <col min="13060" max="13060" width="10.28515625" style="3" customWidth="1"/>
    <col min="13061" max="13061" width="9.28515625" style="3" customWidth="1"/>
    <col min="13062" max="13062" width="9" style="3" customWidth="1"/>
    <col min="13063" max="13065" width="8.28515625" style="3" customWidth="1"/>
    <col min="13066" max="13066" width="9.42578125" style="3" customWidth="1"/>
    <col min="13067" max="13067" width="7.7109375" style="3" customWidth="1"/>
    <col min="13068" max="13068" width="10.42578125" style="3" customWidth="1"/>
    <col min="13069" max="13069" width="9.28515625" style="3" customWidth="1"/>
    <col min="13070" max="13070" width="11.140625" style="3" customWidth="1"/>
    <col min="13071" max="13071" width="7.85546875" style="3" customWidth="1"/>
    <col min="13072" max="13072" width="11" style="3" customWidth="1"/>
    <col min="13073" max="13073" width="7" style="3" customWidth="1"/>
    <col min="13074" max="13074" width="10.85546875" style="3" customWidth="1"/>
    <col min="13075" max="13076" width="10.7109375" style="3" customWidth="1"/>
    <col min="13077" max="13077" width="13.5703125" style="3" customWidth="1"/>
    <col min="13078" max="13078" width="7.42578125" style="3" customWidth="1"/>
    <col min="13079" max="13079" width="9.42578125" style="3" customWidth="1"/>
    <col min="13080" max="13080" width="10" style="3" customWidth="1"/>
    <col min="13081" max="13081" width="11.28515625" style="3" customWidth="1"/>
    <col min="13082" max="13082" width="10.140625" style="3" customWidth="1"/>
    <col min="13083" max="13083" width="9.5703125" style="3" customWidth="1"/>
    <col min="13084" max="13084" width="1.140625" style="3" customWidth="1"/>
    <col min="13085" max="13085" width="2.85546875" style="3" customWidth="1"/>
    <col min="13086" max="13312" width="11.42578125" style="3"/>
    <col min="13313" max="13313" width="11.140625" style="3" customWidth="1"/>
    <col min="13314" max="13314" width="26.140625" style="3" customWidth="1"/>
    <col min="13315" max="13315" width="11.42578125" style="3"/>
    <col min="13316" max="13316" width="10.28515625" style="3" customWidth="1"/>
    <col min="13317" max="13317" width="9.28515625" style="3" customWidth="1"/>
    <col min="13318" max="13318" width="9" style="3" customWidth="1"/>
    <col min="13319" max="13321" width="8.28515625" style="3" customWidth="1"/>
    <col min="13322" max="13322" width="9.42578125" style="3" customWidth="1"/>
    <col min="13323" max="13323" width="7.7109375" style="3" customWidth="1"/>
    <col min="13324" max="13324" width="10.42578125" style="3" customWidth="1"/>
    <col min="13325" max="13325" width="9.28515625" style="3" customWidth="1"/>
    <col min="13326" max="13326" width="11.140625" style="3" customWidth="1"/>
    <col min="13327" max="13327" width="7.85546875" style="3" customWidth="1"/>
    <col min="13328" max="13328" width="11" style="3" customWidth="1"/>
    <col min="13329" max="13329" width="7" style="3" customWidth="1"/>
    <col min="13330" max="13330" width="10.85546875" style="3" customWidth="1"/>
    <col min="13331" max="13332" width="10.7109375" style="3" customWidth="1"/>
    <col min="13333" max="13333" width="13.5703125" style="3" customWidth="1"/>
    <col min="13334" max="13334" width="7.42578125" style="3" customWidth="1"/>
    <col min="13335" max="13335" width="9.42578125" style="3" customWidth="1"/>
    <col min="13336" max="13336" width="10" style="3" customWidth="1"/>
    <col min="13337" max="13337" width="11.28515625" style="3" customWidth="1"/>
    <col min="13338" max="13338" width="10.140625" style="3" customWidth="1"/>
    <col min="13339" max="13339" width="9.5703125" style="3" customWidth="1"/>
    <col min="13340" max="13340" width="1.140625" style="3" customWidth="1"/>
    <col min="13341" max="13341" width="2.85546875" style="3" customWidth="1"/>
    <col min="13342" max="13568" width="11.42578125" style="3"/>
    <col min="13569" max="13569" width="11.140625" style="3" customWidth="1"/>
    <col min="13570" max="13570" width="26.140625" style="3" customWidth="1"/>
    <col min="13571" max="13571" width="11.42578125" style="3"/>
    <col min="13572" max="13572" width="10.28515625" style="3" customWidth="1"/>
    <col min="13573" max="13573" width="9.28515625" style="3" customWidth="1"/>
    <col min="13574" max="13574" width="9" style="3" customWidth="1"/>
    <col min="13575" max="13577" width="8.28515625" style="3" customWidth="1"/>
    <col min="13578" max="13578" width="9.42578125" style="3" customWidth="1"/>
    <col min="13579" max="13579" width="7.7109375" style="3" customWidth="1"/>
    <col min="13580" max="13580" width="10.42578125" style="3" customWidth="1"/>
    <col min="13581" max="13581" width="9.28515625" style="3" customWidth="1"/>
    <col min="13582" max="13582" width="11.140625" style="3" customWidth="1"/>
    <col min="13583" max="13583" width="7.85546875" style="3" customWidth="1"/>
    <col min="13584" max="13584" width="11" style="3" customWidth="1"/>
    <col min="13585" max="13585" width="7" style="3" customWidth="1"/>
    <col min="13586" max="13586" width="10.85546875" style="3" customWidth="1"/>
    <col min="13587" max="13588" width="10.7109375" style="3" customWidth="1"/>
    <col min="13589" max="13589" width="13.5703125" style="3" customWidth="1"/>
    <col min="13590" max="13590" width="7.42578125" style="3" customWidth="1"/>
    <col min="13591" max="13591" width="9.42578125" style="3" customWidth="1"/>
    <col min="13592" max="13592" width="10" style="3" customWidth="1"/>
    <col min="13593" max="13593" width="11.28515625" style="3" customWidth="1"/>
    <col min="13594" max="13594" width="10.140625" style="3" customWidth="1"/>
    <col min="13595" max="13595" width="9.5703125" style="3" customWidth="1"/>
    <col min="13596" max="13596" width="1.140625" style="3" customWidth="1"/>
    <col min="13597" max="13597" width="2.85546875" style="3" customWidth="1"/>
    <col min="13598" max="13824" width="11.42578125" style="3"/>
    <col min="13825" max="13825" width="11.140625" style="3" customWidth="1"/>
    <col min="13826" max="13826" width="26.140625" style="3" customWidth="1"/>
    <col min="13827" max="13827" width="11.42578125" style="3"/>
    <col min="13828" max="13828" width="10.28515625" style="3" customWidth="1"/>
    <col min="13829" max="13829" width="9.28515625" style="3" customWidth="1"/>
    <col min="13830" max="13830" width="9" style="3" customWidth="1"/>
    <col min="13831" max="13833" width="8.28515625" style="3" customWidth="1"/>
    <col min="13834" max="13834" width="9.42578125" style="3" customWidth="1"/>
    <col min="13835" max="13835" width="7.7109375" style="3" customWidth="1"/>
    <col min="13836" max="13836" width="10.42578125" style="3" customWidth="1"/>
    <col min="13837" max="13837" width="9.28515625" style="3" customWidth="1"/>
    <col min="13838" max="13838" width="11.140625" style="3" customWidth="1"/>
    <col min="13839" max="13839" width="7.85546875" style="3" customWidth="1"/>
    <col min="13840" max="13840" width="11" style="3" customWidth="1"/>
    <col min="13841" max="13841" width="7" style="3" customWidth="1"/>
    <col min="13842" max="13842" width="10.85546875" style="3" customWidth="1"/>
    <col min="13843" max="13844" width="10.7109375" style="3" customWidth="1"/>
    <col min="13845" max="13845" width="13.5703125" style="3" customWidth="1"/>
    <col min="13846" max="13846" width="7.42578125" style="3" customWidth="1"/>
    <col min="13847" max="13847" width="9.42578125" style="3" customWidth="1"/>
    <col min="13848" max="13848" width="10" style="3" customWidth="1"/>
    <col min="13849" max="13849" width="11.28515625" style="3" customWidth="1"/>
    <col min="13850" max="13850" width="10.140625" style="3" customWidth="1"/>
    <col min="13851" max="13851" width="9.5703125" style="3" customWidth="1"/>
    <col min="13852" max="13852" width="1.140625" style="3" customWidth="1"/>
    <col min="13853" max="13853" width="2.85546875" style="3" customWidth="1"/>
    <col min="13854" max="14080" width="11.42578125" style="3"/>
    <col min="14081" max="14081" width="11.140625" style="3" customWidth="1"/>
    <col min="14082" max="14082" width="26.140625" style="3" customWidth="1"/>
    <col min="14083" max="14083" width="11.42578125" style="3"/>
    <col min="14084" max="14084" width="10.28515625" style="3" customWidth="1"/>
    <col min="14085" max="14085" width="9.28515625" style="3" customWidth="1"/>
    <col min="14086" max="14086" width="9" style="3" customWidth="1"/>
    <col min="14087" max="14089" width="8.28515625" style="3" customWidth="1"/>
    <col min="14090" max="14090" width="9.42578125" style="3" customWidth="1"/>
    <col min="14091" max="14091" width="7.7109375" style="3" customWidth="1"/>
    <col min="14092" max="14092" width="10.42578125" style="3" customWidth="1"/>
    <col min="14093" max="14093" width="9.28515625" style="3" customWidth="1"/>
    <col min="14094" max="14094" width="11.140625" style="3" customWidth="1"/>
    <col min="14095" max="14095" width="7.85546875" style="3" customWidth="1"/>
    <col min="14096" max="14096" width="11" style="3" customWidth="1"/>
    <col min="14097" max="14097" width="7" style="3" customWidth="1"/>
    <col min="14098" max="14098" width="10.85546875" style="3" customWidth="1"/>
    <col min="14099" max="14100" width="10.7109375" style="3" customWidth="1"/>
    <col min="14101" max="14101" width="13.5703125" style="3" customWidth="1"/>
    <col min="14102" max="14102" width="7.42578125" style="3" customWidth="1"/>
    <col min="14103" max="14103" width="9.42578125" style="3" customWidth="1"/>
    <col min="14104" max="14104" width="10" style="3" customWidth="1"/>
    <col min="14105" max="14105" width="11.28515625" style="3" customWidth="1"/>
    <col min="14106" max="14106" width="10.140625" style="3" customWidth="1"/>
    <col min="14107" max="14107" width="9.5703125" style="3" customWidth="1"/>
    <col min="14108" max="14108" width="1.140625" style="3" customWidth="1"/>
    <col min="14109" max="14109" width="2.85546875" style="3" customWidth="1"/>
    <col min="14110" max="14336" width="11.42578125" style="3"/>
    <col min="14337" max="14337" width="11.140625" style="3" customWidth="1"/>
    <col min="14338" max="14338" width="26.140625" style="3" customWidth="1"/>
    <col min="14339" max="14339" width="11.42578125" style="3"/>
    <col min="14340" max="14340" width="10.28515625" style="3" customWidth="1"/>
    <col min="14341" max="14341" width="9.28515625" style="3" customWidth="1"/>
    <col min="14342" max="14342" width="9" style="3" customWidth="1"/>
    <col min="14343" max="14345" width="8.28515625" style="3" customWidth="1"/>
    <col min="14346" max="14346" width="9.42578125" style="3" customWidth="1"/>
    <col min="14347" max="14347" width="7.7109375" style="3" customWidth="1"/>
    <col min="14348" max="14348" width="10.42578125" style="3" customWidth="1"/>
    <col min="14349" max="14349" width="9.28515625" style="3" customWidth="1"/>
    <col min="14350" max="14350" width="11.140625" style="3" customWidth="1"/>
    <col min="14351" max="14351" width="7.85546875" style="3" customWidth="1"/>
    <col min="14352" max="14352" width="11" style="3" customWidth="1"/>
    <col min="14353" max="14353" width="7" style="3" customWidth="1"/>
    <col min="14354" max="14354" width="10.85546875" style="3" customWidth="1"/>
    <col min="14355" max="14356" width="10.7109375" style="3" customWidth="1"/>
    <col min="14357" max="14357" width="13.5703125" style="3" customWidth="1"/>
    <col min="14358" max="14358" width="7.42578125" style="3" customWidth="1"/>
    <col min="14359" max="14359" width="9.42578125" style="3" customWidth="1"/>
    <col min="14360" max="14360" width="10" style="3" customWidth="1"/>
    <col min="14361" max="14361" width="11.28515625" style="3" customWidth="1"/>
    <col min="14362" max="14362" width="10.140625" style="3" customWidth="1"/>
    <col min="14363" max="14363" width="9.5703125" style="3" customWidth="1"/>
    <col min="14364" max="14364" width="1.140625" style="3" customWidth="1"/>
    <col min="14365" max="14365" width="2.85546875" style="3" customWidth="1"/>
    <col min="14366" max="14592" width="11.42578125" style="3"/>
    <col min="14593" max="14593" width="11.140625" style="3" customWidth="1"/>
    <col min="14594" max="14594" width="26.140625" style="3" customWidth="1"/>
    <col min="14595" max="14595" width="11.42578125" style="3"/>
    <col min="14596" max="14596" width="10.28515625" style="3" customWidth="1"/>
    <col min="14597" max="14597" width="9.28515625" style="3" customWidth="1"/>
    <col min="14598" max="14598" width="9" style="3" customWidth="1"/>
    <col min="14599" max="14601" width="8.28515625" style="3" customWidth="1"/>
    <col min="14602" max="14602" width="9.42578125" style="3" customWidth="1"/>
    <col min="14603" max="14603" width="7.7109375" style="3" customWidth="1"/>
    <col min="14604" max="14604" width="10.42578125" style="3" customWidth="1"/>
    <col min="14605" max="14605" width="9.28515625" style="3" customWidth="1"/>
    <col min="14606" max="14606" width="11.140625" style="3" customWidth="1"/>
    <col min="14607" max="14607" width="7.85546875" style="3" customWidth="1"/>
    <col min="14608" max="14608" width="11" style="3" customWidth="1"/>
    <col min="14609" max="14609" width="7" style="3" customWidth="1"/>
    <col min="14610" max="14610" width="10.85546875" style="3" customWidth="1"/>
    <col min="14611" max="14612" width="10.7109375" style="3" customWidth="1"/>
    <col min="14613" max="14613" width="13.5703125" style="3" customWidth="1"/>
    <col min="14614" max="14614" width="7.42578125" style="3" customWidth="1"/>
    <col min="14615" max="14615" width="9.42578125" style="3" customWidth="1"/>
    <col min="14616" max="14616" width="10" style="3" customWidth="1"/>
    <col min="14617" max="14617" width="11.28515625" style="3" customWidth="1"/>
    <col min="14618" max="14618" width="10.140625" style="3" customWidth="1"/>
    <col min="14619" max="14619" width="9.5703125" style="3" customWidth="1"/>
    <col min="14620" max="14620" width="1.140625" style="3" customWidth="1"/>
    <col min="14621" max="14621" width="2.85546875" style="3" customWidth="1"/>
    <col min="14622" max="14848" width="11.42578125" style="3"/>
    <col min="14849" max="14849" width="11.140625" style="3" customWidth="1"/>
    <col min="14850" max="14850" width="26.140625" style="3" customWidth="1"/>
    <col min="14851" max="14851" width="11.42578125" style="3"/>
    <col min="14852" max="14852" width="10.28515625" style="3" customWidth="1"/>
    <col min="14853" max="14853" width="9.28515625" style="3" customWidth="1"/>
    <col min="14854" max="14854" width="9" style="3" customWidth="1"/>
    <col min="14855" max="14857" width="8.28515625" style="3" customWidth="1"/>
    <col min="14858" max="14858" width="9.42578125" style="3" customWidth="1"/>
    <col min="14859" max="14859" width="7.7109375" style="3" customWidth="1"/>
    <col min="14860" max="14860" width="10.42578125" style="3" customWidth="1"/>
    <col min="14861" max="14861" width="9.28515625" style="3" customWidth="1"/>
    <col min="14862" max="14862" width="11.140625" style="3" customWidth="1"/>
    <col min="14863" max="14863" width="7.85546875" style="3" customWidth="1"/>
    <col min="14864" max="14864" width="11" style="3" customWidth="1"/>
    <col min="14865" max="14865" width="7" style="3" customWidth="1"/>
    <col min="14866" max="14866" width="10.85546875" style="3" customWidth="1"/>
    <col min="14867" max="14868" width="10.7109375" style="3" customWidth="1"/>
    <col min="14869" max="14869" width="13.5703125" style="3" customWidth="1"/>
    <col min="14870" max="14870" width="7.42578125" style="3" customWidth="1"/>
    <col min="14871" max="14871" width="9.42578125" style="3" customWidth="1"/>
    <col min="14872" max="14872" width="10" style="3" customWidth="1"/>
    <col min="14873" max="14873" width="11.28515625" style="3" customWidth="1"/>
    <col min="14874" max="14874" width="10.140625" style="3" customWidth="1"/>
    <col min="14875" max="14875" width="9.5703125" style="3" customWidth="1"/>
    <col min="14876" max="14876" width="1.140625" style="3" customWidth="1"/>
    <col min="14877" max="14877" width="2.85546875" style="3" customWidth="1"/>
    <col min="14878" max="15104" width="11.42578125" style="3"/>
    <col min="15105" max="15105" width="11.140625" style="3" customWidth="1"/>
    <col min="15106" max="15106" width="26.140625" style="3" customWidth="1"/>
    <col min="15107" max="15107" width="11.42578125" style="3"/>
    <col min="15108" max="15108" width="10.28515625" style="3" customWidth="1"/>
    <col min="15109" max="15109" width="9.28515625" style="3" customWidth="1"/>
    <col min="15110" max="15110" width="9" style="3" customWidth="1"/>
    <col min="15111" max="15113" width="8.28515625" style="3" customWidth="1"/>
    <col min="15114" max="15114" width="9.42578125" style="3" customWidth="1"/>
    <col min="15115" max="15115" width="7.7109375" style="3" customWidth="1"/>
    <col min="15116" max="15116" width="10.42578125" style="3" customWidth="1"/>
    <col min="15117" max="15117" width="9.28515625" style="3" customWidth="1"/>
    <col min="15118" max="15118" width="11.140625" style="3" customWidth="1"/>
    <col min="15119" max="15119" width="7.85546875" style="3" customWidth="1"/>
    <col min="15120" max="15120" width="11" style="3" customWidth="1"/>
    <col min="15121" max="15121" width="7" style="3" customWidth="1"/>
    <col min="15122" max="15122" width="10.85546875" style="3" customWidth="1"/>
    <col min="15123" max="15124" width="10.7109375" style="3" customWidth="1"/>
    <col min="15125" max="15125" width="13.5703125" style="3" customWidth="1"/>
    <col min="15126" max="15126" width="7.42578125" style="3" customWidth="1"/>
    <col min="15127" max="15127" width="9.42578125" style="3" customWidth="1"/>
    <col min="15128" max="15128" width="10" style="3" customWidth="1"/>
    <col min="15129" max="15129" width="11.28515625" style="3" customWidth="1"/>
    <col min="15130" max="15130" width="10.140625" style="3" customWidth="1"/>
    <col min="15131" max="15131" width="9.5703125" style="3" customWidth="1"/>
    <col min="15132" max="15132" width="1.140625" style="3" customWidth="1"/>
    <col min="15133" max="15133" width="2.85546875" style="3" customWidth="1"/>
    <col min="15134" max="15360" width="11.42578125" style="3"/>
    <col min="15361" max="15361" width="11.140625" style="3" customWidth="1"/>
    <col min="15362" max="15362" width="26.140625" style="3" customWidth="1"/>
    <col min="15363" max="15363" width="11.42578125" style="3"/>
    <col min="15364" max="15364" width="10.28515625" style="3" customWidth="1"/>
    <col min="15365" max="15365" width="9.28515625" style="3" customWidth="1"/>
    <col min="15366" max="15366" width="9" style="3" customWidth="1"/>
    <col min="15367" max="15369" width="8.28515625" style="3" customWidth="1"/>
    <col min="15370" max="15370" width="9.42578125" style="3" customWidth="1"/>
    <col min="15371" max="15371" width="7.7109375" style="3" customWidth="1"/>
    <col min="15372" max="15372" width="10.42578125" style="3" customWidth="1"/>
    <col min="15373" max="15373" width="9.28515625" style="3" customWidth="1"/>
    <col min="15374" max="15374" width="11.140625" style="3" customWidth="1"/>
    <col min="15375" max="15375" width="7.85546875" style="3" customWidth="1"/>
    <col min="15376" max="15376" width="11" style="3" customWidth="1"/>
    <col min="15377" max="15377" width="7" style="3" customWidth="1"/>
    <col min="15378" max="15378" width="10.85546875" style="3" customWidth="1"/>
    <col min="15379" max="15380" width="10.7109375" style="3" customWidth="1"/>
    <col min="15381" max="15381" width="13.5703125" style="3" customWidth="1"/>
    <col min="15382" max="15382" width="7.42578125" style="3" customWidth="1"/>
    <col min="15383" max="15383" width="9.42578125" style="3" customWidth="1"/>
    <col min="15384" max="15384" width="10" style="3" customWidth="1"/>
    <col min="15385" max="15385" width="11.28515625" style="3" customWidth="1"/>
    <col min="15386" max="15386" width="10.140625" style="3" customWidth="1"/>
    <col min="15387" max="15387" width="9.5703125" style="3" customWidth="1"/>
    <col min="15388" max="15388" width="1.140625" style="3" customWidth="1"/>
    <col min="15389" max="15389" width="2.85546875" style="3" customWidth="1"/>
    <col min="15390" max="15616" width="11.42578125" style="3"/>
    <col min="15617" max="15617" width="11.140625" style="3" customWidth="1"/>
    <col min="15618" max="15618" width="26.140625" style="3" customWidth="1"/>
    <col min="15619" max="15619" width="11.42578125" style="3"/>
    <col min="15620" max="15620" width="10.28515625" style="3" customWidth="1"/>
    <col min="15621" max="15621" width="9.28515625" style="3" customWidth="1"/>
    <col min="15622" max="15622" width="9" style="3" customWidth="1"/>
    <col min="15623" max="15625" width="8.28515625" style="3" customWidth="1"/>
    <col min="15626" max="15626" width="9.42578125" style="3" customWidth="1"/>
    <col min="15627" max="15627" width="7.7109375" style="3" customWidth="1"/>
    <col min="15628" max="15628" width="10.42578125" style="3" customWidth="1"/>
    <col min="15629" max="15629" width="9.28515625" style="3" customWidth="1"/>
    <col min="15630" max="15630" width="11.140625" style="3" customWidth="1"/>
    <col min="15631" max="15631" width="7.85546875" style="3" customWidth="1"/>
    <col min="15632" max="15632" width="11" style="3" customWidth="1"/>
    <col min="15633" max="15633" width="7" style="3" customWidth="1"/>
    <col min="15634" max="15634" width="10.85546875" style="3" customWidth="1"/>
    <col min="15635" max="15636" width="10.7109375" style="3" customWidth="1"/>
    <col min="15637" max="15637" width="13.5703125" style="3" customWidth="1"/>
    <col min="15638" max="15638" width="7.42578125" style="3" customWidth="1"/>
    <col min="15639" max="15639" width="9.42578125" style="3" customWidth="1"/>
    <col min="15640" max="15640" width="10" style="3" customWidth="1"/>
    <col min="15641" max="15641" width="11.28515625" style="3" customWidth="1"/>
    <col min="15642" max="15642" width="10.140625" style="3" customWidth="1"/>
    <col min="15643" max="15643" width="9.5703125" style="3" customWidth="1"/>
    <col min="15644" max="15644" width="1.140625" style="3" customWidth="1"/>
    <col min="15645" max="15645" width="2.85546875" style="3" customWidth="1"/>
    <col min="15646" max="15872" width="11.42578125" style="3"/>
    <col min="15873" max="15873" width="11.140625" style="3" customWidth="1"/>
    <col min="15874" max="15874" width="26.140625" style="3" customWidth="1"/>
    <col min="15875" max="15875" width="11.42578125" style="3"/>
    <col min="15876" max="15876" width="10.28515625" style="3" customWidth="1"/>
    <col min="15877" max="15877" width="9.28515625" style="3" customWidth="1"/>
    <col min="15878" max="15878" width="9" style="3" customWidth="1"/>
    <col min="15879" max="15881" width="8.28515625" style="3" customWidth="1"/>
    <col min="15882" max="15882" width="9.42578125" style="3" customWidth="1"/>
    <col min="15883" max="15883" width="7.7109375" style="3" customWidth="1"/>
    <col min="15884" max="15884" width="10.42578125" style="3" customWidth="1"/>
    <col min="15885" max="15885" width="9.28515625" style="3" customWidth="1"/>
    <col min="15886" max="15886" width="11.140625" style="3" customWidth="1"/>
    <col min="15887" max="15887" width="7.85546875" style="3" customWidth="1"/>
    <col min="15888" max="15888" width="11" style="3" customWidth="1"/>
    <col min="15889" max="15889" width="7" style="3" customWidth="1"/>
    <col min="15890" max="15890" width="10.85546875" style="3" customWidth="1"/>
    <col min="15891" max="15892" width="10.7109375" style="3" customWidth="1"/>
    <col min="15893" max="15893" width="13.5703125" style="3" customWidth="1"/>
    <col min="15894" max="15894" width="7.42578125" style="3" customWidth="1"/>
    <col min="15895" max="15895" width="9.42578125" style="3" customWidth="1"/>
    <col min="15896" max="15896" width="10" style="3" customWidth="1"/>
    <col min="15897" max="15897" width="11.28515625" style="3" customWidth="1"/>
    <col min="15898" max="15898" width="10.140625" style="3" customWidth="1"/>
    <col min="15899" max="15899" width="9.5703125" style="3" customWidth="1"/>
    <col min="15900" max="15900" width="1.140625" style="3" customWidth="1"/>
    <col min="15901" max="15901" width="2.85546875" style="3" customWidth="1"/>
    <col min="15902" max="16128" width="11.42578125" style="3"/>
    <col min="16129" max="16129" width="11.140625" style="3" customWidth="1"/>
    <col min="16130" max="16130" width="26.140625" style="3" customWidth="1"/>
    <col min="16131" max="16131" width="11.42578125" style="3"/>
    <col min="16132" max="16132" width="10.28515625" style="3" customWidth="1"/>
    <col min="16133" max="16133" width="9.28515625" style="3" customWidth="1"/>
    <col min="16134" max="16134" width="9" style="3" customWidth="1"/>
    <col min="16135" max="16137" width="8.28515625" style="3" customWidth="1"/>
    <col min="16138" max="16138" width="9.42578125" style="3" customWidth="1"/>
    <col min="16139" max="16139" width="7.7109375" style="3" customWidth="1"/>
    <col min="16140" max="16140" width="10.42578125" style="3" customWidth="1"/>
    <col min="16141" max="16141" width="9.28515625" style="3" customWidth="1"/>
    <col min="16142" max="16142" width="11.140625" style="3" customWidth="1"/>
    <col min="16143" max="16143" width="7.85546875" style="3" customWidth="1"/>
    <col min="16144" max="16144" width="11" style="3" customWidth="1"/>
    <col min="16145" max="16145" width="7" style="3" customWidth="1"/>
    <col min="16146" max="16146" width="10.85546875" style="3" customWidth="1"/>
    <col min="16147" max="16148" width="10.7109375" style="3" customWidth="1"/>
    <col min="16149" max="16149" width="13.5703125" style="3" customWidth="1"/>
    <col min="16150" max="16150" width="7.42578125" style="3" customWidth="1"/>
    <col min="16151" max="16151" width="9.42578125" style="3" customWidth="1"/>
    <col min="16152" max="16152" width="10" style="3" customWidth="1"/>
    <col min="16153" max="16153" width="11.28515625" style="3" customWidth="1"/>
    <col min="16154" max="16154" width="10.140625" style="3" customWidth="1"/>
    <col min="16155" max="16155" width="9.5703125" style="3" customWidth="1"/>
    <col min="16156" max="16156" width="1.140625" style="3" customWidth="1"/>
    <col min="16157" max="16157" width="2.85546875" style="3" customWidth="1"/>
    <col min="16158" max="16384" width="11.42578125" style="3"/>
  </cols>
  <sheetData>
    <row r="1" spans="1:27" x14ac:dyDescent="0.2">
      <c r="A1" s="2" t="s">
        <v>0</v>
      </c>
    </row>
    <row r="2" spans="1:27" ht="15.75" x14ac:dyDescent="0.25">
      <c r="A2" s="2" t="s">
        <v>1</v>
      </c>
      <c r="B2" s="4" t="s">
        <v>2</v>
      </c>
      <c r="D2" s="88" t="s">
        <v>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5"/>
      <c r="U2" s="5"/>
      <c r="V2" s="5"/>
    </row>
    <row r="3" spans="1:27" ht="15" x14ac:dyDescent="0.2">
      <c r="A3" s="2" t="s">
        <v>4</v>
      </c>
      <c r="B3" s="4" t="s">
        <v>147</v>
      </c>
      <c r="C3" s="6">
        <v>2014</v>
      </c>
      <c r="E3" s="7">
        <f>+E8+E18+E35</f>
        <v>324</v>
      </c>
      <c r="F3" s="7">
        <f t="shared" ref="F3:U3" si="0">+F8+F18+F35</f>
        <v>0</v>
      </c>
      <c r="G3" s="7">
        <f t="shared" si="0"/>
        <v>62</v>
      </c>
      <c r="H3" s="7">
        <f t="shared" si="0"/>
        <v>0</v>
      </c>
      <c r="I3" s="7">
        <f t="shared" si="0"/>
        <v>0</v>
      </c>
      <c r="J3" s="7">
        <f t="shared" si="0"/>
        <v>94</v>
      </c>
      <c r="K3" s="7">
        <f t="shared" si="0"/>
        <v>480</v>
      </c>
      <c r="L3" s="7">
        <f t="shared" si="0"/>
        <v>434</v>
      </c>
      <c r="M3" s="7">
        <f t="shared" si="0"/>
        <v>69</v>
      </c>
      <c r="N3" s="7">
        <f t="shared" si="0"/>
        <v>22</v>
      </c>
      <c r="O3" s="7">
        <f t="shared" si="0"/>
        <v>525</v>
      </c>
      <c r="P3" s="7">
        <f t="shared" si="0"/>
        <v>56</v>
      </c>
      <c r="Q3" s="7">
        <f t="shared" si="0"/>
        <v>0</v>
      </c>
      <c r="R3" s="7">
        <f t="shared" si="0"/>
        <v>3336</v>
      </c>
      <c r="S3" s="7">
        <f t="shared" si="0"/>
        <v>2745</v>
      </c>
      <c r="T3" s="7">
        <f t="shared" si="0"/>
        <v>3011</v>
      </c>
      <c r="U3" s="7">
        <f t="shared" si="0"/>
        <v>2973</v>
      </c>
    </row>
    <row r="4" spans="1:27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2">
      <c r="A5" s="90" t="s">
        <v>5</v>
      </c>
      <c r="B5" s="92" t="s">
        <v>6</v>
      </c>
      <c r="C5" s="94" t="s">
        <v>7</v>
      </c>
      <c r="D5" s="94" t="s">
        <v>8</v>
      </c>
      <c r="E5" s="96" t="s">
        <v>9</v>
      </c>
      <c r="F5" s="97"/>
      <c r="G5" s="97"/>
      <c r="H5" s="97"/>
      <c r="I5" s="97"/>
      <c r="J5" s="97"/>
      <c r="K5" s="98"/>
      <c r="L5" s="96" t="s">
        <v>10</v>
      </c>
      <c r="M5" s="97"/>
      <c r="N5" s="97"/>
      <c r="O5" s="98"/>
      <c r="P5" s="94" t="s">
        <v>11</v>
      </c>
      <c r="Q5" s="94" t="s">
        <v>12</v>
      </c>
      <c r="R5" s="96" t="s">
        <v>13</v>
      </c>
      <c r="S5" s="98"/>
      <c r="T5" s="96" t="s">
        <v>14</v>
      </c>
      <c r="U5" s="98"/>
      <c r="V5" s="94" t="s">
        <v>15</v>
      </c>
      <c r="W5" s="96" t="s">
        <v>16</v>
      </c>
      <c r="X5" s="97"/>
      <c r="Y5" s="97"/>
      <c r="Z5" s="97"/>
      <c r="AA5" s="98"/>
    </row>
    <row r="6" spans="1:27" ht="56.25" x14ac:dyDescent="0.2">
      <c r="A6" s="91"/>
      <c r="B6" s="93"/>
      <c r="C6" s="95"/>
      <c r="D6" s="95"/>
      <c r="E6" s="9" t="s">
        <v>17</v>
      </c>
      <c r="F6" s="10" t="s">
        <v>18</v>
      </c>
      <c r="G6" s="11" t="s">
        <v>19</v>
      </c>
      <c r="H6" s="10" t="s">
        <v>20</v>
      </c>
      <c r="I6" s="11" t="s">
        <v>21</v>
      </c>
      <c r="J6" s="10" t="s">
        <v>22</v>
      </c>
      <c r="K6" s="72" t="s">
        <v>23</v>
      </c>
      <c r="L6" s="9" t="s">
        <v>24</v>
      </c>
      <c r="M6" s="10" t="s">
        <v>25</v>
      </c>
      <c r="N6" s="74" t="s">
        <v>26</v>
      </c>
      <c r="O6" s="10" t="s">
        <v>23</v>
      </c>
      <c r="P6" s="95"/>
      <c r="Q6" s="95"/>
      <c r="R6" s="73" t="s">
        <v>27</v>
      </c>
      <c r="S6" s="10" t="s">
        <v>28</v>
      </c>
      <c r="T6" s="73" t="s">
        <v>23</v>
      </c>
      <c r="U6" s="10" t="s">
        <v>29</v>
      </c>
      <c r="V6" s="95"/>
      <c r="W6" s="9" t="s">
        <v>30</v>
      </c>
      <c r="X6" s="15" t="s">
        <v>31</v>
      </c>
      <c r="Y6" s="15" t="s">
        <v>32</v>
      </c>
      <c r="Z6" s="15" t="s">
        <v>33</v>
      </c>
      <c r="AA6" s="72" t="s">
        <v>34</v>
      </c>
    </row>
    <row r="7" spans="1:27" ht="15.75" x14ac:dyDescent="0.25">
      <c r="A7" s="16"/>
      <c r="B7" s="75" t="s">
        <v>35</v>
      </c>
      <c r="C7" s="18">
        <f>SUM(C8:C36)</f>
        <v>292</v>
      </c>
      <c r="D7" s="18">
        <f t="shared" ref="D7:V7" si="1">SUM(D8:D36)</f>
        <v>206</v>
      </c>
      <c r="E7" s="18">
        <f t="shared" si="1"/>
        <v>848</v>
      </c>
      <c r="F7" s="18">
        <f>SUM(F8:F36)</f>
        <v>0</v>
      </c>
      <c r="G7" s="18">
        <f>SUM(G8:G36)</f>
        <v>83</v>
      </c>
      <c r="H7" s="18">
        <f>SUM(H8:H36)</f>
        <v>0</v>
      </c>
      <c r="I7" s="18">
        <f>SUM(I8:I36)</f>
        <v>149</v>
      </c>
      <c r="J7" s="18">
        <f t="shared" si="1"/>
        <v>201</v>
      </c>
      <c r="K7" s="18">
        <f t="shared" si="1"/>
        <v>1281</v>
      </c>
      <c r="L7" s="18">
        <f t="shared" si="1"/>
        <v>1099</v>
      </c>
      <c r="M7" s="18">
        <f t="shared" si="1"/>
        <v>201</v>
      </c>
      <c r="N7" s="18">
        <f t="shared" si="1"/>
        <v>46</v>
      </c>
      <c r="O7" s="18">
        <f t="shared" si="1"/>
        <v>1346</v>
      </c>
      <c r="P7" s="18">
        <f t="shared" si="1"/>
        <v>141</v>
      </c>
      <c r="Q7" s="18">
        <f t="shared" si="1"/>
        <v>16</v>
      </c>
      <c r="R7" s="18">
        <f t="shared" si="1"/>
        <v>8162</v>
      </c>
      <c r="S7" s="18">
        <f t="shared" si="1"/>
        <v>5943</v>
      </c>
      <c r="T7" s="18">
        <f t="shared" si="1"/>
        <v>6274</v>
      </c>
      <c r="U7" s="18">
        <f t="shared" si="1"/>
        <v>5877</v>
      </c>
      <c r="V7" s="18">
        <f t="shared" si="1"/>
        <v>0</v>
      </c>
      <c r="W7" s="19">
        <f t="shared" ref="W7:W36" si="2">IF(S7&gt;0,T7/O7,"")</f>
        <v>4.6612184249628532</v>
      </c>
      <c r="X7" s="20">
        <f t="shared" ref="X7:X36" si="3">IF(N7&gt;0,(N7/O7),"")</f>
        <v>3.4175334323922731E-2</v>
      </c>
      <c r="Y7" s="20">
        <f t="shared" ref="Y7:Y36" si="4">IF(S7&gt;0,(S7/R7),"")</f>
        <v>0.72813036020583188</v>
      </c>
      <c r="Z7" s="19">
        <f t="shared" ref="Z7:Z36" si="5">IF(S7&gt;0,(R7-S7)/O7,"")</f>
        <v>1.6485884101040118</v>
      </c>
      <c r="AA7" s="19">
        <f t="shared" ref="AA7:AA36" si="6">IF(S7&gt;0,O7/C7,"")</f>
        <v>4.6095890410958908</v>
      </c>
    </row>
    <row r="8" spans="1:27" ht="15" x14ac:dyDescent="0.2">
      <c r="A8" s="21" t="s">
        <v>36</v>
      </c>
      <c r="B8" s="22" t="s">
        <v>37</v>
      </c>
      <c r="C8" s="4">
        <v>55</v>
      </c>
      <c r="D8" s="4">
        <v>58</v>
      </c>
      <c r="E8" s="4">
        <v>196</v>
      </c>
      <c r="F8" s="4"/>
      <c r="G8" s="4">
        <v>7</v>
      </c>
      <c r="H8" s="4"/>
      <c r="I8" s="4"/>
      <c r="J8" s="4">
        <v>34</v>
      </c>
      <c r="K8" s="23">
        <f>SUM(E8:J8)</f>
        <v>237</v>
      </c>
      <c r="L8" s="4">
        <v>214</v>
      </c>
      <c r="M8" s="4">
        <v>31</v>
      </c>
      <c r="N8" s="4">
        <v>21</v>
      </c>
      <c r="O8" s="23">
        <f t="shared" ref="O8:O36" si="7">SUM(L8:N8)</f>
        <v>266</v>
      </c>
      <c r="P8" s="23">
        <f t="shared" ref="P8:P36" si="8">+D8+K8-O8</f>
        <v>29</v>
      </c>
      <c r="Q8" s="4"/>
      <c r="R8" s="4">
        <v>1705</v>
      </c>
      <c r="S8" s="4">
        <v>1407</v>
      </c>
      <c r="T8" s="4">
        <v>1679</v>
      </c>
      <c r="U8" s="4">
        <v>1650</v>
      </c>
      <c r="V8" s="4"/>
      <c r="W8" s="19">
        <f t="shared" si="2"/>
        <v>6.3120300751879697</v>
      </c>
      <c r="X8" s="20">
        <f t="shared" si="3"/>
        <v>7.8947368421052627E-2</v>
      </c>
      <c r="Y8" s="20">
        <f t="shared" si="4"/>
        <v>0.82521994134897358</v>
      </c>
      <c r="Z8" s="19">
        <f t="shared" si="5"/>
        <v>1.1203007518796992</v>
      </c>
      <c r="AA8" s="19">
        <f t="shared" si="6"/>
        <v>4.836363636363636</v>
      </c>
    </row>
    <row r="9" spans="1:27" ht="15" x14ac:dyDescent="0.2">
      <c r="A9" s="21" t="s">
        <v>38</v>
      </c>
      <c r="B9" s="22" t="s">
        <v>143</v>
      </c>
      <c r="C9" s="4">
        <v>16</v>
      </c>
      <c r="D9" s="4">
        <v>16</v>
      </c>
      <c r="E9" s="4">
        <v>53</v>
      </c>
      <c r="F9" s="4"/>
      <c r="G9" s="4"/>
      <c r="H9" s="4"/>
      <c r="I9" s="4"/>
      <c r="J9" s="4">
        <v>15</v>
      </c>
      <c r="K9" s="23">
        <f t="shared" ref="K9:K36" si="9">SUM(E9:J9)</f>
        <v>68</v>
      </c>
      <c r="L9" s="4">
        <v>49</v>
      </c>
      <c r="M9" s="4">
        <v>13</v>
      </c>
      <c r="N9" s="4">
        <v>10</v>
      </c>
      <c r="O9" s="23">
        <f t="shared" si="7"/>
        <v>72</v>
      </c>
      <c r="P9" s="23">
        <f t="shared" si="8"/>
        <v>12</v>
      </c>
      <c r="Q9" s="4"/>
      <c r="R9" s="4">
        <v>496</v>
      </c>
      <c r="S9" s="4">
        <v>433</v>
      </c>
      <c r="T9" s="4">
        <v>504</v>
      </c>
      <c r="U9" s="4">
        <v>499</v>
      </c>
      <c r="V9" s="4"/>
      <c r="W9" s="19">
        <f t="shared" si="2"/>
        <v>7</v>
      </c>
      <c r="X9" s="20">
        <f t="shared" si="3"/>
        <v>0.1388888888888889</v>
      </c>
      <c r="Y9" s="20">
        <f t="shared" si="4"/>
        <v>0.87298387096774188</v>
      </c>
      <c r="Z9" s="19">
        <f t="shared" si="5"/>
        <v>0.875</v>
      </c>
      <c r="AA9" s="19">
        <f t="shared" si="6"/>
        <v>4.5</v>
      </c>
    </row>
    <row r="10" spans="1:27" ht="15" x14ac:dyDescent="0.2">
      <c r="A10" s="21" t="s">
        <v>39</v>
      </c>
      <c r="B10" s="24" t="s">
        <v>40</v>
      </c>
      <c r="C10" s="4"/>
      <c r="D10" s="4"/>
      <c r="E10" s="4"/>
      <c r="F10" s="4"/>
      <c r="G10" s="4"/>
      <c r="H10" s="4"/>
      <c r="I10" s="4"/>
      <c r="J10" s="4"/>
      <c r="K10" s="23">
        <f t="shared" si="9"/>
        <v>0</v>
      </c>
      <c r="L10" s="4"/>
      <c r="M10" s="4"/>
      <c r="N10" s="4"/>
      <c r="O10" s="23">
        <f t="shared" si="7"/>
        <v>0</v>
      </c>
      <c r="P10" s="23">
        <f t="shared" si="8"/>
        <v>0</v>
      </c>
      <c r="Q10" s="4"/>
      <c r="R10" s="4"/>
      <c r="S10" s="4"/>
      <c r="T10" s="4"/>
      <c r="U10" s="4"/>
      <c r="V10" s="4"/>
      <c r="W10" s="19" t="str">
        <f t="shared" si="2"/>
        <v/>
      </c>
      <c r="X10" s="20" t="str">
        <f t="shared" si="3"/>
        <v/>
      </c>
      <c r="Y10" s="20" t="str">
        <f t="shared" si="4"/>
        <v/>
      </c>
      <c r="Z10" s="19" t="str">
        <f t="shared" si="5"/>
        <v/>
      </c>
      <c r="AA10" s="19" t="str">
        <f t="shared" si="6"/>
        <v/>
      </c>
    </row>
    <row r="11" spans="1:27" ht="15" x14ac:dyDescent="0.2">
      <c r="A11" s="21" t="s">
        <v>41</v>
      </c>
      <c r="B11" s="22" t="s">
        <v>42</v>
      </c>
      <c r="C11" s="4"/>
      <c r="D11" s="4"/>
      <c r="E11" s="4"/>
      <c r="F11" s="4"/>
      <c r="G11" s="4"/>
      <c r="H11" s="4"/>
      <c r="I11" s="4"/>
      <c r="J11" s="4"/>
      <c r="K11" s="23">
        <f t="shared" si="9"/>
        <v>0</v>
      </c>
      <c r="L11" s="4"/>
      <c r="M11" s="4"/>
      <c r="N11" s="4"/>
      <c r="O11" s="23">
        <f t="shared" si="7"/>
        <v>0</v>
      </c>
      <c r="P11" s="23">
        <f t="shared" si="8"/>
        <v>0</v>
      </c>
      <c r="Q11" s="4"/>
      <c r="R11" s="4"/>
      <c r="S11" s="4"/>
      <c r="T11" s="4"/>
      <c r="U11" s="4"/>
      <c r="V11" s="4"/>
      <c r="W11" s="19" t="str">
        <f t="shared" si="2"/>
        <v/>
      </c>
      <c r="X11" s="20" t="str">
        <f t="shared" si="3"/>
        <v/>
      </c>
      <c r="Y11" s="20" t="str">
        <f t="shared" si="4"/>
        <v/>
      </c>
      <c r="Z11" s="19" t="str">
        <f t="shared" si="5"/>
        <v/>
      </c>
      <c r="AA11" s="19" t="str">
        <f t="shared" si="6"/>
        <v/>
      </c>
    </row>
    <row r="12" spans="1:27" ht="15" x14ac:dyDescent="0.2">
      <c r="A12" s="21" t="s">
        <v>43</v>
      </c>
      <c r="B12" s="22" t="s">
        <v>44</v>
      </c>
      <c r="C12" s="4"/>
      <c r="D12" s="4"/>
      <c r="E12" s="4"/>
      <c r="F12" s="4"/>
      <c r="G12" s="4"/>
      <c r="H12" s="4"/>
      <c r="I12" s="4"/>
      <c r="J12" s="4"/>
      <c r="K12" s="23">
        <f>SUM(E12:J12)</f>
        <v>0</v>
      </c>
      <c r="L12" s="4"/>
      <c r="M12" s="4"/>
      <c r="N12" s="4"/>
      <c r="O12" s="23">
        <f>SUM(L12:N12)</f>
        <v>0</v>
      </c>
      <c r="P12" s="23">
        <f>+D12+K12-O12</f>
        <v>0</v>
      </c>
      <c r="Q12" s="4"/>
      <c r="R12" s="4"/>
      <c r="S12" s="4"/>
      <c r="T12" s="4"/>
      <c r="U12" s="4"/>
      <c r="V12" s="4"/>
      <c r="W12" s="19" t="str">
        <f>IF(S12&gt;0,T12/O12,"")</f>
        <v/>
      </c>
      <c r="X12" s="20" t="str">
        <f>IF(N12&gt;0,(N12/O12),"")</f>
        <v/>
      </c>
      <c r="Y12" s="20" t="str">
        <f>IF(S12&gt;0,(S12/R12),"")</f>
        <v/>
      </c>
      <c r="Z12" s="19" t="str">
        <f>IF(S12&gt;0,(R12-S12)/O12,"")</f>
        <v/>
      </c>
      <c r="AA12" s="19" t="str">
        <f>IF(S12&gt;0,O12/C12,"")</f>
        <v/>
      </c>
    </row>
    <row r="13" spans="1:27" ht="15" x14ac:dyDescent="0.2">
      <c r="A13" s="21" t="s">
        <v>45</v>
      </c>
      <c r="B13" s="22" t="s">
        <v>46</v>
      </c>
      <c r="C13" s="4">
        <v>30</v>
      </c>
      <c r="D13" s="4">
        <v>12</v>
      </c>
      <c r="E13" s="4">
        <v>83</v>
      </c>
      <c r="F13" s="4"/>
      <c r="G13" s="4">
        <v>17</v>
      </c>
      <c r="H13" s="4"/>
      <c r="I13" s="4"/>
      <c r="J13" s="4">
        <v>7</v>
      </c>
      <c r="K13" s="23">
        <f t="shared" si="9"/>
        <v>107</v>
      </c>
      <c r="L13" s="4">
        <v>106</v>
      </c>
      <c r="M13" s="4">
        <v>5</v>
      </c>
      <c r="N13" s="4"/>
      <c r="O13" s="23">
        <f t="shared" si="7"/>
        <v>111</v>
      </c>
      <c r="P13" s="23">
        <f t="shared" si="8"/>
        <v>8</v>
      </c>
      <c r="Q13" s="4"/>
      <c r="R13" s="4">
        <v>601</v>
      </c>
      <c r="S13" s="4">
        <v>322</v>
      </c>
      <c r="T13" s="4">
        <v>315</v>
      </c>
      <c r="U13" s="4">
        <v>312</v>
      </c>
      <c r="V13" s="4"/>
      <c r="W13" s="19">
        <f t="shared" si="2"/>
        <v>2.8378378378378377</v>
      </c>
      <c r="X13" s="20" t="str">
        <f t="shared" si="3"/>
        <v/>
      </c>
      <c r="Y13" s="20">
        <f t="shared" si="4"/>
        <v>0.53577371048252909</v>
      </c>
      <c r="Z13" s="19">
        <f t="shared" si="5"/>
        <v>2.5135135135135136</v>
      </c>
      <c r="AA13" s="19">
        <f t="shared" si="6"/>
        <v>3.7</v>
      </c>
    </row>
    <row r="14" spans="1:27" ht="25.5" x14ac:dyDescent="0.35">
      <c r="A14" s="21" t="s">
        <v>47</v>
      </c>
      <c r="B14" s="22" t="s">
        <v>48</v>
      </c>
      <c r="C14" s="4">
        <v>10</v>
      </c>
      <c r="D14" s="4">
        <v>4</v>
      </c>
      <c r="E14" s="4">
        <v>34</v>
      </c>
      <c r="F14" s="4"/>
      <c r="G14" s="4"/>
      <c r="H14" s="4"/>
      <c r="I14" s="4"/>
      <c r="J14" s="4"/>
      <c r="K14" s="23">
        <f t="shared" si="9"/>
        <v>34</v>
      </c>
      <c r="L14" s="4">
        <v>3</v>
      </c>
      <c r="M14" s="4">
        <v>1</v>
      </c>
      <c r="N14" s="4"/>
      <c r="O14" s="23">
        <f t="shared" si="7"/>
        <v>4</v>
      </c>
      <c r="P14" s="1">
        <v>4</v>
      </c>
      <c r="Q14" s="71">
        <v>16</v>
      </c>
      <c r="R14" s="4">
        <v>310</v>
      </c>
      <c r="S14" s="4">
        <v>171</v>
      </c>
      <c r="T14" s="4">
        <v>182</v>
      </c>
      <c r="U14" s="4">
        <v>182</v>
      </c>
      <c r="V14" s="4"/>
      <c r="W14" s="19">
        <f t="shared" si="2"/>
        <v>45.5</v>
      </c>
      <c r="X14" s="20" t="str">
        <f t="shared" si="3"/>
        <v/>
      </c>
      <c r="Y14" s="20">
        <f t="shared" si="4"/>
        <v>0.55161290322580647</v>
      </c>
      <c r="Z14" s="19">
        <f t="shared" si="5"/>
        <v>34.75</v>
      </c>
      <c r="AA14" s="19">
        <f t="shared" si="6"/>
        <v>0.4</v>
      </c>
    </row>
    <row r="15" spans="1:27" ht="15" x14ac:dyDescent="0.2">
      <c r="A15" s="21" t="s">
        <v>49</v>
      </c>
      <c r="B15" s="22" t="s">
        <v>50</v>
      </c>
      <c r="C15" s="4">
        <v>10</v>
      </c>
      <c r="D15" s="4">
        <v>4</v>
      </c>
      <c r="E15" s="4">
        <v>9</v>
      </c>
      <c r="F15" s="4"/>
      <c r="G15" s="4"/>
      <c r="H15" s="4"/>
      <c r="I15" s="4"/>
      <c r="J15" s="4"/>
      <c r="K15" s="23">
        <f t="shared" si="9"/>
        <v>9</v>
      </c>
      <c r="L15" s="4">
        <v>31</v>
      </c>
      <c r="M15" s="4"/>
      <c r="N15" s="4"/>
      <c r="O15" s="23">
        <f t="shared" si="7"/>
        <v>31</v>
      </c>
      <c r="P15" s="1">
        <v>12</v>
      </c>
      <c r="Q15" s="4"/>
      <c r="R15" s="4">
        <v>329</v>
      </c>
      <c r="S15" s="4">
        <v>285</v>
      </c>
      <c r="T15" s="4">
        <v>141</v>
      </c>
      <c r="U15" s="4">
        <v>138</v>
      </c>
      <c r="V15" s="4"/>
      <c r="W15" s="19">
        <f t="shared" si="2"/>
        <v>4.5483870967741939</v>
      </c>
      <c r="X15" s="20" t="str">
        <f t="shared" si="3"/>
        <v/>
      </c>
      <c r="Y15" s="20">
        <f t="shared" si="4"/>
        <v>0.86626139817629177</v>
      </c>
      <c r="Z15" s="19">
        <f t="shared" si="5"/>
        <v>1.4193548387096775</v>
      </c>
      <c r="AA15" s="19">
        <f t="shared" si="6"/>
        <v>3.1</v>
      </c>
    </row>
    <row r="16" spans="1:27" ht="15" x14ac:dyDescent="0.2">
      <c r="A16" s="21" t="s">
        <v>51</v>
      </c>
      <c r="B16" s="22" t="s">
        <v>52</v>
      </c>
      <c r="C16" s="4"/>
      <c r="D16" s="4"/>
      <c r="E16" s="4"/>
      <c r="F16" s="4"/>
      <c r="G16" s="4"/>
      <c r="H16" s="4"/>
      <c r="I16" s="4"/>
      <c r="J16" s="4"/>
      <c r="K16" s="23">
        <f t="shared" si="9"/>
        <v>0</v>
      </c>
      <c r="L16" s="4"/>
      <c r="M16" s="4"/>
      <c r="N16" s="4"/>
      <c r="O16" s="23">
        <f t="shared" si="7"/>
        <v>0</v>
      </c>
      <c r="P16" s="23">
        <f t="shared" si="8"/>
        <v>0</v>
      </c>
      <c r="Q16" s="4"/>
      <c r="R16" s="4"/>
      <c r="S16" s="4"/>
      <c r="T16" s="4"/>
      <c r="U16" s="4"/>
      <c r="V16" s="4"/>
      <c r="W16" s="19" t="str">
        <f t="shared" si="2"/>
        <v/>
      </c>
      <c r="X16" s="20" t="str">
        <f t="shared" si="3"/>
        <v/>
      </c>
      <c r="Y16" s="20" t="str">
        <f t="shared" si="4"/>
        <v/>
      </c>
      <c r="Z16" s="19" t="str">
        <f t="shared" si="5"/>
        <v/>
      </c>
      <c r="AA16" s="19" t="str">
        <f t="shared" si="6"/>
        <v/>
      </c>
    </row>
    <row r="17" spans="1:27" ht="15" x14ac:dyDescent="0.2">
      <c r="A17" s="21" t="s">
        <v>53</v>
      </c>
      <c r="B17" s="22" t="s">
        <v>54</v>
      </c>
      <c r="C17" s="4">
        <v>50</v>
      </c>
      <c r="D17" s="4">
        <v>28</v>
      </c>
      <c r="E17" s="4">
        <v>197</v>
      </c>
      <c r="F17" s="4"/>
      <c r="G17" s="4">
        <v>1</v>
      </c>
      <c r="H17" s="4"/>
      <c r="I17" s="4"/>
      <c r="J17" s="4"/>
      <c r="K17" s="23">
        <f>SUM(E17:J17)</f>
        <v>198</v>
      </c>
      <c r="L17" s="4">
        <v>204</v>
      </c>
      <c r="M17" s="4">
        <v>3</v>
      </c>
      <c r="N17" s="4"/>
      <c r="O17" s="23">
        <f>SUM(L17:N17)</f>
        <v>207</v>
      </c>
      <c r="P17" s="23">
        <f>+D17+K17-O17</f>
        <v>19</v>
      </c>
      <c r="Q17" s="4"/>
      <c r="R17" s="4">
        <v>1168</v>
      </c>
      <c r="S17" s="4">
        <v>722</v>
      </c>
      <c r="T17" s="4">
        <v>716</v>
      </c>
      <c r="U17" s="4">
        <v>715</v>
      </c>
      <c r="V17" s="4"/>
      <c r="W17" s="19">
        <f>IF(S17&gt;0,T17/O17,"")</f>
        <v>3.4589371980676327</v>
      </c>
      <c r="X17" s="20" t="str">
        <f>IF(N17&gt;0,(N17/O17),"")</f>
        <v/>
      </c>
      <c r="Y17" s="20">
        <f>IF(S17&gt;0,(S17/R17),"")</f>
        <v>0.61815068493150682</v>
      </c>
      <c r="Z17" s="19">
        <f>IF(S17&gt;0,(R17-S17)/O17,"")</f>
        <v>2.1545893719806761</v>
      </c>
      <c r="AA17" s="19">
        <f>IF(S17&gt;0,O17/C17,"")</f>
        <v>4.1399999999999997</v>
      </c>
    </row>
    <row r="18" spans="1:27" ht="15" x14ac:dyDescent="0.2">
      <c r="A18" s="21" t="s">
        <v>55</v>
      </c>
      <c r="B18" s="22" t="s">
        <v>56</v>
      </c>
      <c r="C18" s="4">
        <v>10</v>
      </c>
      <c r="D18" s="4">
        <v>2</v>
      </c>
      <c r="E18" s="4">
        <v>32</v>
      </c>
      <c r="F18" s="4"/>
      <c r="G18" s="4">
        <v>1</v>
      </c>
      <c r="H18" s="4"/>
      <c r="I18" s="4"/>
      <c r="J18" s="4">
        <v>1</v>
      </c>
      <c r="K18" s="23">
        <f>SUM(E18:J18)</f>
        <v>34</v>
      </c>
      <c r="L18" s="4">
        <v>33</v>
      </c>
      <c r="M18" s="4">
        <v>2</v>
      </c>
      <c r="N18" s="4"/>
      <c r="O18" s="23">
        <f>SUM(L18:N18)</f>
        <v>35</v>
      </c>
      <c r="P18" s="23">
        <f>+D18+K18-O18</f>
        <v>1</v>
      </c>
      <c r="Q18" s="4"/>
      <c r="R18" s="4">
        <v>132</v>
      </c>
      <c r="S18" s="4">
        <v>110</v>
      </c>
      <c r="T18" s="4">
        <v>111</v>
      </c>
      <c r="U18" s="4">
        <v>111</v>
      </c>
      <c r="V18" s="4"/>
      <c r="W18" s="19">
        <f>IF(S18&gt;0,T18/O18,"")</f>
        <v>3.1714285714285713</v>
      </c>
      <c r="X18" s="20" t="str">
        <f>IF(N18&gt;0,(N18/O18),"")</f>
        <v/>
      </c>
      <c r="Y18" s="20">
        <f>IF(S18&gt;0,(S18/R18),"")</f>
        <v>0.83333333333333337</v>
      </c>
      <c r="Z18" s="19">
        <f>IF(S18&gt;0,(R18-S18)/O18,"")</f>
        <v>0.62857142857142856</v>
      </c>
      <c r="AA18" s="19">
        <f>IF(S18&gt;0,O18/C18,"")</f>
        <v>3.5</v>
      </c>
    </row>
    <row r="19" spans="1:27" ht="15" x14ac:dyDescent="0.2">
      <c r="A19" s="21" t="s">
        <v>57</v>
      </c>
      <c r="B19" s="22" t="s">
        <v>58</v>
      </c>
      <c r="C19" s="4"/>
      <c r="D19" s="4"/>
      <c r="E19" s="4"/>
      <c r="F19" s="4"/>
      <c r="G19" s="4"/>
      <c r="H19" s="4"/>
      <c r="I19" s="4"/>
      <c r="J19" s="4"/>
      <c r="K19" s="23">
        <f t="shared" si="9"/>
        <v>0</v>
      </c>
      <c r="L19" s="4"/>
      <c r="M19" s="4"/>
      <c r="N19" s="4"/>
      <c r="O19" s="23">
        <f t="shared" si="7"/>
        <v>0</v>
      </c>
      <c r="P19" s="23">
        <f t="shared" si="8"/>
        <v>0</v>
      </c>
      <c r="Q19" s="4"/>
      <c r="R19" s="4"/>
      <c r="S19" s="4"/>
      <c r="T19" s="4"/>
      <c r="U19" s="4"/>
      <c r="V19" s="4"/>
      <c r="W19" s="19" t="str">
        <f t="shared" si="2"/>
        <v/>
      </c>
      <c r="X19" s="20" t="str">
        <f t="shared" si="3"/>
        <v/>
      </c>
      <c r="Y19" s="20" t="str">
        <f t="shared" si="4"/>
        <v/>
      </c>
      <c r="Z19" s="19" t="str">
        <f t="shared" si="5"/>
        <v/>
      </c>
      <c r="AA19" s="19" t="str">
        <f t="shared" si="6"/>
        <v/>
      </c>
    </row>
    <row r="20" spans="1:27" ht="15" x14ac:dyDescent="0.2">
      <c r="A20" s="21" t="s">
        <v>59</v>
      </c>
      <c r="B20" s="22" t="s">
        <v>60</v>
      </c>
      <c r="C20" s="4"/>
      <c r="D20" s="4"/>
      <c r="E20" s="4"/>
      <c r="F20" s="4"/>
      <c r="G20" s="4"/>
      <c r="H20" s="4"/>
      <c r="I20" s="4"/>
      <c r="J20" s="4"/>
      <c r="K20" s="23">
        <f t="shared" si="9"/>
        <v>0</v>
      </c>
      <c r="L20" s="4"/>
      <c r="M20" s="4"/>
      <c r="N20" s="4"/>
      <c r="O20" s="23">
        <f t="shared" si="7"/>
        <v>0</v>
      </c>
      <c r="P20" s="23">
        <f t="shared" si="8"/>
        <v>0</v>
      </c>
      <c r="Q20" s="4"/>
      <c r="R20" s="4"/>
      <c r="S20" s="4"/>
      <c r="T20" s="4"/>
      <c r="U20" s="4"/>
      <c r="V20" s="4"/>
      <c r="W20" s="19" t="str">
        <f t="shared" si="2"/>
        <v/>
      </c>
      <c r="X20" s="20" t="str">
        <f t="shared" si="3"/>
        <v/>
      </c>
      <c r="Y20" s="20" t="str">
        <f t="shared" si="4"/>
        <v/>
      </c>
      <c r="Z20" s="19" t="str">
        <f t="shared" si="5"/>
        <v/>
      </c>
      <c r="AA20" s="19" t="str">
        <f t="shared" si="6"/>
        <v/>
      </c>
    </row>
    <row r="21" spans="1:27" ht="15" x14ac:dyDescent="0.2">
      <c r="A21" s="21" t="s">
        <v>61</v>
      </c>
      <c r="B21" s="22" t="s">
        <v>62</v>
      </c>
      <c r="C21" s="4"/>
      <c r="D21" s="4"/>
      <c r="E21" s="4"/>
      <c r="F21" s="4"/>
      <c r="G21" s="4"/>
      <c r="H21" s="4"/>
      <c r="I21" s="4"/>
      <c r="J21" s="4"/>
      <c r="K21" s="23">
        <f t="shared" si="9"/>
        <v>0</v>
      </c>
      <c r="L21" s="4"/>
      <c r="M21" s="4"/>
      <c r="N21" s="4"/>
      <c r="O21" s="23">
        <f t="shared" si="7"/>
        <v>0</v>
      </c>
      <c r="P21" s="23">
        <f t="shared" si="8"/>
        <v>0</v>
      </c>
      <c r="Q21" s="4"/>
      <c r="R21" s="4"/>
      <c r="S21" s="4"/>
      <c r="T21" s="4"/>
      <c r="U21" s="4"/>
      <c r="V21" s="4"/>
      <c r="W21" s="19" t="str">
        <f t="shared" si="2"/>
        <v/>
      </c>
      <c r="X21" s="20" t="str">
        <f t="shared" si="3"/>
        <v/>
      </c>
      <c r="Y21" s="20" t="str">
        <f t="shared" si="4"/>
        <v/>
      </c>
      <c r="Z21" s="19" t="str">
        <f t="shared" si="5"/>
        <v/>
      </c>
      <c r="AA21" s="19" t="str">
        <f t="shared" si="6"/>
        <v/>
      </c>
    </row>
    <row r="22" spans="1:27" ht="15" x14ac:dyDescent="0.2">
      <c r="A22" s="21" t="s">
        <v>63</v>
      </c>
      <c r="B22" s="22" t="s">
        <v>64</v>
      </c>
      <c r="C22" s="4"/>
      <c r="D22" s="4"/>
      <c r="E22" s="4"/>
      <c r="F22" s="4"/>
      <c r="G22" s="4"/>
      <c r="H22" s="4"/>
      <c r="I22" s="4"/>
      <c r="J22" s="4"/>
      <c r="K22" s="23">
        <f t="shared" si="9"/>
        <v>0</v>
      </c>
      <c r="L22" s="4"/>
      <c r="M22" s="4"/>
      <c r="N22" s="4"/>
      <c r="O22" s="23">
        <f t="shared" si="7"/>
        <v>0</v>
      </c>
      <c r="P22" s="23">
        <f t="shared" si="8"/>
        <v>0</v>
      </c>
      <c r="Q22" s="4"/>
      <c r="R22" s="4"/>
      <c r="S22" s="4"/>
      <c r="T22" s="4"/>
      <c r="U22" s="4"/>
      <c r="V22" s="4"/>
      <c r="W22" s="19" t="str">
        <f t="shared" si="2"/>
        <v/>
      </c>
      <c r="X22" s="20" t="str">
        <f t="shared" si="3"/>
        <v/>
      </c>
      <c r="Y22" s="20" t="str">
        <f t="shared" si="4"/>
        <v/>
      </c>
      <c r="Z22" s="19" t="str">
        <f t="shared" si="5"/>
        <v/>
      </c>
      <c r="AA22" s="19" t="str">
        <f t="shared" si="6"/>
        <v/>
      </c>
    </row>
    <row r="23" spans="1:27" ht="15" x14ac:dyDescent="0.2">
      <c r="A23" s="21" t="s">
        <v>65</v>
      </c>
      <c r="B23" s="22" t="s">
        <v>66</v>
      </c>
      <c r="C23" s="4"/>
      <c r="D23" s="4"/>
      <c r="E23" s="4"/>
      <c r="F23" s="4"/>
      <c r="G23" s="4"/>
      <c r="H23" s="4"/>
      <c r="I23" s="4"/>
      <c r="J23" s="4"/>
      <c r="K23" s="23">
        <f t="shared" si="9"/>
        <v>0</v>
      </c>
      <c r="L23" s="4"/>
      <c r="M23" s="4"/>
      <c r="N23" s="4"/>
      <c r="O23" s="23">
        <f t="shared" si="7"/>
        <v>0</v>
      </c>
      <c r="P23" s="23">
        <f t="shared" si="8"/>
        <v>0</v>
      </c>
      <c r="Q23" s="4"/>
      <c r="R23" s="4"/>
      <c r="S23" s="4"/>
      <c r="T23" s="4"/>
      <c r="U23" s="4"/>
      <c r="V23" s="4"/>
      <c r="W23" s="19" t="str">
        <f t="shared" si="2"/>
        <v/>
      </c>
      <c r="X23" s="20" t="str">
        <f t="shared" si="3"/>
        <v/>
      </c>
      <c r="Y23" s="20" t="str">
        <f t="shared" si="4"/>
        <v/>
      </c>
      <c r="Z23" s="19" t="str">
        <f t="shared" si="5"/>
        <v/>
      </c>
      <c r="AA23" s="19" t="str">
        <f t="shared" si="6"/>
        <v/>
      </c>
    </row>
    <row r="24" spans="1:27" ht="15" x14ac:dyDescent="0.2">
      <c r="A24" s="21" t="s">
        <v>67</v>
      </c>
      <c r="B24" s="25" t="s">
        <v>68</v>
      </c>
      <c r="C24" s="4">
        <v>26</v>
      </c>
      <c r="D24" s="4">
        <v>8</v>
      </c>
      <c r="E24" s="4">
        <v>14</v>
      </c>
      <c r="F24" s="4"/>
      <c r="G24" s="4"/>
      <c r="H24" s="4"/>
      <c r="I24" s="4">
        <v>149</v>
      </c>
      <c r="J24" s="4">
        <v>8</v>
      </c>
      <c r="K24" s="23">
        <f t="shared" si="9"/>
        <v>171</v>
      </c>
      <c r="L24" s="4">
        <v>176</v>
      </c>
      <c r="M24" s="4">
        <v>1</v>
      </c>
      <c r="N24" s="4"/>
      <c r="O24" s="23">
        <f t="shared" si="7"/>
        <v>177</v>
      </c>
      <c r="P24" s="23">
        <f t="shared" si="8"/>
        <v>2</v>
      </c>
      <c r="Q24" s="4"/>
      <c r="R24" s="4">
        <v>806</v>
      </c>
      <c r="S24" s="4">
        <v>315</v>
      </c>
      <c r="T24" s="4">
        <v>345</v>
      </c>
      <c r="U24" s="4"/>
      <c r="V24" s="4"/>
      <c r="W24" s="19">
        <f t="shared" si="2"/>
        <v>1.9491525423728813</v>
      </c>
      <c r="X24" s="20" t="str">
        <f t="shared" si="3"/>
        <v/>
      </c>
      <c r="Y24" s="20">
        <f t="shared" si="4"/>
        <v>0.39081885856079407</v>
      </c>
      <c r="Z24" s="19">
        <f t="shared" si="5"/>
        <v>2.7740112994350281</v>
      </c>
      <c r="AA24" s="19">
        <f t="shared" si="6"/>
        <v>6.8076923076923075</v>
      </c>
    </row>
    <row r="25" spans="1:27" ht="15" x14ac:dyDescent="0.2">
      <c r="A25" s="21" t="s">
        <v>69</v>
      </c>
      <c r="B25" s="22" t="s">
        <v>70</v>
      </c>
      <c r="C25" s="4"/>
      <c r="D25" s="4"/>
      <c r="E25" s="4"/>
      <c r="F25" s="4"/>
      <c r="G25" s="4"/>
      <c r="H25" s="4"/>
      <c r="I25" s="4"/>
      <c r="J25" s="4"/>
      <c r="K25" s="23">
        <f t="shared" si="9"/>
        <v>0</v>
      </c>
      <c r="L25" s="4"/>
      <c r="M25" s="4"/>
      <c r="N25" s="4"/>
      <c r="O25" s="23">
        <f t="shared" si="7"/>
        <v>0</v>
      </c>
      <c r="P25" s="23">
        <f t="shared" si="8"/>
        <v>0</v>
      </c>
      <c r="Q25" s="4"/>
      <c r="R25" s="4"/>
      <c r="S25" s="4"/>
      <c r="T25" s="4"/>
      <c r="U25" s="4"/>
      <c r="V25" s="4"/>
      <c r="W25" s="19" t="str">
        <f t="shared" si="2"/>
        <v/>
      </c>
      <c r="X25" s="20" t="str">
        <f t="shared" si="3"/>
        <v/>
      </c>
      <c r="Y25" s="20" t="str">
        <f t="shared" si="4"/>
        <v/>
      </c>
      <c r="Z25" s="19" t="str">
        <f t="shared" si="5"/>
        <v/>
      </c>
      <c r="AA25" s="19" t="str">
        <f t="shared" si="6"/>
        <v/>
      </c>
    </row>
    <row r="26" spans="1:27" ht="15" x14ac:dyDescent="0.2">
      <c r="A26" s="21" t="s">
        <v>71</v>
      </c>
      <c r="B26" s="22" t="s">
        <v>72</v>
      </c>
      <c r="C26" s="4">
        <v>8</v>
      </c>
      <c r="D26" s="4">
        <v>8</v>
      </c>
      <c r="E26" s="4">
        <v>11</v>
      </c>
      <c r="F26" s="4"/>
      <c r="G26" s="4"/>
      <c r="H26" s="4"/>
      <c r="I26" s="4"/>
      <c r="J26" s="4">
        <v>17</v>
      </c>
      <c r="K26" s="23">
        <f t="shared" si="9"/>
        <v>28</v>
      </c>
      <c r="L26" s="4">
        <v>2</v>
      </c>
      <c r="M26" s="4">
        <v>19</v>
      </c>
      <c r="N26" s="4">
        <v>8</v>
      </c>
      <c r="O26" s="23">
        <f t="shared" si="7"/>
        <v>29</v>
      </c>
      <c r="P26" s="23">
        <f t="shared" si="8"/>
        <v>7</v>
      </c>
      <c r="Q26" s="4"/>
      <c r="R26" s="4">
        <v>248</v>
      </c>
      <c r="S26" s="4">
        <v>223</v>
      </c>
      <c r="T26" s="4">
        <v>382</v>
      </c>
      <c r="U26" s="4">
        <v>381</v>
      </c>
      <c r="V26" s="4"/>
      <c r="W26" s="19">
        <f t="shared" si="2"/>
        <v>13.172413793103448</v>
      </c>
      <c r="X26" s="20">
        <f t="shared" si="3"/>
        <v>0.27586206896551724</v>
      </c>
      <c r="Y26" s="20">
        <f t="shared" si="4"/>
        <v>0.89919354838709675</v>
      </c>
      <c r="Z26" s="19">
        <f t="shared" si="5"/>
        <v>0.86206896551724133</v>
      </c>
      <c r="AA26" s="19">
        <f t="shared" si="6"/>
        <v>3.625</v>
      </c>
    </row>
    <row r="27" spans="1:27" ht="15" x14ac:dyDescent="0.2">
      <c r="A27" s="21" t="s">
        <v>73</v>
      </c>
      <c r="B27" s="22" t="s">
        <v>74</v>
      </c>
      <c r="C27" s="4"/>
      <c r="D27" s="4"/>
      <c r="E27" s="4"/>
      <c r="F27" s="4"/>
      <c r="G27" s="4"/>
      <c r="H27" s="4"/>
      <c r="I27" s="4"/>
      <c r="J27" s="4"/>
      <c r="K27" s="23">
        <f t="shared" si="9"/>
        <v>0</v>
      </c>
      <c r="L27" s="4"/>
      <c r="M27" s="4"/>
      <c r="N27" s="4"/>
      <c r="O27" s="23">
        <f t="shared" si="7"/>
        <v>0</v>
      </c>
      <c r="P27" s="23">
        <f t="shared" si="8"/>
        <v>0</v>
      </c>
      <c r="Q27" s="4"/>
      <c r="R27" s="4"/>
      <c r="S27" s="4"/>
      <c r="T27" s="4"/>
      <c r="U27" s="4"/>
      <c r="V27" s="4"/>
      <c r="W27" s="19" t="str">
        <f t="shared" si="2"/>
        <v/>
      </c>
      <c r="X27" s="20" t="str">
        <f t="shared" si="3"/>
        <v/>
      </c>
      <c r="Y27" s="20" t="str">
        <f t="shared" si="4"/>
        <v/>
      </c>
      <c r="Z27" s="19" t="str">
        <f t="shared" si="5"/>
        <v/>
      </c>
      <c r="AA27" s="19" t="str">
        <f t="shared" si="6"/>
        <v/>
      </c>
    </row>
    <row r="28" spans="1:27" ht="15" x14ac:dyDescent="0.2">
      <c r="A28" s="21" t="s">
        <v>75</v>
      </c>
      <c r="B28" s="26" t="s">
        <v>76</v>
      </c>
      <c r="C28" s="4">
        <v>6</v>
      </c>
      <c r="D28" s="4">
        <v>6</v>
      </c>
      <c r="E28" s="4">
        <v>12</v>
      </c>
      <c r="F28" s="4"/>
      <c r="G28" s="4"/>
      <c r="H28" s="4"/>
      <c r="I28" s="4"/>
      <c r="J28" s="4">
        <v>15</v>
      </c>
      <c r="K28" s="23">
        <f t="shared" si="9"/>
        <v>27</v>
      </c>
      <c r="L28" s="4">
        <v>2</v>
      </c>
      <c r="M28" s="4">
        <v>22</v>
      </c>
      <c r="N28" s="4">
        <v>3</v>
      </c>
      <c r="O28" s="23">
        <f t="shared" si="7"/>
        <v>27</v>
      </c>
      <c r="P28" s="23">
        <f t="shared" si="8"/>
        <v>6</v>
      </c>
      <c r="Q28" s="4"/>
      <c r="R28" s="4">
        <v>186</v>
      </c>
      <c r="S28" s="4">
        <v>171</v>
      </c>
      <c r="T28" s="4">
        <v>113</v>
      </c>
      <c r="U28" s="4">
        <v>113</v>
      </c>
      <c r="V28" s="4"/>
      <c r="W28" s="19">
        <f t="shared" si="2"/>
        <v>4.1851851851851851</v>
      </c>
      <c r="X28" s="20">
        <f t="shared" si="3"/>
        <v>0.1111111111111111</v>
      </c>
      <c r="Y28" s="20">
        <f t="shared" si="4"/>
        <v>0.91935483870967738</v>
      </c>
      <c r="Z28" s="19">
        <f t="shared" si="5"/>
        <v>0.55555555555555558</v>
      </c>
      <c r="AA28" s="19">
        <f t="shared" si="6"/>
        <v>4.5</v>
      </c>
    </row>
    <row r="29" spans="1:27" ht="15" x14ac:dyDescent="0.2">
      <c r="A29" s="21" t="s">
        <v>77</v>
      </c>
      <c r="B29" s="26" t="s">
        <v>78</v>
      </c>
      <c r="C29" s="4"/>
      <c r="D29" s="4"/>
      <c r="E29" s="4"/>
      <c r="F29" s="4"/>
      <c r="G29" s="4"/>
      <c r="H29" s="4"/>
      <c r="I29" s="4"/>
      <c r="J29" s="4"/>
      <c r="K29" s="23">
        <f>SUM(E29:J29)</f>
        <v>0</v>
      </c>
      <c r="L29" s="4"/>
      <c r="M29" s="4"/>
      <c r="N29" s="4"/>
      <c r="O29" s="23">
        <f>SUM(L29:N29)</f>
        <v>0</v>
      </c>
      <c r="P29" s="23">
        <f>+D29+K29-O29</f>
        <v>0</v>
      </c>
      <c r="Q29" s="4"/>
      <c r="R29" s="4"/>
      <c r="S29" s="4"/>
      <c r="T29" s="4"/>
      <c r="U29" s="4"/>
      <c r="V29" s="4"/>
      <c r="W29" s="19" t="str">
        <f>IF(S29&gt;0,T29/O29,"")</f>
        <v/>
      </c>
      <c r="X29" s="20" t="str">
        <f>IF(N29&gt;0,(N29/O29),"")</f>
        <v/>
      </c>
      <c r="Y29" s="20" t="str">
        <f>IF(S29&gt;0,(S29/R29),"")</f>
        <v/>
      </c>
      <c r="Z29" s="19" t="str">
        <f>IF(S29&gt;0,(R29-S29)/O29,"")</f>
        <v/>
      </c>
      <c r="AA29" s="19" t="str">
        <f>IF(S29&gt;0,O29/C29,"")</f>
        <v/>
      </c>
    </row>
    <row r="30" spans="1:27" ht="15" x14ac:dyDescent="0.2">
      <c r="A30" s="21" t="s">
        <v>79</v>
      </c>
      <c r="B30" s="22" t="s">
        <v>80</v>
      </c>
      <c r="C30" s="4">
        <v>6</v>
      </c>
      <c r="D30" s="4">
        <v>4</v>
      </c>
      <c r="E30" s="4">
        <v>30</v>
      </c>
      <c r="F30" s="4"/>
      <c r="G30" s="4"/>
      <c r="H30" s="4"/>
      <c r="I30" s="4"/>
      <c r="J30" s="4">
        <v>6</v>
      </c>
      <c r="K30" s="23">
        <f t="shared" si="9"/>
        <v>36</v>
      </c>
      <c r="L30" s="4">
        <v>31</v>
      </c>
      <c r="M30" s="4">
        <v>7</v>
      </c>
      <c r="N30" s="4"/>
      <c r="O30" s="23">
        <f t="shared" si="7"/>
        <v>38</v>
      </c>
      <c r="P30" s="23">
        <f t="shared" si="8"/>
        <v>2</v>
      </c>
      <c r="Q30" s="4"/>
      <c r="R30" s="4">
        <v>186</v>
      </c>
      <c r="S30" s="4">
        <v>102</v>
      </c>
      <c r="T30" s="4">
        <v>107</v>
      </c>
      <c r="U30" s="4">
        <v>107</v>
      </c>
      <c r="V30" s="4"/>
      <c r="W30" s="19">
        <f t="shared" si="2"/>
        <v>2.8157894736842106</v>
      </c>
      <c r="X30" s="20" t="str">
        <f t="shared" si="3"/>
        <v/>
      </c>
      <c r="Y30" s="20">
        <f t="shared" si="4"/>
        <v>0.54838709677419351</v>
      </c>
      <c r="Z30" s="19">
        <f t="shared" si="5"/>
        <v>2.2105263157894739</v>
      </c>
      <c r="AA30" s="19">
        <f t="shared" si="6"/>
        <v>6.333333333333333</v>
      </c>
    </row>
    <row r="31" spans="1:27" ht="15" x14ac:dyDescent="0.2">
      <c r="A31" s="21" t="s">
        <v>81</v>
      </c>
      <c r="B31" s="22" t="s">
        <v>82</v>
      </c>
      <c r="C31" s="4"/>
      <c r="D31" s="4"/>
      <c r="E31" s="4"/>
      <c r="F31" s="4"/>
      <c r="G31" s="4"/>
      <c r="H31" s="4"/>
      <c r="I31" s="4"/>
      <c r="J31" s="4"/>
      <c r="K31" s="23">
        <f>SUM(E31:J31)</f>
        <v>0</v>
      </c>
      <c r="L31" s="4"/>
      <c r="M31" s="4"/>
      <c r="N31" s="4"/>
      <c r="O31" s="23">
        <f>SUM(L31:N31)</f>
        <v>0</v>
      </c>
      <c r="P31" s="23">
        <f>+D31+K31-O31</f>
        <v>0</v>
      </c>
      <c r="Q31" s="4"/>
      <c r="R31" s="4"/>
      <c r="S31" s="4"/>
      <c r="T31" s="4"/>
      <c r="U31" s="4"/>
      <c r="V31" s="4"/>
      <c r="W31" s="19" t="str">
        <f>IF(S31&gt;0,T31/O31,"")</f>
        <v/>
      </c>
      <c r="X31" s="20" t="str">
        <f>IF(N31&gt;0,(N31/O31),"")</f>
        <v/>
      </c>
      <c r="Y31" s="20" t="str">
        <f>IF(S31&gt;0,(S31/R31),"")</f>
        <v/>
      </c>
      <c r="Z31" s="19" t="str">
        <f>IF(S31&gt;0,(R31-S31)/O31,"")</f>
        <v/>
      </c>
      <c r="AA31" s="19" t="str">
        <f>IF(S31&gt;0,O31/C31,"")</f>
        <v/>
      </c>
    </row>
    <row r="32" spans="1:27" ht="15" x14ac:dyDescent="0.2">
      <c r="A32" s="21" t="s">
        <v>83</v>
      </c>
      <c r="B32" s="22" t="s">
        <v>84</v>
      </c>
      <c r="C32" s="4"/>
      <c r="D32" s="4"/>
      <c r="E32" s="4"/>
      <c r="F32" s="4"/>
      <c r="G32" s="4"/>
      <c r="H32" s="4"/>
      <c r="I32" s="4"/>
      <c r="J32" s="4"/>
      <c r="K32" s="23">
        <f>SUM(E32:J32)</f>
        <v>0</v>
      </c>
      <c r="L32" s="4"/>
      <c r="M32" s="4"/>
      <c r="N32" s="4"/>
      <c r="O32" s="23">
        <f>SUM(L32:N32)</f>
        <v>0</v>
      </c>
      <c r="P32" s="23">
        <f>+D32+K32-O32</f>
        <v>0</v>
      </c>
      <c r="Q32" s="4"/>
      <c r="R32" s="4"/>
      <c r="S32" s="4"/>
      <c r="T32" s="4"/>
      <c r="U32" s="4"/>
      <c r="V32" s="4"/>
      <c r="W32" s="19" t="str">
        <f>IF(S32&gt;0,T32/O32,"")</f>
        <v/>
      </c>
      <c r="X32" s="20" t="str">
        <f>IF(N32&gt;0,(N32/O32),"")</f>
        <v/>
      </c>
      <c r="Y32" s="20" t="str">
        <f>IF(S32&gt;0,(S32/R32),"")</f>
        <v/>
      </c>
      <c r="Z32" s="19" t="str">
        <f>IF(S32&gt;0,(R32-S32)/O32,"")</f>
        <v/>
      </c>
      <c r="AA32" s="19" t="str">
        <f>IF(S32&gt;0,O32/C32,"")</f>
        <v/>
      </c>
    </row>
    <row r="33" spans="1:27" ht="15" x14ac:dyDescent="0.2">
      <c r="A33" s="21" t="s">
        <v>85</v>
      </c>
      <c r="B33" s="22" t="s">
        <v>86</v>
      </c>
      <c r="C33" s="4"/>
      <c r="D33" s="4"/>
      <c r="E33" s="4"/>
      <c r="F33" s="4"/>
      <c r="G33" s="4"/>
      <c r="H33" s="4"/>
      <c r="I33" s="4"/>
      <c r="J33" s="4"/>
      <c r="K33" s="23">
        <f>SUM(E33:J33)</f>
        <v>0</v>
      </c>
      <c r="L33" s="4"/>
      <c r="M33" s="4"/>
      <c r="N33" s="4"/>
      <c r="O33" s="23">
        <f>SUM(L33:N33)</f>
        <v>0</v>
      </c>
      <c r="P33" s="23">
        <f>+D33+K33-O33</f>
        <v>0</v>
      </c>
      <c r="Q33" s="4"/>
      <c r="R33" s="4"/>
      <c r="S33" s="4"/>
      <c r="T33" s="4"/>
      <c r="U33" s="4"/>
      <c r="V33" s="4"/>
      <c r="W33" s="19" t="str">
        <f>IF(S33&gt;0,T33/O33,"")</f>
        <v/>
      </c>
      <c r="X33" s="20" t="str">
        <f>IF(N33&gt;0,(N33/O33),"")</f>
        <v/>
      </c>
      <c r="Y33" s="20" t="str">
        <f>IF(S33&gt;0,(S33/R33),"")</f>
        <v/>
      </c>
      <c r="Z33" s="19" t="str">
        <f>IF(S33&gt;0,(R33-S33)/O33,"")</f>
        <v/>
      </c>
      <c r="AA33" s="19" t="str">
        <f>IF(S33&gt;0,O33/C33,"")</f>
        <v/>
      </c>
    </row>
    <row r="34" spans="1:27" ht="15" x14ac:dyDescent="0.2">
      <c r="A34" s="21" t="s">
        <v>87</v>
      </c>
      <c r="B34" s="22" t="s">
        <v>144</v>
      </c>
      <c r="C34" s="4">
        <v>16</v>
      </c>
      <c r="D34" s="4">
        <v>15</v>
      </c>
      <c r="E34" s="4">
        <v>81</v>
      </c>
      <c r="F34" s="4"/>
      <c r="G34" s="4">
        <v>3</v>
      </c>
      <c r="H34" s="4"/>
      <c r="I34" s="4"/>
      <c r="J34" s="4">
        <v>39</v>
      </c>
      <c r="K34" s="23">
        <f>SUM(E34:J34)</f>
        <v>123</v>
      </c>
      <c r="L34" s="4">
        <v>61</v>
      </c>
      <c r="M34" s="4">
        <v>61</v>
      </c>
      <c r="N34" s="4">
        <v>3</v>
      </c>
      <c r="O34" s="23">
        <f>SUM(L34:N34)</f>
        <v>125</v>
      </c>
      <c r="P34" s="23">
        <f>+D34+K34-O34</f>
        <v>13</v>
      </c>
      <c r="Q34" s="4"/>
      <c r="R34" s="4">
        <v>496</v>
      </c>
      <c r="S34" s="4">
        <v>454</v>
      </c>
      <c r="T34" s="4">
        <v>458</v>
      </c>
      <c r="U34" s="4">
        <v>457</v>
      </c>
      <c r="V34" s="4"/>
      <c r="W34" s="19">
        <f>IF(S34&gt;0,T34/O34,"")</f>
        <v>3.6640000000000001</v>
      </c>
      <c r="X34" s="20">
        <f>IF(N34&gt;0,(N34/O34),"")</f>
        <v>2.4E-2</v>
      </c>
      <c r="Y34" s="20">
        <f>IF(S34&gt;0,(S34/R34),"")</f>
        <v>0.91532258064516125</v>
      </c>
      <c r="Z34" s="19">
        <f>IF(S34&gt;0,(R34-S34)/O34,"")</f>
        <v>0.33600000000000002</v>
      </c>
      <c r="AA34" s="19">
        <f>IF(S34&gt;0,O34/C34,"")</f>
        <v>7.8125</v>
      </c>
    </row>
    <row r="35" spans="1:27" ht="15" x14ac:dyDescent="0.2">
      <c r="A35" s="21" t="s">
        <v>88</v>
      </c>
      <c r="B35" s="22" t="s">
        <v>89</v>
      </c>
      <c r="C35" s="4">
        <v>49</v>
      </c>
      <c r="D35" s="4">
        <v>41</v>
      </c>
      <c r="E35" s="4">
        <v>96</v>
      </c>
      <c r="F35" s="4"/>
      <c r="G35" s="4">
        <v>54</v>
      </c>
      <c r="H35" s="4"/>
      <c r="I35" s="4"/>
      <c r="J35" s="4">
        <v>59</v>
      </c>
      <c r="K35" s="23">
        <f>SUM(E35:J35)</f>
        <v>209</v>
      </c>
      <c r="L35" s="4">
        <v>187</v>
      </c>
      <c r="M35" s="4">
        <v>36</v>
      </c>
      <c r="N35" s="4">
        <v>1</v>
      </c>
      <c r="O35" s="23">
        <f>SUM(L35:N35)</f>
        <v>224</v>
      </c>
      <c r="P35" s="23">
        <f>+D35+K35-O35</f>
        <v>26</v>
      </c>
      <c r="Q35" s="4"/>
      <c r="R35" s="4">
        <v>1499</v>
      </c>
      <c r="S35" s="4">
        <v>1228</v>
      </c>
      <c r="T35" s="4">
        <v>1221</v>
      </c>
      <c r="U35" s="4">
        <v>1212</v>
      </c>
      <c r="V35" s="4"/>
      <c r="W35" s="19">
        <f>IF(S35&gt;0,T35/O35,"")</f>
        <v>5.4508928571428568</v>
      </c>
      <c r="X35" s="20">
        <f>IF(N35&gt;0,(N35/O35),"")</f>
        <v>4.464285714285714E-3</v>
      </c>
      <c r="Y35" s="20">
        <f>IF(S35&gt;0,(S35/R35),"")</f>
        <v>0.81921280853902601</v>
      </c>
      <c r="Z35" s="19">
        <f>IF(S35&gt;0,(R35-S35)/O35,"")</f>
        <v>1.2098214285714286</v>
      </c>
      <c r="AA35" s="19">
        <f>IF(S35&gt;0,O35/C35,"")</f>
        <v>4.5714285714285712</v>
      </c>
    </row>
    <row r="36" spans="1:27" ht="15" x14ac:dyDescent="0.2">
      <c r="A36" s="21" t="s">
        <v>90</v>
      </c>
      <c r="B36" s="22" t="s">
        <v>91</v>
      </c>
      <c r="C36" s="4"/>
      <c r="D36" s="4"/>
      <c r="E36" s="4"/>
      <c r="F36" s="4"/>
      <c r="G36" s="4"/>
      <c r="H36" s="4"/>
      <c r="I36" s="4"/>
      <c r="J36" s="4"/>
      <c r="K36" s="23">
        <f t="shared" si="9"/>
        <v>0</v>
      </c>
      <c r="L36" s="4"/>
      <c r="M36" s="4"/>
      <c r="N36" s="4"/>
      <c r="O36" s="23">
        <f t="shared" si="7"/>
        <v>0</v>
      </c>
      <c r="P36" s="23">
        <f t="shared" si="8"/>
        <v>0</v>
      </c>
      <c r="Q36" s="4"/>
      <c r="R36" s="4"/>
      <c r="S36" s="4"/>
      <c r="T36" s="4"/>
      <c r="U36" s="4"/>
      <c r="V36" s="4"/>
      <c r="W36" s="19" t="str">
        <f t="shared" si="2"/>
        <v/>
      </c>
      <c r="X36" s="20" t="str">
        <f t="shared" si="3"/>
        <v/>
      </c>
      <c r="Y36" s="20" t="str">
        <f t="shared" si="4"/>
        <v/>
      </c>
      <c r="Z36" s="19" t="str">
        <f t="shared" si="5"/>
        <v/>
      </c>
      <c r="AA36" s="19" t="str">
        <f t="shared" si="6"/>
        <v/>
      </c>
    </row>
    <row r="38" spans="1:27" x14ac:dyDescent="0.2">
      <c r="A38" s="27" t="s">
        <v>92</v>
      </c>
      <c r="B38" s="28" t="s">
        <v>93</v>
      </c>
      <c r="C38" s="16" t="s">
        <v>94</v>
      </c>
      <c r="E38" s="6" t="s">
        <v>95</v>
      </c>
    </row>
    <row r="39" spans="1:27" ht="33.75" x14ac:dyDescent="0.2">
      <c r="A39" s="29" t="s">
        <v>96</v>
      </c>
      <c r="B39" s="30" t="s">
        <v>97</v>
      </c>
      <c r="C39" s="31">
        <f>+C51-SUM(C40:C50)</f>
        <v>5094</v>
      </c>
      <c r="E39" s="102" t="s">
        <v>98</v>
      </c>
      <c r="F39" s="103"/>
      <c r="G39" s="32"/>
      <c r="H39" s="16" t="s">
        <v>99</v>
      </c>
      <c r="I39" s="16" t="s">
        <v>100</v>
      </c>
      <c r="J39" s="33" t="s">
        <v>101</v>
      </c>
      <c r="U39" s="34"/>
      <c r="V39" s="35"/>
    </row>
    <row r="40" spans="1:27" ht="14.25" x14ac:dyDescent="0.2">
      <c r="A40" s="36" t="s">
        <v>102</v>
      </c>
      <c r="B40" s="37" t="s">
        <v>103</v>
      </c>
      <c r="C40" s="38">
        <f>SUM($U$25:$U$27)</f>
        <v>381</v>
      </c>
      <c r="E40" s="39" t="s">
        <v>104</v>
      </c>
      <c r="F40" s="40" t="s">
        <v>105</v>
      </c>
      <c r="G40" s="32"/>
      <c r="H40" s="41"/>
      <c r="I40" s="42"/>
      <c r="J40" s="42"/>
      <c r="U40" s="34"/>
      <c r="V40" s="35"/>
    </row>
    <row r="41" spans="1:27" ht="14.25" x14ac:dyDescent="0.2">
      <c r="A41" s="36" t="s">
        <v>106</v>
      </c>
      <c r="B41" s="37" t="s">
        <v>107</v>
      </c>
      <c r="C41" s="38"/>
      <c r="E41" s="43" t="s">
        <v>108</v>
      </c>
      <c r="F41" s="44" t="s">
        <v>109</v>
      </c>
      <c r="G41" s="45"/>
      <c r="H41" s="42"/>
      <c r="I41" s="42"/>
      <c r="J41" s="42"/>
      <c r="U41" s="34"/>
      <c r="V41" s="35"/>
    </row>
    <row r="42" spans="1:27" ht="14.25" x14ac:dyDescent="0.2">
      <c r="A42" s="36" t="s">
        <v>110</v>
      </c>
      <c r="B42" s="46" t="s">
        <v>58</v>
      </c>
      <c r="C42" s="38">
        <f>U19</f>
        <v>0</v>
      </c>
      <c r="U42" s="34"/>
      <c r="V42" s="35"/>
    </row>
    <row r="43" spans="1:27" ht="14.25" x14ac:dyDescent="0.2">
      <c r="A43" s="47" t="s">
        <v>111</v>
      </c>
      <c r="B43" s="46" t="s">
        <v>112</v>
      </c>
      <c r="C43" s="38"/>
      <c r="E43" s="102" t="s">
        <v>113</v>
      </c>
      <c r="F43" s="103"/>
      <c r="G43" s="48"/>
      <c r="H43" s="48"/>
      <c r="I43" s="32"/>
      <c r="J43" s="27" t="s">
        <v>114</v>
      </c>
      <c r="U43" s="34"/>
      <c r="V43" s="35"/>
    </row>
    <row r="44" spans="1:27" ht="15" x14ac:dyDescent="0.2">
      <c r="A44" s="36" t="s">
        <v>115</v>
      </c>
      <c r="B44" s="37" t="s">
        <v>116</v>
      </c>
      <c r="C44" s="38"/>
      <c r="E44" s="49" t="s">
        <v>104</v>
      </c>
      <c r="F44" s="50" t="s">
        <v>117</v>
      </c>
      <c r="G44" s="48"/>
      <c r="H44" s="48"/>
      <c r="I44" s="32"/>
      <c r="J44" s="51"/>
      <c r="U44" s="34"/>
      <c r="V44" s="35"/>
    </row>
    <row r="45" spans="1:27" ht="15" x14ac:dyDescent="0.2">
      <c r="A45" s="36" t="s">
        <v>118</v>
      </c>
      <c r="B45" s="37" t="s">
        <v>119</v>
      </c>
      <c r="C45" s="38"/>
      <c r="E45" s="36" t="s">
        <v>120</v>
      </c>
      <c r="F45" s="52" t="s">
        <v>121</v>
      </c>
      <c r="J45" s="53"/>
      <c r="U45" s="34"/>
      <c r="V45" s="35"/>
    </row>
    <row r="46" spans="1:27" ht="15" x14ac:dyDescent="0.2">
      <c r="A46" s="54" t="s">
        <v>122</v>
      </c>
      <c r="B46" s="37" t="s">
        <v>123</v>
      </c>
      <c r="C46" s="38"/>
      <c r="E46" s="36" t="s">
        <v>124</v>
      </c>
      <c r="F46" s="104" t="s">
        <v>125</v>
      </c>
      <c r="G46" s="105"/>
      <c r="H46" s="105"/>
      <c r="I46" s="106"/>
      <c r="J46" s="53"/>
      <c r="U46" s="34"/>
      <c r="V46" s="35"/>
    </row>
    <row r="47" spans="1:27" ht="15" x14ac:dyDescent="0.2">
      <c r="A47" s="55" t="s">
        <v>126</v>
      </c>
      <c r="B47" s="37" t="s">
        <v>127</v>
      </c>
      <c r="C47" s="38"/>
      <c r="E47" s="36" t="s">
        <v>128</v>
      </c>
      <c r="F47" s="99" t="s">
        <v>129</v>
      </c>
      <c r="G47" s="100"/>
      <c r="H47" s="100"/>
      <c r="I47" s="101"/>
      <c r="J47" s="53">
        <v>126</v>
      </c>
      <c r="U47" s="34"/>
      <c r="V47" s="35"/>
    </row>
    <row r="48" spans="1:27" ht="15" x14ac:dyDescent="0.2">
      <c r="A48" s="36" t="s">
        <v>130</v>
      </c>
      <c r="B48" s="37" t="s">
        <v>131</v>
      </c>
      <c r="C48" s="38">
        <f>SUM($U$28:$U$31)</f>
        <v>220</v>
      </c>
      <c r="E48" s="56" t="s">
        <v>132</v>
      </c>
      <c r="F48" s="57" t="s">
        <v>23</v>
      </c>
      <c r="G48" s="48"/>
      <c r="H48" s="48"/>
      <c r="I48" s="32"/>
      <c r="J48" s="58">
        <f>SUM(J44:J47)</f>
        <v>126</v>
      </c>
      <c r="M48" s="59"/>
      <c r="N48" s="59"/>
      <c r="O48" s="59"/>
      <c r="P48" s="59"/>
      <c r="Q48" s="59"/>
      <c r="U48" s="34"/>
      <c r="V48" s="35"/>
    </row>
    <row r="49" spans="1:22" ht="14.25" x14ac:dyDescent="0.2">
      <c r="A49" s="36" t="s">
        <v>133</v>
      </c>
      <c r="B49" s="37" t="s">
        <v>134</v>
      </c>
      <c r="C49" s="38">
        <f>+$U$14</f>
        <v>182</v>
      </c>
      <c r="M49" s="60" t="s">
        <v>135</v>
      </c>
      <c r="N49" s="60"/>
      <c r="O49" s="60"/>
      <c r="P49" s="60"/>
      <c r="Q49" s="59"/>
      <c r="U49" s="34"/>
      <c r="V49" s="35"/>
    </row>
    <row r="50" spans="1:22" ht="14.25" x14ac:dyDescent="0.2">
      <c r="A50" s="36" t="s">
        <v>136</v>
      </c>
      <c r="B50" s="37" t="s">
        <v>137</v>
      </c>
      <c r="C50" s="61">
        <v>24</v>
      </c>
      <c r="M50" s="62"/>
      <c r="N50" s="62" t="s">
        <v>138</v>
      </c>
      <c r="O50" s="62"/>
      <c r="P50" s="62"/>
      <c r="U50" s="34"/>
      <c r="V50" s="35"/>
    </row>
    <row r="51" spans="1:22" ht="14.25" x14ac:dyDescent="0.2">
      <c r="A51" s="56" t="s">
        <v>132</v>
      </c>
      <c r="B51" s="63" t="s">
        <v>23</v>
      </c>
      <c r="C51" s="64">
        <f>+U7+C50</f>
        <v>5901</v>
      </c>
    </row>
    <row r="52" spans="1:22" ht="14.25" x14ac:dyDescent="0.2">
      <c r="A52" s="65" t="s">
        <v>139</v>
      </c>
      <c r="B52" s="34"/>
      <c r="C52" s="66"/>
    </row>
    <row r="53" spans="1:22" x14ac:dyDescent="0.2">
      <c r="A53" s="62" t="s">
        <v>140</v>
      </c>
      <c r="B53" s="62"/>
      <c r="C53" s="62"/>
      <c r="D53" s="62"/>
      <c r="E53" s="62"/>
      <c r="F53" s="62"/>
      <c r="G53" s="62"/>
      <c r="H53" s="62" t="s">
        <v>141</v>
      </c>
      <c r="I53" s="62"/>
      <c r="J53" s="62"/>
      <c r="K53" s="62"/>
      <c r="N53" s="62"/>
      <c r="O53" s="62"/>
    </row>
    <row r="54" spans="1:22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</row>
    <row r="55" spans="1:22" x14ac:dyDescent="0.2">
      <c r="E55" s="62"/>
      <c r="F55" s="62"/>
      <c r="G55" s="62"/>
      <c r="H55" s="62"/>
      <c r="I55" s="62"/>
      <c r="J55" s="62"/>
    </row>
    <row r="56" spans="1:22" x14ac:dyDescent="0.2">
      <c r="E56" s="62"/>
      <c r="F56" s="62"/>
      <c r="G56" s="62"/>
      <c r="H56" s="62"/>
      <c r="I56" s="62"/>
      <c r="J56" s="62"/>
    </row>
    <row r="57" spans="1:22" x14ac:dyDescent="0.2">
      <c r="E57" s="62"/>
      <c r="F57" s="62"/>
      <c r="G57" s="62"/>
      <c r="H57" s="62"/>
      <c r="I57" s="62"/>
      <c r="J57" s="62"/>
    </row>
    <row r="58" spans="1:22" x14ac:dyDescent="0.2">
      <c r="E58" s="62"/>
      <c r="F58" s="62"/>
      <c r="G58" s="62"/>
      <c r="H58" s="62"/>
      <c r="I58" s="62"/>
      <c r="J58" s="62"/>
    </row>
    <row r="59" spans="1:22" x14ac:dyDescent="0.2">
      <c r="E59" s="62"/>
      <c r="F59" s="62"/>
      <c r="G59" s="62"/>
      <c r="H59" s="62"/>
      <c r="I59" s="62"/>
      <c r="J59" s="62"/>
    </row>
    <row r="60" spans="1:22" s="62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rintOptions horizontalCentered="1" verticalCentered="1"/>
  <pageMargins left="1.4960629921259843" right="0.70866141732283472" top="0.74803149606299213" bottom="0.74803149606299213" header="0.31496062992125984" footer="0.31496062992125984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 </vt:lpstr>
      <vt:lpstr>Febrero</vt:lpstr>
      <vt:lpstr>Marzo</vt:lpstr>
      <vt:lpstr>Septiembre 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2015-01-22T13:05:02Z</dcterms:modified>
</cp:coreProperties>
</file>