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200" yWindow="1350" windowWidth="14805" windowHeight="7950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U88" i="2" l="1"/>
  <c r="E88" i="2"/>
  <c r="D88" i="2"/>
  <c r="T88" i="2" s="1"/>
  <c r="F88" i="2" s="1"/>
  <c r="C88" i="2"/>
  <c r="AA88" i="2" s="1"/>
  <c r="B88" i="2"/>
  <c r="AA87" i="2"/>
  <c r="Z87" i="2"/>
  <c r="U87" i="2"/>
  <c r="T87" i="2"/>
  <c r="F87" i="2"/>
  <c r="AA86" i="2"/>
  <c r="Z86" i="2"/>
  <c r="U86" i="2"/>
  <c r="T86" i="2"/>
  <c r="F86" i="2"/>
  <c r="AA85" i="2"/>
  <c r="Z85" i="2"/>
  <c r="U85" i="2"/>
  <c r="T85" i="2"/>
  <c r="F85" i="2" s="1"/>
  <c r="AA84" i="2"/>
  <c r="Z84" i="2"/>
  <c r="U84" i="2"/>
  <c r="T84" i="2"/>
  <c r="F84" i="2" s="1"/>
  <c r="AA83" i="2"/>
  <c r="Z83" i="2"/>
  <c r="U83" i="2"/>
  <c r="T83" i="2"/>
  <c r="F83" i="2"/>
  <c r="AA82" i="2"/>
  <c r="Z82" i="2"/>
  <c r="U82" i="2"/>
  <c r="T82" i="2"/>
  <c r="F82" i="2"/>
  <c r="AA81" i="2"/>
  <c r="Z81" i="2"/>
  <c r="U81" i="2"/>
  <c r="T81" i="2"/>
  <c r="F81" i="2" s="1"/>
  <c r="AA80" i="2"/>
  <c r="Z80" i="2"/>
  <c r="U80" i="2"/>
  <c r="T80" i="2"/>
  <c r="F80" i="2" s="1"/>
  <c r="AA79" i="2"/>
  <c r="Z79" i="2"/>
  <c r="U79" i="2"/>
  <c r="T79" i="2"/>
  <c r="F79" i="2"/>
  <c r="AA78" i="2"/>
  <c r="Z78" i="2"/>
  <c r="U78" i="2"/>
  <c r="T78" i="2"/>
  <c r="F78" i="2"/>
  <c r="AA77" i="2"/>
  <c r="Z77" i="2"/>
  <c r="U77" i="2"/>
  <c r="T77" i="2"/>
  <c r="F77" i="2" s="1"/>
  <c r="AA76" i="2"/>
  <c r="Z76" i="2"/>
  <c r="U76" i="2"/>
  <c r="F76" i="2" s="1"/>
  <c r="T76" i="2"/>
  <c r="E71" i="2"/>
  <c r="D71" i="2"/>
  <c r="C71" i="2"/>
  <c r="B71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T16" i="2"/>
  <c r="K16" i="2" s="1"/>
  <c r="AA15" i="2"/>
  <c r="U15" i="2"/>
  <c r="T15" i="2"/>
  <c r="K15" i="2" s="1"/>
  <c r="AA14" i="2"/>
  <c r="U14" i="2"/>
  <c r="T14" i="2"/>
  <c r="K14" i="2" s="1"/>
  <c r="AA13" i="2"/>
  <c r="U13" i="2"/>
  <c r="T13" i="2"/>
  <c r="K13" i="2" s="1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A196" i="2" l="1"/>
  <c r="Z88" i="2"/>
  <c r="C14" i="1"/>
  <c r="B14" i="1"/>
  <c r="C13" i="1"/>
  <c r="B13" i="1"/>
  <c r="Z88" i="4"/>
  <c r="E88" i="4"/>
  <c r="AA88" i="4" s="1"/>
  <c r="D88" i="4"/>
  <c r="C88" i="4"/>
  <c r="U88" i="4" s="1"/>
  <c r="B88" i="4"/>
  <c r="T88" i="4" s="1"/>
  <c r="F88" i="4" s="1"/>
  <c r="AA87" i="4"/>
  <c r="Z87" i="4"/>
  <c r="U87" i="4"/>
  <c r="T87" i="4"/>
  <c r="F87" i="4"/>
  <c r="AA86" i="4"/>
  <c r="Z86" i="4"/>
  <c r="U86" i="4"/>
  <c r="T86" i="4"/>
  <c r="F86" i="4" s="1"/>
  <c r="AA85" i="4"/>
  <c r="Z85" i="4"/>
  <c r="U85" i="4"/>
  <c r="F85" i="4" s="1"/>
  <c r="T85" i="4"/>
  <c r="AA84" i="4"/>
  <c r="Z84" i="4"/>
  <c r="U84" i="4"/>
  <c r="T84" i="4"/>
  <c r="F84" i="4"/>
  <c r="AA83" i="4"/>
  <c r="Z83" i="4"/>
  <c r="U83" i="4"/>
  <c r="T83" i="4"/>
  <c r="F83" i="4"/>
  <c r="AA82" i="4"/>
  <c r="Z82" i="4"/>
  <c r="U82" i="4"/>
  <c r="T82" i="4"/>
  <c r="F82" i="4" s="1"/>
  <c r="AA81" i="4"/>
  <c r="Z81" i="4"/>
  <c r="U81" i="4"/>
  <c r="F81" i="4" s="1"/>
  <c r="T81" i="4"/>
  <c r="AA80" i="4"/>
  <c r="Z80" i="4"/>
  <c r="U80" i="4"/>
  <c r="T80" i="4"/>
  <c r="F80" i="4"/>
  <c r="AA79" i="4"/>
  <c r="Z79" i="4"/>
  <c r="U79" i="4"/>
  <c r="T79" i="4"/>
  <c r="F79" i="4"/>
  <c r="AA78" i="4"/>
  <c r="Z78" i="4"/>
  <c r="U78" i="4"/>
  <c r="T78" i="4"/>
  <c r="F78" i="4" s="1"/>
  <c r="AA77" i="4"/>
  <c r="Z77" i="4"/>
  <c r="U77" i="4"/>
  <c r="F77" i="4" s="1"/>
  <c r="T77" i="4"/>
  <c r="AA76" i="4"/>
  <c r="Z76" i="4"/>
  <c r="U76" i="4"/>
  <c r="T76" i="4"/>
  <c r="F76" i="4"/>
  <c r="E71" i="4"/>
  <c r="D71" i="4"/>
  <c r="C71" i="4"/>
  <c r="B71" i="4"/>
  <c r="C55" i="4"/>
  <c r="C54" i="4"/>
  <c r="C53" i="4"/>
  <c r="C52" i="4"/>
  <c r="C51" i="4"/>
  <c r="B35" i="4"/>
  <c r="B23" i="4"/>
  <c r="B22" i="4"/>
  <c r="B21" i="4"/>
  <c r="B20" i="4"/>
  <c r="B19" i="4"/>
  <c r="AA16" i="4"/>
  <c r="U16" i="4"/>
  <c r="T16" i="4"/>
  <c r="K16" i="4" s="1"/>
  <c r="AA15" i="4"/>
  <c r="U15" i="4"/>
  <c r="T15" i="4"/>
  <c r="K15" i="4" s="1"/>
  <c r="AA14" i="4"/>
  <c r="U14" i="4"/>
  <c r="T14" i="4"/>
  <c r="K14" i="4" s="1"/>
  <c r="AA13" i="4"/>
  <c r="U13" i="4"/>
  <c r="T13" i="4"/>
  <c r="K13" i="4" s="1"/>
  <c r="J12" i="4"/>
  <c r="I12" i="4"/>
  <c r="H12" i="4"/>
  <c r="G12" i="4"/>
  <c r="F12" i="4"/>
  <c r="E12" i="4"/>
  <c r="D12" i="4"/>
  <c r="C12" i="4"/>
  <c r="B12" i="4"/>
  <c r="A196" i="4" s="1"/>
  <c r="A5" i="4"/>
  <c r="A4" i="4"/>
  <c r="A3" i="4"/>
  <c r="A2" i="4"/>
  <c r="Z88" i="8"/>
  <c r="E88" i="8"/>
  <c r="AA88" i="8" s="1"/>
  <c r="D88" i="8"/>
  <c r="C88" i="8"/>
  <c r="U88" i="8" s="1"/>
  <c r="B88" i="8"/>
  <c r="T88" i="8" s="1"/>
  <c r="AA87" i="8"/>
  <c r="Z87" i="8"/>
  <c r="U87" i="8"/>
  <c r="T87" i="8"/>
  <c r="F87" i="8"/>
  <c r="AA86" i="8"/>
  <c r="Z86" i="8"/>
  <c r="U86" i="8"/>
  <c r="T86" i="8"/>
  <c r="F86" i="8" s="1"/>
  <c r="AA85" i="8"/>
  <c r="Z85" i="8"/>
  <c r="U85" i="8"/>
  <c r="F85" i="8" s="1"/>
  <c r="T85" i="8"/>
  <c r="AA84" i="8"/>
  <c r="Z84" i="8"/>
  <c r="U84" i="8"/>
  <c r="T84" i="8"/>
  <c r="F84" i="8"/>
  <c r="AA83" i="8"/>
  <c r="Z83" i="8"/>
  <c r="U83" i="8"/>
  <c r="T83" i="8"/>
  <c r="F83" i="8"/>
  <c r="AA82" i="8"/>
  <c r="Z82" i="8"/>
  <c r="U82" i="8"/>
  <c r="T82" i="8"/>
  <c r="F82" i="8" s="1"/>
  <c r="AA81" i="8"/>
  <c r="Z81" i="8"/>
  <c r="U81" i="8"/>
  <c r="F81" i="8" s="1"/>
  <c r="T81" i="8"/>
  <c r="AA80" i="8"/>
  <c r="Z80" i="8"/>
  <c r="U80" i="8"/>
  <c r="T80" i="8"/>
  <c r="F80" i="8"/>
  <c r="AA79" i="8"/>
  <c r="Z79" i="8"/>
  <c r="U79" i="8"/>
  <c r="T79" i="8"/>
  <c r="F79" i="8"/>
  <c r="AA78" i="8"/>
  <c r="Z78" i="8"/>
  <c r="U78" i="8"/>
  <c r="T78" i="8"/>
  <c r="F78" i="8" s="1"/>
  <c r="AA77" i="8"/>
  <c r="Z77" i="8"/>
  <c r="U77" i="8"/>
  <c r="F77" i="8" s="1"/>
  <c r="T77" i="8"/>
  <c r="AA76" i="8"/>
  <c r="Z76" i="8"/>
  <c r="U76" i="8"/>
  <c r="T76" i="8"/>
  <c r="F76" i="8"/>
  <c r="E71" i="8"/>
  <c r="D71" i="8"/>
  <c r="C71" i="8"/>
  <c r="B71" i="8"/>
  <c r="E55" i="8"/>
  <c r="C55" i="8" s="1"/>
  <c r="D55" i="8"/>
  <c r="E54" i="8"/>
  <c r="D54" i="8"/>
  <c r="C54" i="8" s="1"/>
  <c r="E53" i="8"/>
  <c r="D53" i="8"/>
  <c r="C53" i="8"/>
  <c r="F52" i="8"/>
  <c r="E52" i="8"/>
  <c r="D52" i="8"/>
  <c r="C52" i="8"/>
  <c r="E51" i="8"/>
  <c r="D51" i="8"/>
  <c r="C51" i="8"/>
  <c r="C42" i="8"/>
  <c r="C40" i="8"/>
  <c r="B35" i="8"/>
  <c r="B23" i="8"/>
  <c r="B22" i="8"/>
  <c r="B21" i="8"/>
  <c r="B20" i="8"/>
  <c r="B19" i="8"/>
  <c r="AA16" i="8"/>
  <c r="U16" i="8"/>
  <c r="T16" i="8"/>
  <c r="K16" i="8"/>
  <c r="AA15" i="8"/>
  <c r="U15" i="8"/>
  <c r="T15" i="8"/>
  <c r="K15" i="8"/>
  <c r="AA14" i="8"/>
  <c r="U14" i="8"/>
  <c r="T14" i="8"/>
  <c r="K14" i="8"/>
  <c r="AA13" i="8"/>
  <c r="U13" i="8"/>
  <c r="T13" i="8"/>
  <c r="K13" i="8"/>
  <c r="J12" i="8"/>
  <c r="I12" i="8"/>
  <c r="H12" i="8"/>
  <c r="G12" i="8"/>
  <c r="F12" i="8"/>
  <c r="E12" i="8"/>
  <c r="D12" i="8"/>
  <c r="C12" i="8"/>
  <c r="B12" i="8"/>
  <c r="A5" i="8"/>
  <c r="A4" i="8"/>
  <c r="A3" i="8"/>
  <c r="A2" i="8"/>
  <c r="U88" i="9"/>
  <c r="E88" i="9"/>
  <c r="D88" i="9"/>
  <c r="T88" i="9" s="1"/>
  <c r="F88" i="9" s="1"/>
  <c r="C88" i="9"/>
  <c r="AA88" i="9" s="1"/>
  <c r="B88" i="9"/>
  <c r="AA87" i="9"/>
  <c r="Z87" i="9"/>
  <c r="U87" i="9"/>
  <c r="T87" i="9"/>
  <c r="F87" i="9"/>
  <c r="AA86" i="9"/>
  <c r="Z86" i="9"/>
  <c r="U86" i="9"/>
  <c r="T86" i="9"/>
  <c r="F86" i="9"/>
  <c r="AA85" i="9"/>
  <c r="Z85" i="9"/>
  <c r="U85" i="9"/>
  <c r="T85" i="9"/>
  <c r="F85" i="9" s="1"/>
  <c r="AA84" i="9"/>
  <c r="Z84" i="9"/>
  <c r="U84" i="9"/>
  <c r="T84" i="9"/>
  <c r="F84" i="9" s="1"/>
  <c r="AA83" i="9"/>
  <c r="Z83" i="9"/>
  <c r="U83" i="9"/>
  <c r="T83" i="9"/>
  <c r="F83" i="9"/>
  <c r="AA82" i="9"/>
  <c r="Z82" i="9"/>
  <c r="U82" i="9"/>
  <c r="T82" i="9"/>
  <c r="F82" i="9"/>
  <c r="AA81" i="9"/>
  <c r="Z81" i="9"/>
  <c r="U81" i="9"/>
  <c r="T81" i="9"/>
  <c r="F81" i="9" s="1"/>
  <c r="AA80" i="9"/>
  <c r="Z80" i="9"/>
  <c r="U80" i="9"/>
  <c r="T80" i="9"/>
  <c r="F80" i="9" s="1"/>
  <c r="AA79" i="9"/>
  <c r="Z79" i="9"/>
  <c r="U79" i="9"/>
  <c r="T79" i="9"/>
  <c r="F79" i="9"/>
  <c r="AA78" i="9"/>
  <c r="Z78" i="9"/>
  <c r="U78" i="9"/>
  <c r="T78" i="9"/>
  <c r="F78" i="9"/>
  <c r="AA77" i="9"/>
  <c r="Z77" i="9"/>
  <c r="U77" i="9"/>
  <c r="T77" i="9"/>
  <c r="F77" i="9" s="1"/>
  <c r="AA76" i="9"/>
  <c r="Z76" i="9"/>
  <c r="U76" i="9"/>
  <c r="T76" i="9"/>
  <c r="F76" i="9" s="1"/>
  <c r="E71" i="9"/>
  <c r="D71" i="9"/>
  <c r="C71" i="9"/>
  <c r="B71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T16" i="9"/>
  <c r="K16" i="9" s="1"/>
  <c r="AA15" i="9"/>
  <c r="U15" i="9"/>
  <c r="T15" i="9"/>
  <c r="K15" i="9" s="1"/>
  <c r="AA14" i="9"/>
  <c r="U14" i="9"/>
  <c r="T14" i="9"/>
  <c r="K14" i="9" s="1"/>
  <c r="AA13" i="9"/>
  <c r="U13" i="9"/>
  <c r="T13" i="9"/>
  <c r="K13" i="9" s="1"/>
  <c r="J12" i="9"/>
  <c r="I12" i="9"/>
  <c r="H12" i="9"/>
  <c r="G12" i="9"/>
  <c r="F12" i="9"/>
  <c r="E12" i="9"/>
  <c r="D12" i="9"/>
  <c r="C12" i="9"/>
  <c r="B12" i="9"/>
  <c r="A196" i="9" s="1"/>
  <c r="A5" i="9"/>
  <c r="A4" i="9"/>
  <c r="A3" i="9"/>
  <c r="A2" i="9"/>
  <c r="Z88" i="10"/>
  <c r="E88" i="10"/>
  <c r="AA88" i="10" s="1"/>
  <c r="D88" i="10"/>
  <c r="C88" i="10"/>
  <c r="U88" i="10" s="1"/>
  <c r="B88" i="10"/>
  <c r="T88" i="10" s="1"/>
  <c r="F88" i="10" s="1"/>
  <c r="AA87" i="10"/>
  <c r="Z87" i="10"/>
  <c r="U87" i="10"/>
  <c r="T87" i="10"/>
  <c r="F87" i="10"/>
  <c r="AA86" i="10"/>
  <c r="Z86" i="10"/>
  <c r="U86" i="10"/>
  <c r="T86" i="10"/>
  <c r="F86" i="10" s="1"/>
  <c r="AA85" i="10"/>
  <c r="Z85" i="10"/>
  <c r="U85" i="10"/>
  <c r="F85" i="10" s="1"/>
  <c r="T85" i="10"/>
  <c r="AA84" i="10"/>
  <c r="Z84" i="10"/>
  <c r="U84" i="10"/>
  <c r="T84" i="10"/>
  <c r="F84" i="10"/>
  <c r="AA83" i="10"/>
  <c r="Z83" i="10"/>
  <c r="U83" i="10"/>
  <c r="T83" i="10"/>
  <c r="F83" i="10"/>
  <c r="AA82" i="10"/>
  <c r="Z82" i="10"/>
  <c r="U82" i="10"/>
  <c r="T82" i="10"/>
  <c r="F82" i="10" s="1"/>
  <c r="AA81" i="10"/>
  <c r="Z81" i="10"/>
  <c r="U81" i="10"/>
  <c r="F81" i="10" s="1"/>
  <c r="T81" i="10"/>
  <c r="AA80" i="10"/>
  <c r="Z80" i="10"/>
  <c r="U80" i="10"/>
  <c r="T80" i="10"/>
  <c r="F80" i="10"/>
  <c r="AA79" i="10"/>
  <c r="Z79" i="10"/>
  <c r="U79" i="10"/>
  <c r="T79" i="10"/>
  <c r="F79" i="10"/>
  <c r="AA78" i="10"/>
  <c r="Z78" i="10"/>
  <c r="U78" i="10"/>
  <c r="T78" i="10"/>
  <c r="F78" i="10" s="1"/>
  <c r="AA77" i="10"/>
  <c r="Z77" i="10"/>
  <c r="U77" i="10"/>
  <c r="F77" i="10" s="1"/>
  <c r="T77" i="10"/>
  <c r="AA76" i="10"/>
  <c r="Z76" i="10"/>
  <c r="U76" i="10"/>
  <c r="T76" i="10"/>
  <c r="F76" i="10"/>
  <c r="E71" i="10"/>
  <c r="D71" i="10"/>
  <c r="C71" i="10"/>
  <c r="B71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T16" i="10"/>
  <c r="K16" i="10" s="1"/>
  <c r="AA15" i="10"/>
  <c r="U15" i="10"/>
  <c r="T15" i="10"/>
  <c r="K15" i="10" s="1"/>
  <c r="AA14" i="10"/>
  <c r="U14" i="10"/>
  <c r="T14" i="10"/>
  <c r="K14" i="10" s="1"/>
  <c r="AA13" i="10"/>
  <c r="U13" i="10"/>
  <c r="T13" i="10"/>
  <c r="K13" i="10" s="1"/>
  <c r="J12" i="10"/>
  <c r="I12" i="10"/>
  <c r="H12" i="10"/>
  <c r="G12" i="10"/>
  <c r="F12" i="10"/>
  <c r="E12" i="10"/>
  <c r="D12" i="10"/>
  <c r="C12" i="10"/>
  <c r="B12" i="10"/>
  <c r="A196" i="10" s="1"/>
  <c r="A5" i="10"/>
  <c r="A4" i="10"/>
  <c r="A3" i="10"/>
  <c r="A2" i="10"/>
  <c r="U88" i="11"/>
  <c r="E88" i="11"/>
  <c r="D88" i="11"/>
  <c r="T88" i="11" s="1"/>
  <c r="F88" i="11" s="1"/>
  <c r="C88" i="11"/>
  <c r="AA88" i="11" s="1"/>
  <c r="B88" i="11"/>
  <c r="AA87" i="11"/>
  <c r="Z87" i="11"/>
  <c r="U87" i="11"/>
  <c r="T87" i="11"/>
  <c r="F87" i="11"/>
  <c r="AA86" i="11"/>
  <c r="Z86" i="11"/>
  <c r="U86" i="11"/>
  <c r="T86" i="11"/>
  <c r="F86" i="11"/>
  <c r="AA85" i="11"/>
  <c r="Z85" i="11"/>
  <c r="U85" i="11"/>
  <c r="T85" i="11"/>
  <c r="F85" i="11" s="1"/>
  <c r="AA84" i="11"/>
  <c r="Z84" i="11"/>
  <c r="U84" i="11"/>
  <c r="T84" i="11"/>
  <c r="F84" i="11" s="1"/>
  <c r="AA83" i="11"/>
  <c r="Z83" i="11"/>
  <c r="U83" i="11"/>
  <c r="T83" i="11"/>
  <c r="F83" i="11"/>
  <c r="AA82" i="11"/>
  <c r="Z82" i="11"/>
  <c r="U82" i="11"/>
  <c r="T82" i="11"/>
  <c r="F82" i="11"/>
  <c r="AA81" i="11"/>
  <c r="Z81" i="11"/>
  <c r="U81" i="11"/>
  <c r="T81" i="11"/>
  <c r="F81" i="11" s="1"/>
  <c r="AA80" i="11"/>
  <c r="Z80" i="11"/>
  <c r="U80" i="11"/>
  <c r="T80" i="11"/>
  <c r="F80" i="11" s="1"/>
  <c r="AA79" i="11"/>
  <c r="Z79" i="11"/>
  <c r="U79" i="11"/>
  <c r="T79" i="11"/>
  <c r="F79" i="11"/>
  <c r="AA78" i="11"/>
  <c r="Z78" i="11"/>
  <c r="U78" i="11"/>
  <c r="T78" i="11"/>
  <c r="F78" i="11"/>
  <c r="AA77" i="11"/>
  <c r="Z77" i="11"/>
  <c r="U77" i="11"/>
  <c r="T77" i="11"/>
  <c r="F77" i="11" s="1"/>
  <c r="AA76" i="11"/>
  <c r="Z76" i="11"/>
  <c r="U76" i="11"/>
  <c r="T76" i="11"/>
  <c r="F76" i="11" s="1"/>
  <c r="E71" i="11"/>
  <c r="D71" i="11"/>
  <c r="C71" i="11"/>
  <c r="B71" i="11"/>
  <c r="C55" i="11"/>
  <c r="C54" i="11"/>
  <c r="C53" i="11"/>
  <c r="C52" i="11"/>
  <c r="C51" i="11"/>
  <c r="B35" i="11"/>
  <c r="B23" i="11"/>
  <c r="B22" i="11"/>
  <c r="B21" i="11"/>
  <c r="B20" i="11"/>
  <c r="B19" i="11"/>
  <c r="AA16" i="11"/>
  <c r="U16" i="11"/>
  <c r="T16" i="11"/>
  <c r="K16" i="11" s="1"/>
  <c r="AA15" i="11"/>
  <c r="U15" i="11"/>
  <c r="T15" i="11"/>
  <c r="K15" i="11" s="1"/>
  <c r="AA14" i="11"/>
  <c r="U14" i="11"/>
  <c r="T14" i="11"/>
  <c r="K14" i="11" s="1"/>
  <c r="AA13" i="11"/>
  <c r="U13" i="11"/>
  <c r="T13" i="11"/>
  <c r="K13" i="11" s="1"/>
  <c r="J12" i="11"/>
  <c r="I12" i="11"/>
  <c r="H12" i="11"/>
  <c r="G12" i="11"/>
  <c r="F12" i="11"/>
  <c r="E12" i="11"/>
  <c r="D12" i="11"/>
  <c r="C12" i="11"/>
  <c r="B12" i="11"/>
  <c r="A196" i="11" s="1"/>
  <c r="A5" i="11"/>
  <c r="A4" i="11"/>
  <c r="A3" i="11"/>
  <c r="A2" i="11"/>
  <c r="Z88" i="12"/>
  <c r="E88" i="12"/>
  <c r="AA88" i="12" s="1"/>
  <c r="D88" i="12"/>
  <c r="C88" i="12"/>
  <c r="U88" i="12" s="1"/>
  <c r="B88" i="12"/>
  <c r="T88" i="12" s="1"/>
  <c r="AA87" i="12"/>
  <c r="Z87" i="12"/>
  <c r="U87" i="12"/>
  <c r="T87" i="12"/>
  <c r="F87" i="12"/>
  <c r="AA86" i="12"/>
  <c r="Z86" i="12"/>
  <c r="U86" i="12"/>
  <c r="T86" i="12"/>
  <c r="F86" i="12" s="1"/>
  <c r="AA85" i="12"/>
  <c r="Z85" i="12"/>
  <c r="U85" i="12"/>
  <c r="F85" i="12" s="1"/>
  <c r="T85" i="12"/>
  <c r="AA84" i="12"/>
  <c r="Z84" i="12"/>
  <c r="U84" i="12"/>
  <c r="T84" i="12"/>
  <c r="F84" i="12"/>
  <c r="AA83" i="12"/>
  <c r="Z83" i="12"/>
  <c r="U83" i="12"/>
  <c r="T83" i="12"/>
  <c r="F83" i="12"/>
  <c r="AA82" i="12"/>
  <c r="Z82" i="12"/>
  <c r="U82" i="12"/>
  <c r="T82" i="12"/>
  <c r="F82" i="12" s="1"/>
  <c r="AA81" i="12"/>
  <c r="Z81" i="12"/>
  <c r="U81" i="12"/>
  <c r="F81" i="12" s="1"/>
  <c r="T81" i="12"/>
  <c r="AA80" i="12"/>
  <c r="Z80" i="12"/>
  <c r="U80" i="12"/>
  <c r="T80" i="12"/>
  <c r="F80" i="12"/>
  <c r="AA79" i="12"/>
  <c r="Z79" i="12"/>
  <c r="U79" i="12"/>
  <c r="T79" i="12"/>
  <c r="F79" i="12"/>
  <c r="AA78" i="12"/>
  <c r="Z78" i="12"/>
  <c r="U78" i="12"/>
  <c r="T78" i="12"/>
  <c r="F78" i="12" s="1"/>
  <c r="AA77" i="12"/>
  <c r="Z77" i="12"/>
  <c r="U77" i="12"/>
  <c r="F77" i="12" s="1"/>
  <c r="T77" i="12"/>
  <c r="AA76" i="12"/>
  <c r="Z76" i="12"/>
  <c r="U76" i="12"/>
  <c r="T76" i="12"/>
  <c r="F76" i="12"/>
  <c r="E71" i="12"/>
  <c r="D71" i="12"/>
  <c r="C71" i="12"/>
  <c r="B71" i="12"/>
  <c r="C55" i="12"/>
  <c r="C54" i="12"/>
  <c r="C53" i="12"/>
  <c r="C52" i="12"/>
  <c r="C51" i="12"/>
  <c r="B35" i="12"/>
  <c r="B23" i="12"/>
  <c r="B22" i="12"/>
  <c r="B21" i="12"/>
  <c r="B20" i="12"/>
  <c r="B19" i="12"/>
  <c r="AA16" i="12"/>
  <c r="U16" i="12"/>
  <c r="T16" i="12"/>
  <c r="K16" i="12" s="1"/>
  <c r="AA15" i="12"/>
  <c r="U15" i="12"/>
  <c r="T15" i="12"/>
  <c r="K15" i="12" s="1"/>
  <c r="AA14" i="12"/>
  <c r="U14" i="12"/>
  <c r="T14" i="12"/>
  <c r="K14" i="12" s="1"/>
  <c r="AA13" i="12"/>
  <c r="U13" i="12"/>
  <c r="T13" i="12"/>
  <c r="K13" i="12" s="1"/>
  <c r="J12" i="12"/>
  <c r="I12" i="12"/>
  <c r="H12" i="12"/>
  <c r="G12" i="12"/>
  <c r="F12" i="12"/>
  <c r="E12" i="12"/>
  <c r="D12" i="12"/>
  <c r="C12" i="12"/>
  <c r="B12" i="12"/>
  <c r="A5" i="12"/>
  <c r="A4" i="12"/>
  <c r="A3" i="12"/>
  <c r="A2" i="12"/>
  <c r="Z88" i="13"/>
  <c r="E88" i="13"/>
  <c r="AA88" i="13" s="1"/>
  <c r="D88" i="13"/>
  <c r="C88" i="13"/>
  <c r="U88" i="13" s="1"/>
  <c r="B88" i="13"/>
  <c r="T88" i="13" s="1"/>
  <c r="AA87" i="13"/>
  <c r="Z87" i="13"/>
  <c r="U87" i="13"/>
  <c r="T87" i="13"/>
  <c r="F87" i="13"/>
  <c r="AA86" i="13"/>
  <c r="Z86" i="13"/>
  <c r="U86" i="13"/>
  <c r="T86" i="13"/>
  <c r="F86" i="13" s="1"/>
  <c r="AA85" i="13"/>
  <c r="Z85" i="13"/>
  <c r="U85" i="13"/>
  <c r="F85" i="13" s="1"/>
  <c r="T85" i="13"/>
  <c r="AA84" i="13"/>
  <c r="Z84" i="13"/>
  <c r="U84" i="13"/>
  <c r="T84" i="13"/>
  <c r="F84" i="13"/>
  <c r="AA83" i="13"/>
  <c r="Z83" i="13"/>
  <c r="U83" i="13"/>
  <c r="T83" i="13"/>
  <c r="F83" i="13"/>
  <c r="AA82" i="13"/>
  <c r="Z82" i="13"/>
  <c r="U82" i="13"/>
  <c r="T82" i="13"/>
  <c r="F82" i="13" s="1"/>
  <c r="AA81" i="13"/>
  <c r="Z81" i="13"/>
  <c r="U81" i="13"/>
  <c r="F81" i="13" s="1"/>
  <c r="T81" i="13"/>
  <c r="AA80" i="13"/>
  <c r="Z80" i="13"/>
  <c r="U80" i="13"/>
  <c r="T80" i="13"/>
  <c r="F80" i="13"/>
  <c r="AA79" i="13"/>
  <c r="Z79" i="13"/>
  <c r="U79" i="13"/>
  <c r="T79" i="13"/>
  <c r="F79" i="13"/>
  <c r="AA78" i="13"/>
  <c r="Z78" i="13"/>
  <c r="U78" i="13"/>
  <c r="T78" i="13"/>
  <c r="F78" i="13" s="1"/>
  <c r="AA77" i="13"/>
  <c r="Z77" i="13"/>
  <c r="U77" i="13"/>
  <c r="F77" i="13" s="1"/>
  <c r="T77" i="13"/>
  <c r="AA76" i="13"/>
  <c r="Z76" i="13"/>
  <c r="U76" i="13"/>
  <c r="T76" i="13"/>
  <c r="F76" i="13"/>
  <c r="E71" i="13"/>
  <c r="D71" i="13"/>
  <c r="C71" i="13"/>
  <c r="B71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K16" i="13" s="1"/>
  <c r="T16" i="13"/>
  <c r="AA15" i="13"/>
  <c r="U15" i="13"/>
  <c r="K15" i="13" s="1"/>
  <c r="T15" i="13"/>
  <c r="AA14" i="13"/>
  <c r="U14" i="13"/>
  <c r="K14" i="13" s="1"/>
  <c r="T14" i="13"/>
  <c r="AA13" i="13"/>
  <c r="U13" i="13"/>
  <c r="K13" i="13" s="1"/>
  <c r="T13" i="13"/>
  <c r="J12" i="13"/>
  <c r="I12" i="13"/>
  <c r="H12" i="13"/>
  <c r="G12" i="13"/>
  <c r="F12" i="13"/>
  <c r="E12" i="13"/>
  <c r="D12" i="13"/>
  <c r="C12" i="13"/>
  <c r="B12" i="13"/>
  <c r="A5" i="13"/>
  <c r="A4" i="13"/>
  <c r="A3" i="13"/>
  <c r="A2" i="13"/>
  <c r="A196" i="8" l="1"/>
  <c r="F88" i="8"/>
  <c r="Z88" i="9"/>
  <c r="Z88" i="11"/>
  <c r="A196" i="12"/>
  <c r="F88" i="12"/>
  <c r="A196" i="13"/>
  <c r="F88" i="13"/>
  <c r="T88" i="7" l="1"/>
  <c r="E88" i="7"/>
  <c r="D88" i="7"/>
  <c r="C88" i="7"/>
  <c r="AA88" i="7" s="1"/>
  <c r="B88" i="7"/>
  <c r="Z88" i="7" s="1"/>
  <c r="AA87" i="7"/>
  <c r="Z87" i="7"/>
  <c r="U87" i="7"/>
  <c r="T87" i="7"/>
  <c r="F87" i="7" s="1"/>
  <c r="AA86" i="7"/>
  <c r="Z86" i="7"/>
  <c r="U86" i="7"/>
  <c r="T86" i="7"/>
  <c r="F86" i="7"/>
  <c r="AA85" i="7"/>
  <c r="Z85" i="7"/>
  <c r="U85" i="7"/>
  <c r="T85" i="7"/>
  <c r="F85" i="7"/>
  <c r="AA84" i="7"/>
  <c r="Z84" i="7"/>
  <c r="U84" i="7"/>
  <c r="T84" i="7"/>
  <c r="F84" i="7" s="1"/>
  <c r="AA83" i="7"/>
  <c r="Z83" i="7"/>
  <c r="U83" i="7"/>
  <c r="T83" i="7"/>
  <c r="F83" i="7" s="1"/>
  <c r="AA82" i="7"/>
  <c r="Z82" i="7"/>
  <c r="U82" i="7"/>
  <c r="T82" i="7"/>
  <c r="F82" i="7"/>
  <c r="AA81" i="7"/>
  <c r="Z81" i="7"/>
  <c r="U81" i="7"/>
  <c r="T81" i="7"/>
  <c r="F81" i="7"/>
  <c r="AA80" i="7"/>
  <c r="Z80" i="7"/>
  <c r="U80" i="7"/>
  <c r="T80" i="7"/>
  <c r="F80" i="7" s="1"/>
  <c r="AA79" i="7"/>
  <c r="Z79" i="7"/>
  <c r="U79" i="7"/>
  <c r="T79" i="7"/>
  <c r="F79" i="7" s="1"/>
  <c r="AA78" i="7"/>
  <c r="Z78" i="7"/>
  <c r="U78" i="7"/>
  <c r="T78" i="7"/>
  <c r="F78" i="7"/>
  <c r="AA77" i="7"/>
  <c r="Z77" i="7"/>
  <c r="U77" i="7"/>
  <c r="T77" i="7"/>
  <c r="F77" i="7"/>
  <c r="AA76" i="7"/>
  <c r="Z76" i="7"/>
  <c r="U76" i="7"/>
  <c r="T76" i="7"/>
  <c r="F76" i="7" s="1"/>
  <c r="E71" i="7"/>
  <c r="D71" i="7"/>
  <c r="C71" i="7"/>
  <c r="B71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T16" i="7"/>
  <c r="K16" i="7"/>
  <c r="AA15" i="7"/>
  <c r="U15" i="7"/>
  <c r="T15" i="7"/>
  <c r="K15" i="7"/>
  <c r="AA14" i="7"/>
  <c r="U14" i="7"/>
  <c r="T14" i="7"/>
  <c r="K14" i="7"/>
  <c r="AA13" i="7"/>
  <c r="U13" i="7"/>
  <c r="T13" i="7"/>
  <c r="K13" i="7"/>
  <c r="J12" i="7"/>
  <c r="I12" i="7"/>
  <c r="H12" i="7"/>
  <c r="G12" i="7"/>
  <c r="F12" i="7"/>
  <c r="E12" i="7"/>
  <c r="D12" i="7"/>
  <c r="C12" i="7"/>
  <c r="B12" i="7"/>
  <c r="A5" i="7"/>
  <c r="A4" i="7"/>
  <c r="A3" i="7"/>
  <c r="A2" i="7"/>
  <c r="U88" i="7" l="1"/>
  <c r="F88" i="7" s="1"/>
  <c r="A196" i="7" s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C47" i="1"/>
  <c r="B47" i="1"/>
  <c r="C46" i="1"/>
  <c r="B46" i="1"/>
  <c r="C42" i="1"/>
  <c r="B42" i="1"/>
  <c r="C41" i="1"/>
  <c r="B41" i="1"/>
  <c r="C40" i="1"/>
  <c r="B40" i="1"/>
  <c r="C39" i="1"/>
  <c r="B39" i="1"/>
  <c r="F35" i="1"/>
  <c r="E35" i="1"/>
  <c r="D35" i="1"/>
  <c r="C35" i="1"/>
  <c r="B32" i="1"/>
  <c r="B31" i="1"/>
  <c r="B30" i="1"/>
  <c r="B29" i="1"/>
  <c r="B28" i="1"/>
  <c r="B27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D13" i="1"/>
  <c r="E13" i="1"/>
  <c r="F13" i="1"/>
  <c r="G13" i="1"/>
  <c r="H13" i="1"/>
  <c r="I13" i="1"/>
  <c r="J13" i="1"/>
  <c r="AA88" i="6" l="1"/>
  <c r="U88" i="6"/>
  <c r="E88" i="6"/>
  <c r="D88" i="6"/>
  <c r="C88" i="6"/>
  <c r="B88" i="6"/>
  <c r="T88" i="6" s="1"/>
  <c r="F88" i="6" s="1"/>
  <c r="AA87" i="6"/>
  <c r="Z87" i="6"/>
  <c r="U87" i="6"/>
  <c r="T87" i="6"/>
  <c r="F87" i="6" s="1"/>
  <c r="AA86" i="6"/>
  <c r="Z86" i="6"/>
  <c r="U86" i="6"/>
  <c r="F86" i="6" s="1"/>
  <c r="T86" i="6"/>
  <c r="AA85" i="6"/>
  <c r="Z85" i="6"/>
  <c r="U85" i="6"/>
  <c r="T85" i="6"/>
  <c r="F85" i="6" s="1"/>
  <c r="AA84" i="6"/>
  <c r="Z84" i="6"/>
  <c r="U84" i="6"/>
  <c r="T84" i="6"/>
  <c r="F84" i="6"/>
  <c r="AA83" i="6"/>
  <c r="Z83" i="6"/>
  <c r="U83" i="6"/>
  <c r="T83" i="6"/>
  <c r="F83" i="6" s="1"/>
  <c r="AA82" i="6"/>
  <c r="Z82" i="6"/>
  <c r="U82" i="6"/>
  <c r="F82" i="6" s="1"/>
  <c r="T82" i="6"/>
  <c r="AA81" i="6"/>
  <c r="Z81" i="6"/>
  <c r="U81" i="6"/>
  <c r="T81" i="6"/>
  <c r="F81" i="6" s="1"/>
  <c r="AA80" i="6"/>
  <c r="Z80" i="6"/>
  <c r="U80" i="6"/>
  <c r="T80" i="6"/>
  <c r="F80" i="6"/>
  <c r="AA79" i="6"/>
  <c r="Z79" i="6"/>
  <c r="U79" i="6"/>
  <c r="T79" i="6"/>
  <c r="F79" i="6" s="1"/>
  <c r="AA78" i="6"/>
  <c r="Z78" i="6"/>
  <c r="U78" i="6"/>
  <c r="F78" i="6" s="1"/>
  <c r="T78" i="6"/>
  <c r="AA77" i="6"/>
  <c r="Z77" i="6"/>
  <c r="U77" i="6"/>
  <c r="T77" i="6"/>
  <c r="F77" i="6" s="1"/>
  <c r="AA76" i="6"/>
  <c r="Z76" i="6"/>
  <c r="U76" i="6"/>
  <c r="T76" i="6"/>
  <c r="F76" i="6"/>
  <c r="E71" i="6"/>
  <c r="D71" i="6"/>
  <c r="C71" i="6"/>
  <c r="B71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 s="1"/>
  <c r="AA15" i="6"/>
  <c r="U15" i="6"/>
  <c r="T15" i="6"/>
  <c r="K15" i="6" s="1"/>
  <c r="AA14" i="6"/>
  <c r="U14" i="6"/>
  <c r="T14" i="6"/>
  <c r="K14" i="6" s="1"/>
  <c r="AA13" i="6"/>
  <c r="U13" i="6"/>
  <c r="T13" i="6"/>
  <c r="K13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A196" i="6" l="1"/>
  <c r="Z88" i="6"/>
  <c r="U88" i="5" l="1"/>
  <c r="E88" i="5"/>
  <c r="AA88" i="5" s="1"/>
  <c r="D88" i="5"/>
  <c r="Z88" i="5" s="1"/>
  <c r="C88" i="5"/>
  <c r="B88" i="5"/>
  <c r="T88" i="5" s="1"/>
  <c r="F88" i="5" s="1"/>
  <c r="AA87" i="5"/>
  <c r="Z87" i="5"/>
  <c r="U87" i="5"/>
  <c r="T87" i="5"/>
  <c r="F87" i="5"/>
  <c r="AA86" i="5"/>
  <c r="Z86" i="5"/>
  <c r="U86" i="5"/>
  <c r="T86" i="5"/>
  <c r="F86" i="5"/>
  <c r="AA85" i="5"/>
  <c r="Z85" i="5"/>
  <c r="U85" i="5"/>
  <c r="T85" i="5"/>
  <c r="F85" i="5" s="1"/>
  <c r="AA84" i="5"/>
  <c r="Z84" i="5"/>
  <c r="U84" i="5"/>
  <c r="F84" i="5" s="1"/>
  <c r="T84" i="5"/>
  <c r="AA83" i="5"/>
  <c r="Z83" i="5"/>
  <c r="U83" i="5"/>
  <c r="T83" i="5"/>
  <c r="F83" i="5"/>
  <c r="AA82" i="5"/>
  <c r="Z82" i="5"/>
  <c r="U82" i="5"/>
  <c r="T82" i="5"/>
  <c r="F82" i="5"/>
  <c r="AA81" i="5"/>
  <c r="Z81" i="5"/>
  <c r="U81" i="5"/>
  <c r="T81" i="5"/>
  <c r="F81" i="5" s="1"/>
  <c r="AA80" i="5"/>
  <c r="Z80" i="5"/>
  <c r="U80" i="5"/>
  <c r="F80" i="5" s="1"/>
  <c r="T80" i="5"/>
  <c r="AA79" i="5"/>
  <c r="Z79" i="5"/>
  <c r="U79" i="5"/>
  <c r="T79" i="5"/>
  <c r="F79" i="5"/>
  <c r="AA78" i="5"/>
  <c r="Z78" i="5"/>
  <c r="U78" i="5"/>
  <c r="T78" i="5"/>
  <c r="F78" i="5"/>
  <c r="AA77" i="5"/>
  <c r="Z77" i="5"/>
  <c r="U77" i="5"/>
  <c r="T77" i="5"/>
  <c r="F77" i="5" s="1"/>
  <c r="AA76" i="5"/>
  <c r="Z76" i="5"/>
  <c r="U76" i="5"/>
  <c r="F76" i="5" s="1"/>
  <c r="T76" i="5"/>
  <c r="E71" i="5"/>
  <c r="D71" i="5"/>
  <c r="C71" i="5"/>
  <c r="B71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T16" i="5"/>
  <c r="K16" i="5" s="1"/>
  <c r="AA15" i="5"/>
  <c r="U15" i="5"/>
  <c r="T15" i="5"/>
  <c r="K15" i="5" s="1"/>
  <c r="AA14" i="5"/>
  <c r="U14" i="5"/>
  <c r="T14" i="5"/>
  <c r="K14" i="5" s="1"/>
  <c r="AA13" i="5"/>
  <c r="U13" i="5"/>
  <c r="T13" i="5"/>
  <c r="K13" i="5" s="1"/>
  <c r="J12" i="5"/>
  <c r="I12" i="5"/>
  <c r="H12" i="5"/>
  <c r="G12" i="5"/>
  <c r="F12" i="5"/>
  <c r="E12" i="5"/>
  <c r="D12" i="5"/>
  <c r="C12" i="5"/>
  <c r="B12" i="5"/>
  <c r="A5" i="5"/>
  <c r="A4" i="5"/>
  <c r="A3" i="5"/>
  <c r="A2" i="5"/>
  <c r="A196" i="5" l="1"/>
  <c r="E88" i="1"/>
  <c r="D88" i="1"/>
  <c r="C88" i="1"/>
  <c r="B88" i="1"/>
  <c r="AA87" i="1"/>
  <c r="Z87" i="1"/>
  <c r="U87" i="1"/>
  <c r="T87" i="1"/>
  <c r="AA86" i="1"/>
  <c r="Z86" i="1"/>
  <c r="U86" i="1"/>
  <c r="T86" i="1"/>
  <c r="AA85" i="1"/>
  <c r="Z85" i="1"/>
  <c r="U85" i="1"/>
  <c r="T85" i="1"/>
  <c r="AA84" i="1"/>
  <c r="Z84" i="1"/>
  <c r="U84" i="1"/>
  <c r="T84" i="1"/>
  <c r="AA83" i="1"/>
  <c r="Z83" i="1"/>
  <c r="U83" i="1"/>
  <c r="T83" i="1"/>
  <c r="AA82" i="1"/>
  <c r="Z82" i="1"/>
  <c r="U82" i="1"/>
  <c r="T82" i="1"/>
  <c r="AA81" i="1"/>
  <c r="Z81" i="1"/>
  <c r="U81" i="1"/>
  <c r="T81" i="1"/>
  <c r="AA80" i="1"/>
  <c r="Z80" i="1"/>
  <c r="U80" i="1"/>
  <c r="T80" i="1"/>
  <c r="AA79" i="1"/>
  <c r="Z79" i="1"/>
  <c r="U79" i="1"/>
  <c r="T79" i="1"/>
  <c r="AA78" i="1"/>
  <c r="Z78" i="1"/>
  <c r="U78" i="1"/>
  <c r="T78" i="1"/>
  <c r="AA77" i="1"/>
  <c r="Z77" i="1"/>
  <c r="U77" i="1"/>
  <c r="T77" i="1"/>
  <c r="AA76" i="1"/>
  <c r="Z76" i="1"/>
  <c r="U76" i="1"/>
  <c r="T76" i="1"/>
  <c r="E71" i="1"/>
  <c r="D71" i="1"/>
  <c r="C71" i="1"/>
  <c r="B71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AA15" i="1"/>
  <c r="U15" i="1"/>
  <c r="T15" i="1"/>
  <c r="AA14" i="1"/>
  <c r="U14" i="1"/>
  <c r="T14" i="1"/>
  <c r="AA13" i="1"/>
  <c r="U13" i="1"/>
  <c r="T13" i="1"/>
  <c r="J12" i="1"/>
  <c r="I12" i="1"/>
  <c r="H12" i="1"/>
  <c r="G12" i="1"/>
  <c r="F12" i="1"/>
  <c r="E12" i="1"/>
  <c r="D12" i="1"/>
  <c r="C12" i="1"/>
  <c r="B12" i="1"/>
  <c r="A5" i="1"/>
  <c r="A4" i="1"/>
  <c r="A3" i="1"/>
  <c r="A2" i="1"/>
  <c r="K16" i="1" l="1"/>
  <c r="F86" i="1"/>
  <c r="F77" i="1"/>
  <c r="F82" i="1"/>
  <c r="F83" i="1"/>
  <c r="F85" i="1"/>
  <c r="U88" i="1"/>
  <c r="K13" i="1"/>
  <c r="F87" i="1"/>
  <c r="T88" i="1"/>
  <c r="AA88" i="1"/>
  <c r="K15" i="1"/>
  <c r="F78" i="1"/>
  <c r="F80" i="1"/>
  <c r="F84" i="1"/>
  <c r="F76" i="1"/>
  <c r="F79" i="1"/>
  <c r="F81" i="1"/>
  <c r="K14" i="1"/>
  <c r="Z88" i="1"/>
  <c r="F88" i="1" l="1"/>
  <c r="A196" i="1"/>
</calcChain>
</file>

<file path=xl/sharedStrings.xml><?xml version="1.0" encoding="utf-8"?>
<sst xmlns="http://schemas.openxmlformats.org/spreadsheetml/2006/main" count="1956" uniqueCount="94">
  <si>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</si>
  <si>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</si>
  <si>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</si>
  <si>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</si>
  <si>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</si>
  <si>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</si>
  <si>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</si>
  <si>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</si>
  <si>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</si>
  <si>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 (intervención)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</si>
  <si>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</si>
  <si>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</si>
  <si>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</si>
  <si>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</si>
  <si>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</si>
  <si>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</si>
  <si>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</si>
  <si>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</si>
  <si>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</si>
  <si>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</si>
  <si>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</si>
  <si>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</si>
  <si>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</si>
  <si>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</si>
  <si>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</si>
  <si>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</si>
  <si>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</si>
  <si>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</si>
  <si>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</si>
  <si>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</si>
  <si>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</si>
  <si>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</si>
  <si>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</si>
  <si>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</si>
  <si>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</si>
  <si>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</si>
  <si>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</si>
  <si>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</si>
  <si>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</si>
  <si>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</si>
  <si>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</si>
  <si>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</si>
  <si>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</si>
  <si>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</si>
  <si>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</si>
  <si>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</si>
  <si>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</si>
  <si>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</si>
  <si>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</si>
  <si>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</si>
  <si>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</si>
  <si>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</si>
  <si>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</si>
  <si>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</si>
  <si>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</si>
  <si>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</si>
  <si>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</si>
  <si>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</si>
  <si>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</si>
  <si>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</si>
  <si>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</si>
  <si>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</si>
  <si>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</si>
  <si>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</si>
  <si>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</si>
  <si>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</si>
  <si>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</si>
  <si>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</si>
  <si>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</si>
  <si>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</si>
  <si>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</si>
  <si>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</si>
  <si>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</si>
  <si>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</si>
  <si>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</si>
  <si>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</si>
  <si>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menores de 15 años</t>
  </si>
  <si>
    <t>15 años y más</t>
  </si>
  <si>
    <t>CIRUGÍA GENERAL</t>
  </si>
  <si>
    <t>CIRUGÍA CARDIOVASCULAR</t>
  </si>
  <si>
    <t>CIRUGÍA MÁXILO 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</si>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</sst>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#,##0.0"/>
    <numFmt numFmtId="165" formatCode="#,##0_)"/>
  </numFmts>
  <fonts count="2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2" fillId="0" borderId="0" applyFont="0" applyBorder="0" applyAlignment="0" applyProtection="0"/>
    <xf numFmtId="0" fontId="4" fillId="0" borderId="0"/>
    <xf numFmtId="0" fontId="8" fillId="0" borderId="0"/>
    <xf numFmtId="0" fontId="10" fillId="0" borderId="0"/>
    <xf numFmtId="0" fontId="4" fillId="0" borderId="0"/>
    <xf numFmtId="41" fontId="18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wrapText="1"/>
    </xf>
    <xf numFmtId="0" fontId="5" fillId="0" borderId="0" xfId="2" applyFont="1" applyBorder="1" applyProtection="1"/>
    <xf numFmtId="0" fontId="5" fillId="0" borderId="0" xfId="2" applyFont="1" applyBorder="1" applyProtection="1">
      <protection hidden="1"/>
    </xf>
    <xf numFmtId="0" fontId="6" fillId="0" borderId="0" xfId="2" applyFont="1" applyBorder="1" applyProtection="1">
      <protection hidden="1"/>
    </xf>
    <xf numFmtId="0" fontId="5" fillId="0" borderId="0" xfId="2" applyFont="1" applyProtection="1">
      <protection hidden="1"/>
    </xf>
    <xf numFmtId="0" fontId="5" fillId="2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0" fontId="7" fillId="0" borderId="0" xfId="2" applyFont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0" borderId="0" xfId="3" applyNumberFormat="1" applyFont="1" applyFill="1" applyBorder="1" applyAlignment="1" applyProtection="1">
      <alignment horizontal="center"/>
      <protection hidden="1"/>
    </xf>
    <xf numFmtId="0" fontId="9" fillId="0" borderId="0" xfId="3" applyNumberFormat="1" applyFont="1" applyFill="1" applyBorder="1" applyAlignment="1" applyProtection="1">
      <alignment horizontal="center"/>
      <protection hidden="1"/>
    </xf>
    <xf numFmtId="0" fontId="1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11" fillId="0" borderId="0" xfId="4" applyNumberFormat="1" applyFont="1" applyFill="1" applyBorder="1" applyAlignment="1" applyProtection="1">
      <alignment vertical="center" wrapText="1"/>
    </xf>
    <xf numFmtId="0" fontId="6" fillId="0" borderId="0" xfId="4" applyNumberFormat="1" applyFont="1" applyFill="1" applyAlignment="1" applyProtection="1">
      <protection hidden="1"/>
    </xf>
    <xf numFmtId="0" fontId="5" fillId="2" borderId="0" xfId="4" applyNumberFormat="1" applyFont="1" applyFill="1" applyAlignment="1" applyProtection="1">
      <protection hidden="1"/>
    </xf>
    <xf numFmtId="0" fontId="12" fillId="0" borderId="1" xfId="4" applyNumberFormat="1" applyFont="1" applyFill="1" applyBorder="1" applyAlignment="1" applyProtection="1"/>
    <xf numFmtId="0" fontId="7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6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" fontId="1" fillId="0" borderId="15" xfId="4" applyNumberFormat="1" applyFont="1" applyFill="1" applyBorder="1" applyAlignment="1" applyProtection="1"/>
    <xf numFmtId="164" fontId="1" fillId="0" borderId="16" xfId="4" applyNumberFormat="1" applyFont="1" applyFill="1" applyBorder="1" applyAlignment="1" applyProtection="1"/>
    <xf numFmtId="164" fontId="1" fillId="0" borderId="12" xfId="4" applyNumberFormat="1" applyFont="1" applyFill="1" applyBorder="1" applyAlignment="1" applyProtection="1"/>
    <xf numFmtId="164" fontId="1" fillId="0" borderId="15" xfId="4" applyNumberFormat="1" applyFont="1" applyFill="1" applyBorder="1" applyAlignment="1" applyProtection="1"/>
    <xf numFmtId="164" fontId="1" fillId="0" borderId="13" xfId="4" applyNumberFormat="1" applyFont="1" applyFill="1" applyBorder="1" applyAlignment="1" applyProtection="1"/>
    <xf numFmtId="0" fontId="13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0" fontId="14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" fontId="5" fillId="3" borderId="18" xfId="4" applyNumberFormat="1" applyFont="1" applyFill="1" applyBorder="1" applyAlignment="1" applyProtection="1">
      <protection locked="0"/>
    </xf>
    <xf numFmtId="164" fontId="5" fillId="3" borderId="19" xfId="4" applyNumberFormat="1" applyFont="1" applyFill="1" applyBorder="1" applyAlignment="1" applyProtection="1">
      <protection locked="0"/>
    </xf>
    <xf numFmtId="164" fontId="5" fillId="3" borderId="20" xfId="4" applyNumberFormat="1" applyFont="1" applyFill="1" applyBorder="1" applyAlignment="1" applyProtection="1">
      <protection locked="0"/>
    </xf>
    <xf numFmtId="164" fontId="5" fillId="3" borderId="18" xfId="4" applyNumberFormat="1" applyFont="1" applyFill="1" applyBorder="1" applyAlignment="1" applyProtection="1">
      <protection locked="0"/>
    </xf>
    <xf numFmtId="164" fontId="5" fillId="3" borderId="21" xfId="4" applyNumberFormat="1" applyFont="1" applyFill="1" applyBorder="1" applyAlignment="1" applyProtection="1">
      <protection locked="0"/>
    </xf>
    <xf numFmtId="164" fontId="5" fillId="3" borderId="22" xfId="4" applyNumberFormat="1" applyFont="1" applyFill="1" applyBorder="1" applyAlignment="1" applyProtection="1">
      <protection locked="0"/>
    </xf>
    <xf numFmtId="0" fontId="15" fillId="0" borderId="0" xfId="4" applyNumberFormat="1" applyFont="1" applyFill="1" applyAlignment="1" applyProtection="1"/>
    <xf numFmtId="0" fontId="14" fillId="4" borderId="15" xfId="4" applyNumberFormat="1" applyFont="1" applyFill="1" applyBorder="1" applyAlignment="1" applyProtection="1"/>
    <xf numFmtId="0" fontId="5" fillId="4" borderId="0" xfId="4" applyNumberFormat="1" applyFont="1" applyFill="1" applyAlignment="1" applyProtection="1">
      <protection hidden="1"/>
    </xf>
    <xf numFmtId="0" fontId="14" fillId="4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" fontId="5" fillId="3" borderId="24" xfId="4" applyNumberFormat="1" applyFont="1" applyFill="1" applyBorder="1" applyAlignment="1" applyProtection="1">
      <protection locked="0"/>
    </xf>
    <xf numFmtId="164" fontId="5" fillId="3" borderId="25" xfId="4" applyNumberFormat="1" applyFont="1" applyFill="1" applyBorder="1" applyAlignment="1" applyProtection="1">
      <protection locked="0"/>
    </xf>
    <xf numFmtId="164" fontId="5" fillId="3" borderId="26" xfId="4" applyNumberFormat="1" applyFont="1" applyFill="1" applyBorder="1" applyAlignment="1" applyProtection="1">
      <protection locked="0"/>
    </xf>
    <xf numFmtId="164" fontId="5" fillId="3" borderId="24" xfId="4" applyNumberFormat="1" applyFont="1" applyFill="1" applyBorder="1" applyAlignment="1" applyProtection="1">
      <protection locked="0"/>
    </xf>
    <xf numFmtId="164" fontId="5" fillId="3" borderId="27" xfId="4" applyNumberFormat="1" applyFont="1" applyFill="1" applyBorder="1" applyAlignment="1" applyProtection="1">
      <protection locked="0"/>
    </xf>
    <xf numFmtId="164" fontId="5" fillId="3" borderId="28" xfId="4" applyNumberFormat="1" applyFont="1" applyFill="1" applyBorder="1" applyAlignment="1" applyProtection="1">
      <protection locked="0"/>
    </xf>
    <xf numFmtId="0" fontId="16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" fontId="5" fillId="3" borderId="29" xfId="4" applyNumberFormat="1" applyFont="1" applyFill="1" applyBorder="1" applyAlignment="1" applyProtection="1">
      <protection locked="0"/>
    </xf>
    <xf numFmtId="164" fontId="5" fillId="3" borderId="30" xfId="4" applyNumberFormat="1" applyFont="1" applyFill="1" applyBorder="1" applyAlignment="1" applyProtection="1">
      <protection locked="0"/>
    </xf>
    <xf numFmtId="164" fontId="5" fillId="3" borderId="31" xfId="4" applyNumberFormat="1" applyFont="1" applyFill="1" applyBorder="1" applyAlignment="1" applyProtection="1">
      <protection locked="0"/>
    </xf>
    <xf numFmtId="164" fontId="5" fillId="3" borderId="29" xfId="4" applyNumberFormat="1" applyFont="1" applyFill="1" applyBorder="1" applyAlignment="1" applyProtection="1">
      <protection locked="0"/>
    </xf>
    <xf numFmtId="164" fontId="5" fillId="3" borderId="32" xfId="4" applyNumberFormat="1" applyFont="1" applyFill="1" applyBorder="1" applyAlignment="1" applyProtection="1">
      <protection locked="0"/>
    </xf>
    <xf numFmtId="164" fontId="5" fillId="3" borderId="33" xfId="4" applyNumberFormat="1" applyFont="1" applyFill="1" applyBorder="1" applyAlignment="1" applyProtection="1">
      <protection locked="0"/>
    </xf>
    <xf numFmtId="0" fontId="12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5" fontId="5" fillId="0" borderId="38" xfId="4" applyNumberFormat="1" applyFont="1" applyFill="1" applyBorder="1" applyAlignment="1" applyProtection="1"/>
    <xf numFmtId="165" fontId="5" fillId="3" borderId="39" xfId="4" applyNumberFormat="1" applyFont="1" applyFill="1" applyBorder="1" applyAlignment="1" applyProtection="1">
      <protection locked="0"/>
    </xf>
    <xf numFmtId="165" fontId="5" fillId="3" borderId="40" xfId="4" applyNumberFormat="1" applyFont="1" applyFill="1" applyBorder="1" applyAlignment="1" applyProtection="1">
      <protection locked="0"/>
    </xf>
    <xf numFmtId="165" fontId="5" fillId="3" borderId="41" xfId="4" applyNumberFormat="1" applyFont="1" applyFill="1" applyBorder="1" applyAlignment="1" applyProtection="1">
      <protection locked="0"/>
    </xf>
    <xf numFmtId="165" fontId="3" fillId="0" borderId="0" xfId="4" applyNumberFormat="1" applyFont="1" applyFill="1" applyBorder="1" applyAlignment="1" applyProtection="1"/>
    <xf numFmtId="165" fontId="5" fillId="0" borderId="24" xfId="4" applyNumberFormat="1" applyFont="1" applyFill="1" applyBorder="1" applyAlignment="1" applyProtection="1"/>
    <xf numFmtId="165" fontId="5" fillId="3" borderId="42" xfId="4" applyNumberFormat="1" applyFont="1" applyFill="1" applyBorder="1" applyAlignment="1" applyProtection="1">
      <protection locked="0"/>
    </xf>
    <xf numFmtId="165" fontId="5" fillId="3" borderId="27" xfId="4" applyNumberFormat="1" applyFont="1" applyFill="1" applyBorder="1" applyAlignment="1" applyProtection="1">
      <protection locked="0"/>
    </xf>
    <xf numFmtId="165" fontId="5" fillId="3" borderId="28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5" fontId="5" fillId="0" borderId="29" xfId="4" applyNumberFormat="1" applyFont="1" applyFill="1" applyBorder="1" applyAlignment="1" applyProtection="1"/>
    <xf numFmtId="165" fontId="5" fillId="3" borderId="43" xfId="4" applyNumberFormat="1" applyFont="1" applyFill="1" applyBorder="1" applyAlignment="1" applyProtection="1">
      <protection locked="0"/>
    </xf>
    <xf numFmtId="165" fontId="5" fillId="3" borderId="44" xfId="4" applyNumberFormat="1" applyFont="1" applyFill="1" applyBorder="1" applyAlignment="1" applyProtection="1">
      <protection locked="0"/>
    </xf>
    <xf numFmtId="165" fontId="5" fillId="3" borderId="45" xfId="4" applyNumberFormat="1" applyFont="1" applyFill="1" applyBorder="1" applyAlignment="1" applyProtection="1">
      <protection locked="0"/>
    </xf>
    <xf numFmtId="165" fontId="14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165" fontId="5" fillId="3" borderId="18" xfId="4" applyNumberFormat="1" applyFont="1" applyFill="1" applyBorder="1" applyAlignment="1" applyProtection="1">
      <protection locked="0"/>
    </xf>
    <xf numFmtId="0" fontId="3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5" fontId="5" fillId="3" borderId="10" xfId="4" applyNumberFormat="1" applyFont="1" applyFill="1" applyBorder="1" applyAlignment="1" applyProtection="1">
      <protection locked="0"/>
    </xf>
    <xf numFmtId="165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5" fontId="5" fillId="0" borderId="15" xfId="4" applyNumberFormat="1" applyFont="1" applyFill="1" applyBorder="1" applyAlignment="1" applyProtection="1"/>
    <xf numFmtId="41" fontId="5" fillId="3" borderId="47" xfId="6" applyFont="1" applyFill="1" applyBorder="1" applyAlignment="1" applyProtection="1">
      <protection locked="0"/>
    </xf>
    <xf numFmtId="41" fontId="5" fillId="3" borderId="32" xfId="6" applyFont="1" applyFill="1" applyBorder="1" applyAlignment="1" applyProtection="1">
      <protection locked="0"/>
    </xf>
    <xf numFmtId="41" fontId="5" fillId="3" borderId="33" xfId="6" applyFont="1" applyFill="1" applyBorder="1" applyAlignment="1" applyProtection="1">
      <protection locked="0"/>
    </xf>
    <xf numFmtId="0" fontId="12" fillId="0" borderId="0" xfId="4" applyNumberFormat="1" applyFont="1" applyFill="1" applyAlignment="1" applyProtection="1">
      <protection hidden="1"/>
    </xf>
    <xf numFmtId="0" fontId="3" fillId="0" borderId="3" xfId="4" applyNumberFormat="1" applyFont="1" applyFill="1" applyBorder="1" applyAlignment="1" applyProtection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5" fontId="5" fillId="3" borderId="38" xfId="4" applyNumberFormat="1" applyFont="1" applyFill="1" applyBorder="1" applyAlignment="1" applyProtection="1">
      <protection locked="0"/>
    </xf>
    <xf numFmtId="165" fontId="5" fillId="3" borderId="48" xfId="4" applyNumberFormat="1" applyFont="1" applyFill="1" applyBorder="1" applyAlignment="1" applyProtection="1">
      <protection locked="0"/>
    </xf>
    <xf numFmtId="0" fontId="16" fillId="0" borderId="0" xfId="4" applyNumberFormat="1" applyFont="1" applyFill="1" applyAlignment="1" applyProtection="1">
      <protection hidden="1"/>
    </xf>
    <xf numFmtId="0" fontId="5" fillId="0" borderId="23" xfId="4" applyNumberFormat="1" applyFont="1" applyFill="1" applyBorder="1" applyAlignment="1" applyProtection="1">
      <alignment wrapText="1"/>
    </xf>
    <xf numFmtId="165" fontId="5" fillId="3" borderId="24" xfId="4" applyNumberFormat="1" applyFont="1" applyFill="1" applyBorder="1" applyAlignment="1" applyProtection="1">
      <protection locked="0"/>
    </xf>
    <xf numFmtId="165" fontId="5" fillId="3" borderId="49" xfId="4" applyNumberFormat="1" applyFont="1" applyFill="1" applyBorder="1" applyAlignment="1" applyProtection="1">
      <protection locked="0"/>
    </xf>
    <xf numFmtId="0" fontId="5" fillId="3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5" fontId="5" fillId="3" borderId="29" xfId="4" applyNumberFormat="1" applyFont="1" applyFill="1" applyBorder="1" applyAlignment="1" applyProtection="1">
      <protection locked="0"/>
    </xf>
    <xf numFmtId="165" fontId="5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5" fontId="5" fillId="0" borderId="4" xfId="4" applyNumberFormat="1" applyFont="1" applyFill="1" applyBorder="1" applyAlignment="1" applyProtection="1"/>
    <xf numFmtId="165" fontId="6" fillId="0" borderId="0" xfId="4" applyNumberFormat="1" applyFont="1" applyFill="1" applyBorder="1" applyAlignment="1" applyProtection="1"/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3" fillId="0" borderId="5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19" fillId="0" borderId="0" xfId="4" applyNumberFormat="1" applyFont="1" applyFill="1" applyAlignment="1" applyProtection="1">
      <protection hidden="1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5" fontId="3" fillId="0" borderId="11" xfId="4" applyNumberFormat="1" applyFont="1" applyFill="1" applyBorder="1" applyAlignment="1" applyProtection="1">
      <alignment horizontal="center" vertical="center"/>
    </xf>
    <xf numFmtId="0" fontId="3" fillId="0" borderId="13" xfId="2" applyFont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165" fontId="5" fillId="0" borderId="15" xfId="4" applyNumberFormat="1" applyFont="1" applyFill="1" applyBorder="1" applyAlignment="1" applyProtection="1">
      <alignment horizontal="right" wrapText="1"/>
    </xf>
    <xf numFmtId="165" fontId="5" fillId="3" borderId="11" xfId="4" applyNumberFormat="1" applyFont="1" applyFill="1" applyBorder="1" applyAlignment="1" applyProtection="1">
      <protection locked="0"/>
    </xf>
    <xf numFmtId="165" fontId="5" fillId="3" borderId="13" xfId="4" applyNumberFormat="1" applyFont="1" applyFill="1" applyBorder="1" applyAlignment="1" applyProtection="1">
      <protection locked="0"/>
    </xf>
    <xf numFmtId="165" fontId="5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5" fontId="5" fillId="0" borderId="18" xfId="4" applyNumberFormat="1" applyFont="1" applyFill="1" applyBorder="1" applyAlignment="1" applyProtection="1">
      <alignment wrapText="1"/>
    </xf>
    <xf numFmtId="165" fontId="5" fillId="3" borderId="53" xfId="4" applyNumberFormat="1" applyFont="1" applyFill="1" applyBorder="1" applyAlignment="1" applyProtection="1">
      <protection locked="0"/>
    </xf>
    <xf numFmtId="165" fontId="5" fillId="3" borderId="21" xfId="4" applyNumberFormat="1" applyFont="1" applyFill="1" applyBorder="1" applyAlignment="1" applyProtection="1">
      <protection locked="0"/>
    </xf>
    <xf numFmtId="165" fontId="5" fillId="3" borderId="22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5" fontId="5" fillId="0" borderId="7" xfId="4" applyNumberFormat="1" applyFont="1" applyFill="1" applyBorder="1" applyAlignment="1" applyProtection="1">
      <alignment wrapText="1"/>
    </xf>
    <xf numFmtId="165" fontId="5" fillId="3" borderId="54" xfId="4" applyNumberFormat="1" applyFont="1" applyFill="1" applyBorder="1" applyAlignment="1" applyProtection="1">
      <protection locked="0"/>
    </xf>
    <xf numFmtId="165" fontId="5" fillId="3" borderId="55" xfId="4" applyNumberFormat="1" applyFont="1" applyFill="1" applyBorder="1" applyAlignment="1" applyProtection="1">
      <protection locked="0"/>
    </xf>
    <xf numFmtId="165" fontId="5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3" fontId="5" fillId="3" borderId="57" xfId="4" applyNumberFormat="1" applyFont="1" applyFill="1" applyBorder="1" applyAlignment="1" applyProtection="1">
      <protection locked="0"/>
    </xf>
    <xf numFmtId="3" fontId="5" fillId="3" borderId="40" xfId="4" applyNumberFormat="1" applyFont="1" applyFill="1" applyBorder="1" applyAlignment="1" applyProtection="1">
      <protection locked="0"/>
    </xf>
    <xf numFmtId="3" fontId="5" fillId="3" borderId="41" xfId="4" applyNumberFormat="1" applyFont="1" applyFill="1" applyBorder="1" applyAlignment="1" applyProtection="1">
      <protection locked="0"/>
    </xf>
    <xf numFmtId="0" fontId="5" fillId="2" borderId="0" xfId="2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5" fillId="0" borderId="10" xfId="4" applyNumberFormat="1" applyFont="1" applyFill="1" applyBorder="1" applyAlignment="1" applyProtection="1">
      <alignment wrapText="1"/>
    </xf>
    <xf numFmtId="3" fontId="5" fillId="3" borderId="58" xfId="4" applyNumberFormat="1" applyFont="1" applyFill="1" applyBorder="1" applyAlignment="1" applyProtection="1">
      <protection locked="0"/>
    </xf>
    <xf numFmtId="3" fontId="5" fillId="3" borderId="32" xfId="4" applyNumberFormat="1" applyFont="1" applyFill="1" applyBorder="1" applyAlignment="1" applyProtection="1">
      <protection locked="0"/>
    </xf>
    <xf numFmtId="3" fontId="5" fillId="3" borderId="33" xfId="4" applyNumberFormat="1" applyFont="1" applyFill="1" applyBorder="1" applyAlignment="1" applyProtection="1">
      <protection locked="0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" fillId="0" borderId="0" xfId="4" applyNumberFormat="1" applyFont="1" applyFill="1" applyBorder="1" applyAlignment="1" applyProtection="1"/>
    <xf numFmtId="165" fontId="5" fillId="3" borderId="59" xfId="4" applyNumberFormat="1" applyFont="1" applyFill="1" applyBorder="1" applyAlignment="1" applyProtection="1">
      <alignment horizontal="right"/>
      <protection locked="0"/>
    </xf>
    <xf numFmtId="165" fontId="5" fillId="3" borderId="18" xfId="4" applyNumberFormat="1" applyFont="1" applyFill="1" applyBorder="1" applyAlignment="1" applyProtection="1">
      <alignment horizontal="right"/>
      <protection locked="0"/>
    </xf>
    <xf numFmtId="0" fontId="5" fillId="5" borderId="0" xfId="4" applyNumberFormat="1" applyFont="1" applyFill="1" applyAlignment="1" applyProtection="1">
      <protection hidden="1"/>
    </xf>
    <xf numFmtId="0" fontId="5" fillId="0" borderId="60" xfId="4" applyNumberFormat="1" applyFont="1" applyFill="1" applyBorder="1" applyAlignment="1" applyProtection="1">
      <alignment wrapText="1"/>
    </xf>
    <xf numFmtId="165" fontId="5" fillId="3" borderId="61" xfId="4" applyNumberFormat="1" applyFont="1" applyFill="1" applyBorder="1" applyAlignment="1" applyProtection="1">
      <alignment horizontal="right"/>
      <protection locked="0"/>
    </xf>
    <xf numFmtId="165" fontId="5" fillId="3" borderId="60" xfId="4" applyNumberFormat="1" applyFont="1" applyFill="1" applyBorder="1" applyAlignment="1" applyProtection="1">
      <alignment horizontal="right"/>
      <protection locked="0"/>
    </xf>
    <xf numFmtId="165" fontId="1" fillId="0" borderId="15" xfId="4" applyNumberFormat="1" applyFont="1" applyFill="1" applyBorder="1" applyAlignment="1" applyProtection="1">
      <alignment horizontal="right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3" borderId="59" xfId="4" applyNumberFormat="1" applyFont="1" applyFill="1" applyBorder="1" applyAlignment="1" applyProtection="1">
      <protection locked="0"/>
    </xf>
    <xf numFmtId="0" fontId="5" fillId="0" borderId="24" xfId="4" applyNumberFormat="1" applyFont="1" applyFill="1" applyBorder="1" applyAlignment="1" applyProtection="1">
      <alignment wrapText="1"/>
    </xf>
    <xf numFmtId="165" fontId="5" fillId="3" borderId="61" xfId="4" applyNumberFormat="1" applyFont="1" applyFill="1" applyBorder="1" applyAlignment="1" applyProtection="1">
      <protection locked="0"/>
    </xf>
    <xf numFmtId="165" fontId="5" fillId="3" borderId="60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165" fontId="1" fillId="0" borderId="15" xfId="4" applyNumberFormat="1" applyFont="1" applyFill="1" applyBorder="1" applyAlignment="1" applyProtection="1"/>
    <xf numFmtId="0" fontId="3" fillId="0" borderId="0" xfId="4" applyNumberFormat="1" applyFont="1" applyFill="1" applyAlignment="1" applyProtection="1"/>
    <xf numFmtId="0" fontId="5" fillId="6" borderId="0" xfId="4" applyNumberFormat="1" applyFont="1" applyFill="1" applyAlignment="1" applyProtection="1"/>
    <xf numFmtId="0" fontId="5" fillId="6" borderId="0" xfId="4" applyNumberFormat="1" applyFont="1" applyFill="1" applyAlignment="1" applyProtection="1">
      <protection hidden="1"/>
    </xf>
    <xf numFmtId="0" fontId="5" fillId="7" borderId="0" xfId="4" applyNumberFormat="1" applyFont="1" applyFill="1" applyAlignment="1" applyProtection="1">
      <protection hidden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165" fontId="5" fillId="0" borderId="52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52" xfId="4" applyNumberFormat="1" applyFont="1" applyFill="1" applyBorder="1" applyAlignment="1" applyProtection="1">
      <alignment horizontal="center" vertical="center" wrapText="1"/>
    </xf>
    <xf numFmtId="0" fontId="1" fillId="0" borderId="0" xfId="3" applyNumberFormat="1" applyFont="1" applyFill="1" applyBorder="1" applyAlignment="1" applyProtection="1">
      <alignment horizont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vertical="center" wrapText="1"/>
    </xf>
    <xf numFmtId="0" fontId="4" fillId="0" borderId="1" xfId="2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</cellXfs>
  <cellStyles count="7">
    <cellStyle name="Millares [0] 3 2 2" xfId="6"/>
    <cellStyle name="Normal" xfId="0" builtinId="0"/>
    <cellStyle name="Normal 2" xfId="5"/>
    <cellStyle name="Normal 6" xfId="2"/>
    <cellStyle name="Normal_08a" xfId="1"/>
    <cellStyle name="Normal_REM 05-2002" xfId="3"/>
    <cellStyle name="Normal_REM 21-200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ULTIMA%20INF.%20REM/SA_15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SEPTIEMBRE/116108A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REM%20OCTUBRE.%202015/REM%20OCTUBRE.%202015/116108A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NOVIEMBRE/116108A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ENERO/116108%20SA-15_V1.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FEBRERO/116108%20SA_15_V1.2%20-%202015%20-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RZO/116%20108%20SA_15_V1.2%20-%202015%20-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BRIL/116%20108%20SA_15_V1.2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MAYO/116%20108%20SA_15_V1.2%20-%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JUNIO/116108A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JULIO/116108A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5/REM%202015/R%20E%20M%20%202015/AGOSTO/116108A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8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tabSelected="1" workbookViewId="0">
      <selection activeCell="A9" sqref="A9:A11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",[1]NOMBRE!B2," - ","( ",[1]NOMBRE!C2,[1]NOMBRE!D2,[1]NOMBRE!E2,[1]NOMBRE!F2,[1]NOMBRE!G2," )")</f>
        <v>COMUNA:  - ( 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",[1]NOMBRE!B6," - ","( ",[1]NOMBRE!C6,[1]NOMBRE!D6," )")</f>
        <v>MES:  - ( 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26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16043</v>
      </c>
      <c r="E12" s="30">
        <f t="shared" si="0"/>
        <v>13138</v>
      </c>
      <c r="F12" s="31">
        <f t="shared" si="0"/>
        <v>2278</v>
      </c>
      <c r="G12" s="31">
        <f t="shared" si="0"/>
        <v>8576</v>
      </c>
      <c r="H12" s="29">
        <f>SUM(H13:H16)</f>
        <v>6461</v>
      </c>
      <c r="I12" s="32">
        <f>SUM(I13:I16)</f>
        <v>6254</v>
      </c>
      <c r="J12" s="30">
        <f t="shared" si="0"/>
        <v>207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f>+Enero!B13</f>
        <v>4</v>
      </c>
      <c r="C13" s="37">
        <f>+Enero!C13</f>
        <v>4</v>
      </c>
      <c r="D13" s="37">
        <f>SUM(Enero!D13+Febrero!D13+'Marzo '!D13+'Abril '!D13+'Mayo '!D13+Junio!D13+Julio!D13+Agosto!D13+Septiembre!D13+'Octubre '!D13+Noviembre!D13+'Diciembre '!D13)</f>
        <v>8516</v>
      </c>
      <c r="E13" s="37">
        <f>SUM(Enero!E13+Febrero!E13+'Marzo '!E13+'Abril '!E13+'Mayo '!E13+Junio!E13+Julio!E13+Agosto!E13+Septiembre!E13+'Octubre '!E13+Noviembre!E13+'Diciembre '!E13)</f>
        <v>5611</v>
      </c>
      <c r="F13" s="37">
        <f>SUM(Enero!F13+Febrero!F13+'Marzo '!F13+'Abril '!F13+'Mayo '!F13+Junio!F13+Julio!F13+Agosto!F13+Septiembre!F13+'Octubre '!F13+Noviembre!F13+'Diciembre '!F13)</f>
        <v>1561</v>
      </c>
      <c r="G13" s="37">
        <f>SUM(Enero!G13+Febrero!G13+'Marzo '!G13+'Abril '!G13+'Mayo '!G13+Junio!G13+Julio!G13+Agosto!G13+Septiembre!G13+'Octubre '!G13+Noviembre!G13+'Diciembre '!G13)</f>
        <v>5742</v>
      </c>
      <c r="H13" s="37">
        <f>SUM(Enero!H13+Febrero!H13+'Marzo '!H13+'Abril '!H13+'Mayo '!H13+Junio!H13+Julio!H13+Agosto!H13+Septiembre!H13+'Octubre '!H13+Noviembre!H13+'Diciembre '!H13)</f>
        <v>3627</v>
      </c>
      <c r="I13" s="37">
        <f>SUM(Enero!I13+Febrero!I13+'Marzo '!I13+'Abril '!I13+'Mayo '!I13+Junio!I13+Julio!I13+Agosto!I13+Septiembre!I13+'Octubre '!I13+Noviembre!I13+'Diciembre '!I13)</f>
        <v>3420</v>
      </c>
      <c r="J13" s="37">
        <f>SUM(Enero!J13+Febrero!J13+'Marzo '!J13+'Abril '!J13+'Mayo '!J13+Junio!J13+Julio!J13+Agosto!J13+Septiembre!J13+'Octubre '!J13+Noviembre!J13+'Diciembre '!J13)</f>
        <v>207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37">
        <f>+Enero!B14</f>
        <v>1</v>
      </c>
      <c r="C14" s="37">
        <f>+Enero!C14</f>
        <v>1</v>
      </c>
      <c r="D14" s="37">
        <f>SUM(Enero!D14+Febrero!D14+'Marzo '!D14+'Abril '!D14+'Mayo '!D14+Junio!D14+Julio!D14+Agosto!D14+Septiembre!D14+'Octubre '!D14+Noviembre!D14+'Diciembre '!D14)</f>
        <v>7527</v>
      </c>
      <c r="E14" s="37">
        <f>SUM(Enero!E14+Febrero!E14+'Marzo '!E14+'Abril '!E14+'Mayo '!E14+Junio!E14+Julio!E14+Agosto!E14+Septiembre!E14+'Octubre '!E14+Noviembre!E14+'Diciembre '!E14)</f>
        <v>7527</v>
      </c>
      <c r="F14" s="37">
        <f>SUM(Enero!F14+Febrero!F14+'Marzo '!F14+'Abril '!F14+'Mayo '!F14+Junio!F14+Julio!F14+Agosto!F14+Septiembre!F14+'Octubre '!F14+Noviembre!F14+'Diciembre '!F14)</f>
        <v>717</v>
      </c>
      <c r="G14" s="37">
        <f>SUM(Enero!G14+Febrero!G14+'Marzo '!G14+'Abril '!G14+'Mayo '!G14+Junio!G14+Julio!G14+Agosto!G14+Septiembre!G14+'Octubre '!G14+Noviembre!G14+'Diciembre '!G14)</f>
        <v>2834</v>
      </c>
      <c r="H14" s="37">
        <f>SUM(Enero!H14+Febrero!H14+'Marzo '!H14+'Abril '!H14+'Mayo '!H14+Junio!H14+Julio!H14+Agosto!H14+Septiembre!H14+'Octubre '!H14+Noviembre!H14+'Diciembre '!H14)</f>
        <v>2834</v>
      </c>
      <c r="I14" s="37">
        <f>SUM(Enero!I14+Febrero!I14+'Marzo '!I14+'Abril '!I14+'Mayo '!I14+Junio!I14+Julio!I14+Agosto!I14+Septiembre!I14+'Octubre '!I14+Noviembre!I14+'Diciembre '!I14)</f>
        <v>2834</v>
      </c>
      <c r="J14" s="37">
        <f>SUM(Enero!J14+Febrero!J14+'Marzo '!J14+'Abril '!J14+'Mayo '!J14+Junio!J14+Julio!J14+Agosto!J14+Septiembre!J14+'Octubre '!J14+Noviembre!J14+'Diciembre '!J14)</f>
        <v>0</v>
      </c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37">
        <f>SUM(Enero!B15+Febrero!B15+'Marzo '!B15+'Abril '!B15+'Mayo '!B15+Junio!B15+Julio!B15+Agosto!B15+Septiembre!B15+'Octubre '!B15+Noviembre!B15+'Diciembre '!B15)</f>
        <v>0</v>
      </c>
      <c r="C15" s="37">
        <f>SUM(Enero!C15+Febrero!C15+'Marzo '!C15+'Abril '!C15+'Mayo '!C15+Junio!C15+Julio!C15+Agosto!C15+Septiembre!C15+'Octubre '!C15+Noviembre!C15+'Diciembre '!C15)</f>
        <v>0</v>
      </c>
      <c r="D15" s="37">
        <f>SUM(Enero!D15+Febrero!D15+'Marzo '!D15+'Abril '!D15+'Mayo '!D15+Junio!D15+Julio!D15+Agosto!D15+Septiembre!D15+'Octubre '!D15+Noviembre!D15+'Diciembre '!D15)</f>
        <v>0</v>
      </c>
      <c r="E15" s="37">
        <f>SUM(Enero!E15+Febrero!E15+'Marzo '!E15+'Abril '!E15+'Mayo '!E15+Junio!E15+Julio!E15+Agosto!E15+Septiembre!E15+'Octubre '!E15+Noviembre!E15+'Diciembre '!E15)</f>
        <v>0</v>
      </c>
      <c r="F15" s="37">
        <f>SUM(Enero!F15+Febrero!F15+'Marzo '!F15+'Abril '!F15+'Mayo '!F15+Junio!F15+Julio!F15+Agosto!F15+Septiembre!F15+'Octubre '!F15+Noviembre!F15+'Diciembre '!F15)</f>
        <v>0</v>
      </c>
      <c r="G15" s="37">
        <f>SUM(Enero!G15+Febrero!G15+'Marzo '!G15+'Abril '!G15+'Mayo '!G15+Junio!G15+Julio!G15+Agosto!G15+Septiembre!G15+'Octubre '!G15+Noviembre!G15+'Diciembre '!G15)</f>
        <v>0</v>
      </c>
      <c r="H15" s="37">
        <f>SUM(Enero!H15+Febrero!H15+'Marzo '!H15+'Abril '!H15+'Mayo '!H15+Junio!H15+Julio!H15+Agosto!H15+Septiembre!H15+'Octubre '!H15+Noviembre!H15+'Diciembre '!H15)</f>
        <v>0</v>
      </c>
      <c r="I15" s="37">
        <f>SUM(Enero!I15+Febrero!I15+'Marzo '!I15+'Abril '!I15+'Mayo '!I15+Junio!I15+Julio!I15+Agosto!I15+Septiembre!I15+'Octubre '!I15+Noviembre!I15+'Diciembre '!I15)</f>
        <v>0</v>
      </c>
      <c r="J15" s="37">
        <f>SUM(Enero!J15+Febrero!J15+'Marzo '!J15+'Abril '!J15+'Mayo '!J15+Junio!J15+Julio!J15+Agosto!J15+Septiembre!J15+'Octubre '!J15+Noviembre!J15+'Diciembre '!J15)</f>
        <v>0</v>
      </c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37">
        <f>SUM(Enero!B16+Febrero!B16+'Marzo '!B16+'Abril '!B16+'Mayo '!B16+Junio!B16+Julio!B16+Agosto!B16+Septiembre!B16+'Octubre '!B16+Noviembre!B16+'Diciembre '!B16)</f>
        <v>0</v>
      </c>
      <c r="C16" s="37">
        <f>SUM(Enero!C16+Febrero!C16+'Marzo '!C16+'Abril '!C16+'Mayo '!C16+Junio!C16+Julio!C16+Agosto!C16+Septiembre!C16+'Octubre '!C16+Noviembre!C16+'Diciembre '!C16)</f>
        <v>0</v>
      </c>
      <c r="D16" s="37">
        <f>SUM(Enero!D16+Febrero!D16+'Marzo '!D16+'Abril '!D16+'Mayo '!D16+Junio!D16+Julio!D16+Agosto!D16+Septiembre!D16+'Octubre '!D16+Noviembre!D16+'Diciembre '!D16)</f>
        <v>0</v>
      </c>
      <c r="E16" s="37">
        <f>SUM(Enero!E16+Febrero!E16+'Marzo '!E16+'Abril '!E16+'Mayo '!E16+Junio!E16+Julio!E16+Agosto!E16+Septiembre!E16+'Octubre '!E16+Noviembre!E16+'Diciembre '!E16)</f>
        <v>0</v>
      </c>
      <c r="F16" s="37">
        <f>SUM(Enero!F16+Febrero!F16+'Marzo '!F16+'Abril '!F16+'Mayo '!F16+Junio!F16+Julio!F16+Agosto!F16+Septiembre!F16+'Octubre '!F16+Noviembre!F16+'Diciembre '!F16)</f>
        <v>0</v>
      </c>
      <c r="G16" s="37">
        <f>SUM(Enero!G16+Febrero!G16+'Marzo '!G16+'Abril '!G16+'Mayo '!G16+Junio!G16+Julio!G16+Agosto!G16+Septiembre!G16+'Octubre '!G16+Noviembre!G16+'Diciembre '!G16)</f>
        <v>0</v>
      </c>
      <c r="H16" s="37">
        <f>SUM(Enero!H16+Febrero!H16+'Marzo '!H16+'Abril '!H16+'Mayo '!H16+Junio!H16+Julio!H16+Agosto!H16+Septiembre!H16+'Octubre '!H16+Noviembre!H16+'Diciembre '!H16)</f>
        <v>0</v>
      </c>
      <c r="I16" s="37">
        <f>SUM(Enero!I16+Febrero!I16+'Marzo '!I16+'Abril '!I16+'Mayo '!I16+Junio!I16+Julio!I16+Agosto!I16+Septiembre!I16+'Octubre '!I16+Noviembre!I16+'Diciembre '!I16)</f>
        <v>0</v>
      </c>
      <c r="J16" s="37">
        <f>SUM(Enero!J16+Febrero!J16+'Marzo '!J16+'Abril '!J16+'Mayo '!J16+Junio!J16+Julio!J16+Agosto!J16+Septiembre!J16+'Octubre '!J16+Noviembre!J16+'Diciembre '!J16)</f>
        <v>0</v>
      </c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64" t="s">
        <v>21</v>
      </c>
      <c r="B18" s="65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684</v>
      </c>
      <c r="C19" s="72">
        <f>SUM(Enero!C19+Febrero!C19+'Marzo '!C19+'Abril '!C19+'Mayo '!C19+Junio!C19+Julio!C19+Agosto!C19+Septiembre!C19+'Octubre '!C19+Noviembre!C19+'Diciembre '!C19)</f>
        <v>0</v>
      </c>
      <c r="D19" s="73">
        <f>SUM(Enero!D19+Febrero!D19+'Marzo '!D19+'Abril '!D19+'Mayo '!D19+Junio!D19+Julio!D19+Agosto!D19+Septiembre!D19+'Octubre '!D19+Noviembre!D19+'Diciembre '!D19)</f>
        <v>0</v>
      </c>
      <c r="E19" s="73">
        <f>SUM(Enero!E19+Febrero!E19+'Marzo '!E19+'Abril '!E19+'Mayo '!E19+Junio!E19+Julio!E19+Agosto!E19+Septiembre!E19+'Octubre '!E19+Noviembre!E19+'Diciembre '!E19)</f>
        <v>684</v>
      </c>
      <c r="F19" s="73">
        <f>SUM(Enero!F19+Febrero!F19+'Marzo '!F19+'Abril '!F19+'Mayo '!F19+Junio!F19+Julio!F19+Agosto!F19+Septiembre!F19+'Octubre '!F19+Noviembre!F19+'Diciembre '!F19)</f>
        <v>0</v>
      </c>
      <c r="G19" s="74">
        <f>SUM(Enero!G19+Febrero!G19+'Marzo '!G19+'Abril '!G19+'Mayo '!G19+Junio!G19+Julio!G19+Agosto!G19+Septiembre!G19+'Octubre '!G19+Noviembre!G19+'Diciembre '!G19)</f>
        <v>0</v>
      </c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178</v>
      </c>
      <c r="C20" s="77">
        <f>SUM(Enero!C20+Febrero!C20+'Marzo '!C20+'Abril '!C20+'Mayo '!C20+Junio!C20+Julio!C20+Agosto!C20+Septiembre!C20+'Octubre '!C20+Noviembre!C20+'Diciembre '!C20)</f>
        <v>0</v>
      </c>
      <c r="D20" s="78">
        <f>SUM(Enero!D20+Febrero!D20+'Marzo '!D20+'Abril '!D20+'Mayo '!D20+Junio!D20+Julio!D20+Agosto!D20+Septiembre!D20+'Octubre '!D20+Noviembre!D20+'Diciembre '!D20)</f>
        <v>0</v>
      </c>
      <c r="E20" s="78">
        <f>SUM(Enero!E20+Febrero!E20+'Marzo '!E20+'Abril '!E20+'Mayo '!E20+Junio!E20+Julio!E20+Agosto!E20+Septiembre!E20+'Octubre '!E20+Noviembre!E20+'Diciembre '!E20)</f>
        <v>178</v>
      </c>
      <c r="F20" s="78">
        <f>SUM(Enero!F20+Febrero!F20+'Marzo '!F20+'Abril '!F20+'Mayo '!F20+Junio!F20+Julio!F20+Agosto!F20+Septiembre!F20+'Octubre '!F20+Noviembre!F20+'Diciembre '!F20)</f>
        <v>0</v>
      </c>
      <c r="G20" s="79">
        <f>SUM(Enero!G20+Febrero!G20+'Marzo '!G20+'Abril '!G20+'Mayo '!G20+Junio!G20+Julio!G20+Agosto!G20+Septiembre!G20+'Octubre '!G20+Noviembre!G20+'Diciembre '!G20)</f>
        <v>0</v>
      </c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178</v>
      </c>
      <c r="C21" s="77">
        <f>SUM(Enero!C21+Febrero!C21+'Marzo '!C21+'Abril '!C21+'Mayo '!C21+Junio!C21+Julio!C21+Agosto!C21+Septiembre!C21+'Octubre '!C21+Noviembre!C21+'Diciembre '!C21)</f>
        <v>0</v>
      </c>
      <c r="D21" s="78">
        <f>SUM(Enero!D21+Febrero!D21+'Marzo '!D21+'Abril '!D21+'Mayo '!D21+Junio!D21+Julio!D21+Agosto!D21+Septiembre!D21+'Octubre '!D21+Noviembre!D21+'Diciembre '!D21)</f>
        <v>0</v>
      </c>
      <c r="E21" s="78">
        <f>SUM(Enero!E21+Febrero!E21+'Marzo '!E21+'Abril '!E21+'Mayo '!E21+Junio!E21+Julio!E21+Agosto!E21+Septiembre!E21+'Octubre '!E21+Noviembre!E21+'Diciembre '!E21)</f>
        <v>178</v>
      </c>
      <c r="F21" s="78">
        <f>SUM(Enero!F21+Febrero!F21+'Marzo '!F21+'Abril '!F21+'Mayo '!F21+Junio!F21+Julio!F21+Agosto!F21+Septiembre!F21+'Octubre '!F21+Noviembre!F21+'Diciembre '!F21)</f>
        <v>0</v>
      </c>
      <c r="G21" s="79">
        <f>SUM(Enero!G21+Febrero!G21+'Marzo '!G21+'Abril '!G21+'Mayo '!G21+Junio!G21+Julio!G21+Agosto!G21+Septiembre!G21+'Octubre '!G21+Noviembre!G21+'Diciembre '!G21)</f>
        <v>0</v>
      </c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178</v>
      </c>
      <c r="C22" s="77">
        <f>SUM(Enero!C22+Febrero!C22+'Marzo '!C22+'Abril '!C22+'Mayo '!C22+Junio!C22+Julio!C22+Agosto!C22+Septiembre!C22+'Octubre '!C22+Noviembre!C22+'Diciembre '!C22)</f>
        <v>0</v>
      </c>
      <c r="D22" s="78">
        <f>SUM(Enero!D22+Febrero!D22+'Marzo '!D22+'Abril '!D22+'Mayo '!D22+Junio!D22+Julio!D22+Agosto!D22+Septiembre!D22+'Octubre '!D22+Noviembre!D22+'Diciembre '!D22)</f>
        <v>0</v>
      </c>
      <c r="E22" s="78">
        <f>SUM(Enero!E22+Febrero!E22+'Marzo '!E22+'Abril '!E22+'Mayo '!E22+Junio!E22+Julio!E22+Agosto!E22+Septiembre!E22+'Octubre '!E22+Noviembre!E22+'Diciembre '!E22)</f>
        <v>178</v>
      </c>
      <c r="F22" s="78">
        <f>SUM(Enero!F22+Febrero!F22+'Marzo '!F22+'Abril '!F22+'Mayo '!F22+Junio!F22+Julio!F22+Agosto!F22+Septiembre!F22+'Octubre '!F22+Noviembre!F22+'Diciembre '!F22)</f>
        <v>0</v>
      </c>
      <c r="G22" s="79">
        <f>SUM(Enero!G22+Febrero!G22+'Marzo '!G22+'Abril '!G22+'Mayo '!G22+Junio!G22+Julio!G22+Agosto!G22+Septiembre!G22+'Octubre '!G22+Noviembre!G22+'Diciembre '!G22)</f>
        <v>0</v>
      </c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178</v>
      </c>
      <c r="C23" s="82">
        <f>SUM(Enero!C23+Febrero!C23+'Marzo '!C23+'Abril '!C23+'Mayo '!C23+Junio!C23+Julio!C23+Agosto!C23+Septiembre!C23+'Octubre '!C23+Noviembre!C23+'Diciembre '!C23)</f>
        <v>0</v>
      </c>
      <c r="D23" s="83">
        <f>SUM(Enero!D23+Febrero!D23+'Marzo '!D23+'Abril '!D23+'Mayo '!D23+Junio!D23+Julio!D23+Agosto!D23+Septiembre!D23+'Octubre '!D23+Noviembre!D23+'Diciembre '!D23)</f>
        <v>0</v>
      </c>
      <c r="E23" s="83">
        <f>SUM(Enero!E23+Febrero!E23+'Marzo '!E23+'Abril '!E23+'Mayo '!E23+Junio!E23+Julio!E23+Agosto!E23+Septiembre!E23+'Octubre '!E23+Noviembre!E23+'Diciembre '!E23)</f>
        <v>178</v>
      </c>
      <c r="F23" s="83">
        <f>SUM(Enero!F23+Febrero!F23+'Marzo '!F23+'Abril '!F23+'Mayo '!F23+Junio!F23+Julio!F23+Agosto!F23+Septiembre!F23+'Octubre '!F23+Noviembre!F23+'Diciembre '!F23)</f>
        <v>0</v>
      </c>
      <c r="G23" s="84">
        <f>SUM(Enero!G23+Febrero!G23+'Marzo '!G23+'Abril '!G23+'Mayo '!G23+Junio!G23+Julio!G23+Agosto!G23+Septiembre!G23+'Octubre '!G23+Noviembre!G23+'Diciembre '!G23)</f>
        <v>0</v>
      </c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f>SUM(Enero!B27+Febrero!B27+'Marzo '!B27+'Abril '!B27+'Mayo '!B27+Junio!B27+Julio!B27+Agosto!B27+Septiembre!B27+'Octubre '!B27+Noviembre!B27+'Diciembre '!B27)</f>
        <v>143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f>SUM(Enero!B28+Febrero!B28+'Marzo '!B28+'Abril '!B28+'Mayo '!B28+Junio!B28+Julio!B28+Agosto!B28+Septiembre!B28+'Octubre '!B28+Noviembre!B28+'Diciembre '!B28)</f>
        <v>161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f>SUM(Enero!B29+Febrero!B29+'Marzo '!B29+'Abril '!B29+'Mayo '!B29+Junio!B29+Julio!B29+Agosto!B29+Septiembre!B29+'Octubre '!B29+Noviembre!B29+'Diciembre '!B29)</f>
        <v>1026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f>SUM(Enero!B30+Febrero!B30+'Marzo '!B30+'Abril '!B30+'Mayo '!B30+Junio!B30+Julio!B30+Agosto!B30+Septiembre!B30+'Octubre '!B30+Noviembre!B30+'Diciembre '!B30)</f>
        <v>104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f>SUM(Enero!B31+Febrero!B31+'Marzo '!B31+'Abril '!B31+'Mayo '!B31+Junio!B31+Julio!B31+Agosto!B31+Septiembre!B31+'Octubre '!B31+Noviembre!B31+'Diciembre '!B31)</f>
        <v>5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f>SUM(Enero!B32+Febrero!B32+'Marzo '!B32+'Abril '!B32+'Mayo '!B32+Junio!B32+Julio!B32+Agosto!B32+Septiembre!B32+'Octubre '!B32+Noviembre!B32+'Diciembre '!B32)</f>
        <v>18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1556</v>
      </c>
      <c r="C35" s="98">
        <f>SUM(Enero!C35+Febrero!C35+'Marzo '!C35+'Abril '!C35+'Mayo '!C35+Junio!C35+Julio!C35+Agosto!C35+Septiembre!C35+'Octubre '!C35+Noviembre!C35+'Diciembre '!C35)</f>
        <v>12</v>
      </c>
      <c r="D35" s="99">
        <f>SUM(Enero!D35+Febrero!D35+'Marzo '!D35+'Abril '!D35+'Mayo '!D35+Junio!D35+Julio!D35+Agosto!D35+Septiembre!D35+'Octubre '!D35+Noviembre!D35+'Diciembre '!D35)</f>
        <v>132</v>
      </c>
      <c r="E35" s="99">
        <f>SUM(Enero!E35+Febrero!E35+'Marzo '!E35+'Abril '!E35+'Mayo '!E35+Junio!E35+Julio!E35+Agosto!E35+Septiembre!E35+'Octubre '!E35+Noviembre!E35+'Diciembre '!E35)</f>
        <v>600</v>
      </c>
      <c r="F35" s="100">
        <f>SUM(Enero!F35+Febrero!F35+'Marzo '!F35+'Abril '!F35+'Mayo '!F35+Junio!F35+Julio!F35+Agosto!F35+Septiembre!F35+'Octubre '!F35+Noviembre!F35+'Diciembre '!F35)</f>
        <v>812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6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f>SUM(Enero!B39+Febrero!B39+'Marzo '!B39+'Abril '!B39+'Mayo '!B39+Junio!B39+Julio!B39+Agosto!B39+Septiembre!B39+'Octubre '!B39+Noviembre!B39+'Diciembre '!B39)</f>
        <v>9045</v>
      </c>
      <c r="C39" s="106">
        <f>SUM(Enero!C39+Febrero!C39+'Marzo '!C39+'Abril '!C39+'Mayo '!C39+Junio!C39+Julio!C39+Agosto!C39+Septiembre!C39+'Octubre '!C39+Noviembre!C39+'Diciembre '!C39)</f>
        <v>26392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f>SUM(Enero!B40+Febrero!B40+'Marzo '!B40+'Abril '!B40+'Mayo '!B40+Junio!B40+Julio!B40+Agosto!B40+Septiembre!B40+'Octubre '!B40+Noviembre!B40+'Diciembre '!B40)</f>
        <v>2489</v>
      </c>
      <c r="C40" s="110">
        <f>SUM(Enero!C40+Febrero!C40+'Marzo '!C40+'Abril '!C40+'Mayo '!C40+Junio!C40+Julio!C40+Agosto!C40+Septiembre!C40+'Octubre '!C40+Noviembre!C40+'Diciembre '!C40)</f>
        <v>1296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f>SUM(Enero!B41+Febrero!B41+'Marzo '!B41+'Abril '!B41+'Mayo '!B41+Junio!B41+Julio!B41+Agosto!B41+Septiembre!B41+'Octubre '!B41+Noviembre!B41+'Diciembre '!B41)</f>
        <v>1692</v>
      </c>
      <c r="C41" s="110">
        <f>SUM(Enero!C41+Febrero!C41+'Marzo '!C41+'Abril '!C41+'Mayo '!C41+Junio!C41+Julio!C41+Agosto!C41+Septiembre!C41+'Octubre '!C41+Noviembre!C41+'Diciembre '!C41)</f>
        <v>313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f>SUM(Enero!B42+Febrero!B42+'Marzo '!B42+'Abril '!B42+'Mayo '!B42+Junio!B42+Julio!B42+Agosto!B42+Septiembre!B42+'Octubre '!B42+Noviembre!B42+'Diciembre '!B42)</f>
        <v>1384</v>
      </c>
      <c r="C42" s="114">
        <f>SUM(Enero!C42+Febrero!C42+'Marzo '!C42+'Abril '!C42+'Mayo '!C42+Junio!C42+Julio!C42+Agosto!C42+Septiembre!C42+'Octubre '!C42+Noviembre!C42+'Diciembre '!C42)</f>
        <v>3309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f>SUM(Enero!B46+Febrero!B46+'Marzo '!B46+'Abril '!B46+'Mayo '!B46+Junio!B46+Julio!B46+Agosto!B46+Septiembre!B46+'Octubre '!B46+Noviembre!B46+'Diciembre '!B46)</f>
        <v>2154</v>
      </c>
      <c r="C46" s="110">
        <f>SUM(Enero!C46+Febrero!C46+'Marzo '!C46+'Abril '!C46+'Mayo '!C46+Junio!C46+Julio!C46+Agosto!C46+Septiembre!C46+'Octubre '!C46+Noviembre!C46+'Diciembre '!C46)</f>
        <v>4168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f>SUM(Enero!B47+Febrero!B47+'Marzo '!B47+'Abril '!B47+'Mayo '!B47+Junio!B47+Julio!B47+Agosto!B47+Septiembre!B47+'Octubre '!B47+Noviembre!B47+'Diciembre '!B47)</f>
        <v>1962</v>
      </c>
      <c r="C47" s="114">
        <f>SUM(Enero!C47+Febrero!C47+'Marzo '!C47+'Abril '!C47+'Mayo '!C47+Junio!C47+Julio!C47+Agosto!C47+Septiembre!C47+'Octubre '!C47+Noviembre!C47+'Diciembre '!C47)</f>
        <v>3759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25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2595</v>
      </c>
      <c r="D51" s="131">
        <f>SUM(Enero!D51+Febrero!D51+'Marzo '!D51+'Abril '!D51+'Mayo '!D51+Junio!D51+Julio!D51+Agosto!D51+Septiembre!D51+'Octubre '!D51+Noviembre!D51+'Diciembre '!D51)</f>
        <v>580</v>
      </c>
      <c r="E51" s="132">
        <f>SUM(Enero!E51+Febrero!E51+'Marzo '!E51+'Abril '!E51+'Mayo '!E51+Junio!E51+Julio!E51+Agosto!E51+Septiembre!E51+'Octubre '!E51+Noviembre!E51+'Diciembre '!E51)</f>
        <v>346</v>
      </c>
      <c r="F51" s="132">
        <f>SUM(Enero!F51+Febrero!F51+'Marzo '!F51+'Abril '!F51+'Mayo '!F51+Junio!F51+Julio!F51+Agosto!F51+Septiembre!F51+'Octubre '!F51+Noviembre!F51+'Diciembre '!F51)</f>
        <v>474</v>
      </c>
      <c r="G51" s="132">
        <f>SUM(Enero!G51+Febrero!G51+'Marzo '!G51+'Abril '!G51+'Mayo '!G51+Junio!G51+Julio!G51+Agosto!G51+Septiembre!G51+'Octubre '!G51+Noviembre!G51+'Diciembre '!G51)</f>
        <v>402</v>
      </c>
      <c r="H51" s="132">
        <f>SUM(Enero!H51+Febrero!H51+'Marzo '!H51+'Abril '!H51+'Mayo '!H51+Junio!H51+Julio!H51+Agosto!H51+Septiembre!H51+'Octubre '!H51+Noviembre!H51+'Diciembre '!H51)</f>
        <v>349</v>
      </c>
      <c r="I51" s="133">
        <f>SUM(Enero!I51+Febrero!I51+'Marzo '!I51+'Abril '!I51+'Mayo '!I51+Junio!I51+Julio!I51+Agosto!I51+Septiembre!I51+'Octubre '!I51+Noviembre!I51+'Diciembre '!I51)</f>
        <v>444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348</v>
      </c>
      <c r="D52" s="136">
        <f>SUM(Enero!D52+Febrero!D52+'Marzo '!D52+'Abril '!D52+'Mayo '!D52+Junio!D52+Julio!D52+Agosto!D52+Septiembre!D52+'Octubre '!D52+Noviembre!D52+'Diciembre '!D52)</f>
        <v>173</v>
      </c>
      <c r="E52" s="137">
        <f>SUM(Enero!E52+Febrero!E52+'Marzo '!E52+'Abril '!E52+'Mayo '!E52+Junio!E52+Julio!E52+Agosto!E52+Septiembre!E52+'Octubre '!E52+Noviembre!E52+'Diciembre '!E52)</f>
        <v>115</v>
      </c>
      <c r="F52" s="137">
        <f>SUM(Enero!F52+Febrero!F52+'Marzo '!F52+'Abril '!F52+'Mayo '!F52+Junio!F52+Julio!F52+Agosto!F52+Septiembre!F52+'Octubre '!F52+Noviembre!F52+'Diciembre '!F52)</f>
        <v>60</v>
      </c>
      <c r="G52" s="137">
        <f>SUM(Enero!G52+Febrero!G52+'Marzo '!G52+'Abril '!G52+'Mayo '!G52+Junio!G52+Julio!G52+Agosto!G52+Septiembre!G52+'Octubre '!G52+Noviembre!G52+'Diciembre '!G52)</f>
        <v>0</v>
      </c>
      <c r="H52" s="137">
        <f>SUM(Enero!H52+Febrero!H52+'Marzo '!H52+'Abril '!H52+'Mayo '!H52+Junio!H52+Julio!H52+Agosto!H52+Septiembre!H52+'Octubre '!H52+Noviembre!H52+'Diciembre '!H52)</f>
        <v>0</v>
      </c>
      <c r="I52" s="138">
        <f>SUM(Enero!I52+Febrero!I52+'Marzo '!I52+'Abril '!I52+'Mayo '!I52+Junio!I52+Julio!I52+Agosto!I52+Septiembre!I52+'Octubre '!I52+Noviembre!I52+'Diciembre '!I52)</f>
        <v>0</v>
      </c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222</v>
      </c>
      <c r="D53" s="141">
        <f>SUM(Enero!D53+Febrero!D53+'Marzo '!D53+'Abril '!D53+'Mayo '!D53+Junio!D53+Julio!D53+Agosto!D53+Septiembre!D53+'Octubre '!D53+Noviembre!D53+'Diciembre '!D53)</f>
        <v>154</v>
      </c>
      <c r="E53" s="142">
        <f>SUM(Enero!E53+Febrero!E53+'Marzo '!E53+'Abril '!E53+'Mayo '!E53+Junio!E53+Julio!E53+Agosto!E53+Septiembre!E53+'Octubre '!E53+Noviembre!E53+'Diciembre '!E53)</f>
        <v>67</v>
      </c>
      <c r="F53" s="142">
        <f>SUM(Enero!F53+Febrero!F53+'Marzo '!F53+'Abril '!F53+'Mayo '!F53+Junio!F53+Julio!F53+Agosto!F53+Septiembre!F53+'Octubre '!F53+Noviembre!F53+'Diciembre '!F53)</f>
        <v>1</v>
      </c>
      <c r="G53" s="142">
        <f>SUM(Enero!G53+Febrero!G53+'Marzo '!G53+'Abril '!G53+'Mayo '!G53+Junio!G53+Julio!G53+Agosto!G53+Septiembre!G53+'Octubre '!G53+Noviembre!G53+'Diciembre '!G53)</f>
        <v>0</v>
      </c>
      <c r="H53" s="142">
        <f>SUM(Enero!H53+Febrero!H53+'Marzo '!H53+'Abril '!H53+'Mayo '!H53+Junio!H53+Julio!H53+Agosto!H53+Septiembre!H53+'Octubre '!H53+Noviembre!H53+'Diciembre '!H53)</f>
        <v>0</v>
      </c>
      <c r="I53" s="143">
        <f>SUM(Enero!I53+Febrero!I53+'Marzo '!I53+'Abril '!I53+'Mayo '!I53+Junio!I53+Julio!I53+Agosto!I53+Septiembre!I53+'Octubre '!I53+Noviembre!I53+'Diciembre '!I53)</f>
        <v>0</v>
      </c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507</v>
      </c>
      <c r="D54" s="146">
        <f>SUM(Enero!D54+Febrero!D54+'Marzo '!D54+'Abril '!D54+'Mayo '!D54+Junio!D54+Julio!D54+Agosto!D54+Septiembre!D54+'Octubre '!D54+Noviembre!D54+'Diciembre '!D54)</f>
        <v>259</v>
      </c>
      <c r="E54" s="147">
        <f>SUM(Enero!E54+Febrero!E54+'Marzo '!E54+'Abril '!E54+'Mayo '!E54+Junio!E54+Julio!E54+Agosto!E54+Septiembre!E54+'Octubre '!E54+Noviembre!E54+'Diciembre '!E54)</f>
        <v>167</v>
      </c>
      <c r="F54" s="147">
        <f>SUM(Enero!F54+Febrero!F54+'Marzo '!F54+'Abril '!F54+'Mayo '!F54+Junio!F54+Julio!F54+Agosto!F54+Septiembre!F54+'Octubre '!F54+Noviembre!F54+'Diciembre '!F54)</f>
        <v>81</v>
      </c>
      <c r="G54" s="147">
        <f>SUM(Enero!G54+Febrero!G54+'Marzo '!G54+'Abril '!G54+'Mayo '!G54+Junio!G54+Julio!G54+Agosto!G54+Septiembre!G54+'Octubre '!G54+Noviembre!G54+'Diciembre '!G54)</f>
        <v>0</v>
      </c>
      <c r="H54" s="147">
        <f>SUM(Enero!H54+Febrero!H54+'Marzo '!H54+'Abril '!H54+'Mayo '!H54+Junio!H54+Julio!H54+Agosto!H54+Septiembre!H54+'Octubre '!H54+Noviembre!H54+'Diciembre '!H54)</f>
        <v>0</v>
      </c>
      <c r="I54" s="148">
        <f>SUM(Enero!I54+Febrero!I54+'Marzo '!I54+'Abril '!I54+'Mayo '!I54+Junio!I54+Julio!I54+Agosto!I54+Septiembre!I54+'Octubre '!I54+Noviembre!I54+'Diciembre '!I54)</f>
        <v>0</v>
      </c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550</v>
      </c>
      <c r="D55" s="152">
        <f>SUM(Enero!D55+Febrero!D55+'Marzo '!D55+'Abril '!D55+'Mayo '!D55+Junio!D55+Julio!D55+Agosto!D55+Septiembre!D55+'Octubre '!D55+Noviembre!D55+'Diciembre '!D55)</f>
        <v>385</v>
      </c>
      <c r="E55" s="153">
        <f>SUM(Enero!E55+Febrero!E55+'Marzo '!E55+'Abril '!E55+'Mayo '!E55+Junio!E55+Julio!E55+Agosto!E55+Septiembre!E55+'Octubre '!E55+Noviembre!E55+'Diciembre '!E55)</f>
        <v>163</v>
      </c>
      <c r="F55" s="153">
        <f>SUM(Enero!F55+Febrero!F55+'Marzo '!F55+'Abril '!F55+'Mayo '!F55+Junio!F55+Julio!F55+Agosto!F55+Septiembre!F55+'Octubre '!F55+Noviembre!F55+'Diciembre '!F55)</f>
        <v>2</v>
      </c>
      <c r="G55" s="153">
        <f>SUM(Enero!G55+Febrero!G55+'Marzo '!G55+'Abril '!G55+'Mayo '!G55+Junio!G55+Julio!G55+Agosto!G55+Septiembre!G55+'Octubre '!G55+Noviembre!G55+'Diciembre '!G55)</f>
        <v>0</v>
      </c>
      <c r="H55" s="153">
        <f>SUM(Enero!H55+Febrero!H55+'Marzo '!H55+'Abril '!H55+'Mayo '!H55+Junio!H55+Julio!H55+Agosto!H55+Septiembre!H55+'Octubre '!H55+Noviembre!H55+'Diciembre '!H55)</f>
        <v>0</v>
      </c>
      <c r="I55" s="154">
        <f>SUM(Enero!I55+Febrero!I55+'Marzo '!I55+'Abril '!I55+'Mayo '!I55+Junio!I55+Julio!I55+Agosto!I55+Septiembre!I55+'Octubre '!I55+Noviembre!I55+'Diciembre '!I55)</f>
        <v>0</v>
      </c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65" t="s">
        <v>73</v>
      </c>
      <c r="B57" s="204" t="s">
        <v>74</v>
      </c>
      <c r="C57" s="205"/>
      <c r="D57" s="206" t="s">
        <v>75</v>
      </c>
      <c r="E57" s="207"/>
      <c r="F57" s="156"/>
      <c r="J57" s="20"/>
      <c r="X57" s="14"/>
    </row>
    <row r="58" spans="1:31" ht="21" x14ac:dyDescent="0.25">
      <c r="A58" s="14"/>
      <c r="B58" s="157" t="s">
        <v>76</v>
      </c>
      <c r="C58" s="157" t="s">
        <v>77</v>
      </c>
      <c r="D58" s="157" t="s">
        <v>76</v>
      </c>
      <c r="E58" s="158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f>SUM(Enero!B59+Febrero!B59+'Marzo '!B59+'Abril '!B59+'Mayo '!B59+Junio!B59+Julio!B59+Agosto!B59+Septiembre!B59+'Octubre '!B59+Noviembre!B59+'Diciembre '!B59)</f>
        <v>84</v>
      </c>
      <c r="C59" s="161">
        <f>SUM(Enero!C59+Febrero!C59+'Marzo '!C59+'Abril '!C59+'Mayo '!C59+Junio!C59+Julio!C59+Agosto!C59+Septiembre!C59+'Octubre '!C59+Noviembre!C59+'Diciembre '!C59)</f>
        <v>750</v>
      </c>
      <c r="D59" s="161">
        <f>SUM(Enero!D59+Febrero!D59+'Marzo '!D59+'Abril '!D59+'Mayo '!D59+Junio!D59+Julio!D59+Agosto!D59+Septiembre!D59+'Octubre '!D59+Noviembre!D59+'Diciembre '!D59)</f>
        <v>15</v>
      </c>
      <c r="E59" s="161">
        <f>SUM(Enero!E59+Febrero!E59+'Marzo '!E59+'Abril '!E59+'Mayo '!E59+Junio!E59+Julio!E59+Agosto!E59+Septiembre!E59+'Octubre '!E59+Noviembre!E59+'Diciembre '!E59)</f>
        <v>1795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>
        <f>SUM(Enero!B60+Febrero!B60+'Marzo '!B60+'Abril '!B60+'Mayo '!B60+Junio!B60+Julio!B60+Agosto!B60+Septiembre!B60+'Octubre '!B60+Noviembre!B60+'Diciembre '!B60)</f>
        <v>0</v>
      </c>
      <c r="C60" s="165">
        <f>SUM(Enero!C60+Febrero!C60+'Marzo '!C60+'Abril '!C60+'Mayo '!C60+Junio!C60+Julio!C60+Agosto!C60+Septiembre!C60+'Octubre '!C60+Noviembre!C60+'Diciembre '!C60)</f>
        <v>0</v>
      </c>
      <c r="D60" s="165">
        <f>SUM(Enero!D60+Febrero!D60+'Marzo '!D60+'Abril '!D60+'Mayo '!D60+Junio!D60+Julio!D60+Agosto!D60+Septiembre!D60+'Octubre '!D60+Noviembre!D60+'Diciembre '!D60)</f>
        <v>0</v>
      </c>
      <c r="E60" s="165">
        <f>SUM(Enero!E60+Febrero!E60+'Marzo '!E60+'Abril '!E60+'Mayo '!E60+Junio!E60+Julio!E60+Agosto!E60+Septiembre!E60+'Octubre '!E60+Noviembre!E60+'Diciembre '!E60)</f>
        <v>0</v>
      </c>
      <c r="J60" s="20"/>
      <c r="X60" s="14"/>
    </row>
    <row r="61" spans="1:31" ht="15" customHeight="1" x14ac:dyDescent="0.15">
      <c r="A61" s="163" t="s">
        <v>80</v>
      </c>
      <c r="B61" s="164">
        <f>SUM(Enero!B61+Febrero!B61+'Marzo '!B61+'Abril '!B61+'Mayo '!B61+Junio!B61+Julio!B61+Agosto!B61+Septiembre!B61+'Octubre '!B61+Noviembre!B61+'Diciembre '!B61)</f>
        <v>3</v>
      </c>
      <c r="C61" s="165">
        <f>SUM(Enero!C61+Febrero!C61+'Marzo '!C61+'Abril '!C61+'Mayo '!C61+Junio!C61+Julio!C61+Agosto!C61+Septiembre!C61+'Octubre '!C61+Noviembre!C61+'Diciembre '!C61)</f>
        <v>17</v>
      </c>
      <c r="D61" s="165">
        <f>SUM(Enero!D61+Febrero!D61+'Marzo '!D61+'Abril '!D61+'Mayo '!D61+Junio!D61+Julio!D61+Agosto!D61+Septiembre!D61+'Octubre '!D61+Noviembre!D61+'Diciembre '!D61)</f>
        <v>0</v>
      </c>
      <c r="E61" s="165">
        <f>SUM(Enero!E61+Febrero!E61+'Marzo '!E61+'Abril '!E61+'Mayo '!E61+Junio!E61+Julio!E61+Agosto!E61+Septiembre!E61+'Octubre '!E61+Noviembre!E61+'Diciembre '!E61)</f>
        <v>35</v>
      </c>
      <c r="J61" s="20"/>
      <c r="X61" s="14"/>
    </row>
    <row r="62" spans="1:31" ht="15" customHeight="1" x14ac:dyDescent="0.15">
      <c r="A62" s="163" t="s">
        <v>81</v>
      </c>
      <c r="B62" s="164">
        <f>SUM(Enero!B62+Febrero!B62+'Marzo '!B62+'Abril '!B62+'Mayo '!B62+Junio!B62+Julio!B62+Agosto!B62+Septiembre!B62+'Octubre '!B62+Noviembre!B62+'Diciembre '!B62)</f>
        <v>0</v>
      </c>
      <c r="C62" s="165">
        <f>SUM(Enero!C62+Febrero!C62+'Marzo '!C62+'Abril '!C62+'Mayo '!C62+Junio!C62+Julio!C62+Agosto!C62+Septiembre!C62+'Octubre '!C62+Noviembre!C62+'Diciembre '!C62)</f>
        <v>0</v>
      </c>
      <c r="D62" s="165">
        <f>SUM(Enero!D62+Febrero!D62+'Marzo '!D62+'Abril '!D62+'Mayo '!D62+Junio!D62+Julio!D62+Agosto!D62+Septiembre!D62+'Octubre '!D62+Noviembre!D62+'Diciembre '!D62)</f>
        <v>0</v>
      </c>
      <c r="E62" s="165">
        <f>SUM(Enero!E62+Febrero!E62+'Marzo '!E62+'Abril '!E62+'Mayo '!E62+Junio!E62+Julio!E62+Agosto!E62+Septiembre!E62+'Octubre '!E62+Noviembre!E62+'Diciembre '!E62)</f>
        <v>0</v>
      </c>
      <c r="J62" s="20"/>
      <c r="X62" s="14"/>
    </row>
    <row r="63" spans="1:31" ht="15" customHeight="1" x14ac:dyDescent="0.15">
      <c r="A63" s="163" t="s">
        <v>82</v>
      </c>
      <c r="B63" s="164">
        <f>SUM(Enero!B63+Febrero!B63+'Marzo '!B63+'Abril '!B63+'Mayo '!B63+Junio!B63+Julio!B63+Agosto!B63+Septiembre!B63+'Octubre '!B63+Noviembre!B63+'Diciembre '!B63)</f>
        <v>13</v>
      </c>
      <c r="C63" s="165">
        <f>SUM(Enero!C63+Febrero!C63+'Marzo '!C63+'Abril '!C63+'Mayo '!C63+Junio!C63+Julio!C63+Agosto!C63+Septiembre!C63+'Octubre '!C63+Noviembre!C63+'Diciembre '!C63)</f>
        <v>272</v>
      </c>
      <c r="D63" s="165">
        <f>SUM(Enero!D63+Febrero!D63+'Marzo '!D63+'Abril '!D63+'Mayo '!D63+Junio!D63+Julio!D63+Agosto!D63+Septiembre!D63+'Octubre '!D63+Noviembre!D63+'Diciembre '!D63)</f>
        <v>15</v>
      </c>
      <c r="E63" s="165">
        <f>SUM(Enero!E63+Febrero!E63+'Marzo '!E63+'Abril '!E63+'Mayo '!E63+Junio!E63+Julio!E63+Agosto!E63+Septiembre!E63+'Octubre '!E63+Noviembre!E63+'Diciembre '!E63)</f>
        <v>1718</v>
      </c>
      <c r="J63" s="20"/>
      <c r="X63" s="14"/>
    </row>
    <row r="64" spans="1:31" ht="15" customHeight="1" x14ac:dyDescent="0.15">
      <c r="A64" s="163" t="s">
        <v>83</v>
      </c>
      <c r="B64" s="164">
        <f>SUM(Enero!B64+Febrero!B64+'Marzo '!B64+'Abril '!B64+'Mayo '!B64+Junio!B64+Julio!B64+Agosto!B64+Septiembre!B64+'Octubre '!B64+Noviembre!B64+'Diciembre '!B64)</f>
        <v>0</v>
      </c>
      <c r="C64" s="165">
        <f>SUM(Enero!C64+Febrero!C64+'Marzo '!C64+'Abril '!C64+'Mayo '!C64+Junio!C64+Julio!C64+Agosto!C64+Septiembre!C64+'Octubre '!C64+Noviembre!C64+'Diciembre '!C64)</f>
        <v>0</v>
      </c>
      <c r="D64" s="165">
        <f>SUM(Enero!D64+Febrero!D64+'Marzo '!D64+'Abril '!D64+'Mayo '!D64+Junio!D64+Julio!D64+Agosto!D64+Septiembre!D64+'Octubre '!D64+Noviembre!D64+'Diciembre '!D64)</f>
        <v>0</v>
      </c>
      <c r="E64" s="165">
        <f>SUM(Enero!E64+Febrero!E64+'Marzo '!E64+'Abril '!E64+'Mayo '!E64+Junio!E64+Julio!E64+Agosto!E64+Septiembre!E64+'Octubre '!E64+Noviembre!E64+'Diciembre '!E64)</f>
        <v>0</v>
      </c>
      <c r="J64" s="20"/>
      <c r="X64" s="14"/>
    </row>
    <row r="65" spans="1:27" ht="15" customHeight="1" x14ac:dyDescent="0.15">
      <c r="A65" s="163" t="s">
        <v>84</v>
      </c>
      <c r="B65" s="164">
        <f>SUM(Enero!B65+Febrero!B65+'Marzo '!B65+'Abril '!B65+'Mayo '!B65+Junio!B65+Julio!B65+Agosto!B65+Septiembre!B65+'Octubre '!B65+Noviembre!B65+'Diciembre '!B65)</f>
        <v>172</v>
      </c>
      <c r="C65" s="165">
        <f>SUM(Enero!C65+Febrero!C65+'Marzo '!C65+'Abril '!C65+'Mayo '!C65+Junio!C65+Julio!C65+Agosto!C65+Septiembre!C65+'Octubre '!C65+Noviembre!C65+'Diciembre '!C65)</f>
        <v>56</v>
      </c>
      <c r="D65" s="165">
        <f>SUM(Enero!D65+Febrero!D65+'Marzo '!D65+'Abril '!D65+'Mayo '!D65+Junio!D65+Julio!D65+Agosto!D65+Septiembre!D65+'Octubre '!D65+Noviembre!D65+'Diciembre '!D65)</f>
        <v>61</v>
      </c>
      <c r="E65" s="165">
        <f>SUM(Enero!E65+Febrero!E65+'Marzo '!E65+'Abril '!E65+'Mayo '!E65+Junio!E65+Julio!E65+Agosto!E65+Septiembre!E65+'Octubre '!E65+Noviembre!E65+'Diciembre '!E65)</f>
        <v>95</v>
      </c>
      <c r="J65" s="20"/>
      <c r="X65" s="14"/>
    </row>
    <row r="66" spans="1:27" ht="15" customHeight="1" x14ac:dyDescent="0.15">
      <c r="A66" s="163" t="s">
        <v>85</v>
      </c>
      <c r="B66" s="164">
        <f>SUM(Enero!B66+Febrero!B66+'Marzo '!B66+'Abril '!B66+'Mayo '!B66+Junio!B66+Julio!B66+Agosto!B66+Septiembre!B66+'Octubre '!B66+Noviembre!B66+'Diciembre '!B66)</f>
        <v>2</v>
      </c>
      <c r="C66" s="165">
        <f>SUM(Enero!C66+Febrero!C66+'Marzo '!C66+'Abril '!C66+'Mayo '!C66+Junio!C66+Julio!C66+Agosto!C66+Septiembre!C66+'Octubre '!C66+Noviembre!C66+'Diciembre '!C66)</f>
        <v>22</v>
      </c>
      <c r="D66" s="165">
        <f>SUM(Enero!D66+Febrero!D66+'Marzo '!D66+'Abril '!D66+'Mayo '!D66+Junio!D66+Julio!D66+Agosto!D66+Septiembre!D66+'Octubre '!D66+Noviembre!D66+'Diciembre '!D66)</f>
        <v>1</v>
      </c>
      <c r="E66" s="165">
        <f>SUM(Enero!E66+Febrero!E66+'Marzo '!E66+'Abril '!E66+'Mayo '!E66+Junio!E66+Julio!E66+Agosto!E66+Septiembre!E66+'Octubre '!E66+Noviembre!E66+'Diciembre '!E66)</f>
        <v>45</v>
      </c>
      <c r="J66" s="20"/>
      <c r="X66" s="14"/>
    </row>
    <row r="67" spans="1:27" ht="15" customHeight="1" x14ac:dyDescent="0.15">
      <c r="A67" s="163" t="s">
        <v>86</v>
      </c>
      <c r="B67" s="164">
        <f>SUM(Enero!B67+Febrero!B67+'Marzo '!B67+'Abril '!B67+'Mayo '!B67+Junio!B67+Julio!B67+Agosto!B67+Septiembre!B67+'Octubre '!B67+Noviembre!B67+'Diciembre '!B67)</f>
        <v>1</v>
      </c>
      <c r="C67" s="165">
        <f>SUM(Enero!C67+Febrero!C67+'Marzo '!C67+'Abril '!C67+'Mayo '!C67+Junio!C67+Julio!C67+Agosto!C67+Septiembre!C67+'Octubre '!C67+Noviembre!C67+'Diciembre '!C67)</f>
        <v>826</v>
      </c>
      <c r="D67" s="165">
        <f>SUM(Enero!D67+Febrero!D67+'Marzo '!D67+'Abril '!D67+'Mayo '!D67+Junio!D67+Julio!D67+Agosto!D67+Septiembre!D67+'Octubre '!D67+Noviembre!D67+'Diciembre '!D67)</f>
        <v>0</v>
      </c>
      <c r="E67" s="165">
        <f>SUM(Enero!E67+Febrero!E67+'Marzo '!E67+'Abril '!E67+'Mayo '!E67+Junio!E67+Julio!E67+Agosto!E67+Septiembre!E67+'Octubre '!E67+Noviembre!E67+'Diciembre '!E67)</f>
        <v>448</v>
      </c>
      <c r="J67" s="20"/>
      <c r="X67" s="14"/>
    </row>
    <row r="68" spans="1:27" ht="15" customHeight="1" x14ac:dyDescent="0.15">
      <c r="A68" s="163" t="s">
        <v>87</v>
      </c>
      <c r="B68" s="164">
        <f>SUM(Enero!B68+Febrero!B68+'Marzo '!B68+'Abril '!B68+'Mayo '!B68+Junio!B68+Julio!B68+Agosto!B68+Septiembre!B68+'Octubre '!B68+Noviembre!B68+'Diciembre '!B68)</f>
        <v>0</v>
      </c>
      <c r="C68" s="165">
        <f>SUM(Enero!C68+Febrero!C68+'Marzo '!C68+'Abril '!C68+'Mayo '!C68+Junio!C68+Julio!C68+Agosto!C68+Septiembre!C68+'Octubre '!C68+Noviembre!C68+'Diciembre '!C68)</f>
        <v>476</v>
      </c>
      <c r="D68" s="165">
        <f>SUM(Enero!D68+Febrero!D68+'Marzo '!D68+'Abril '!D68+'Mayo '!D68+Junio!D68+Julio!D68+Agosto!D68+Septiembre!D68+'Octubre '!D68+Noviembre!D68+'Diciembre '!D68)</f>
        <v>0</v>
      </c>
      <c r="E68" s="165">
        <f>SUM(Enero!E68+Febrero!E68+'Marzo '!E68+'Abril '!E68+'Mayo '!E68+Junio!E68+Julio!E68+Agosto!E68+Septiembre!E68+'Octubre '!E68+Noviembre!E68+'Diciembre '!E68)</f>
        <v>322</v>
      </c>
      <c r="J68" s="20"/>
      <c r="X68" s="14"/>
    </row>
    <row r="69" spans="1:27" ht="15" customHeight="1" x14ac:dyDescent="0.15">
      <c r="A69" s="163" t="s">
        <v>88</v>
      </c>
      <c r="B69" s="164">
        <f>SUM(Enero!B69+Febrero!B69+'Marzo '!B69+'Abril '!B69+'Mayo '!B69+Junio!B69+Julio!B69+Agosto!B69+Septiembre!B69+'Octubre '!B69+Noviembre!B69+'Diciembre '!B69)</f>
        <v>1</v>
      </c>
      <c r="C69" s="165">
        <f>SUM(Enero!C69+Febrero!C69+'Marzo '!C69+'Abril '!C69+'Mayo '!C69+Junio!C69+Julio!C69+Agosto!C69+Septiembre!C69+'Octubre '!C69+Noviembre!C69+'Diciembre '!C69)</f>
        <v>382</v>
      </c>
      <c r="D69" s="165">
        <f>SUM(Enero!D69+Febrero!D69+'Marzo '!D69+'Abril '!D69+'Mayo '!D69+Junio!D69+Julio!D69+Agosto!D69+Septiembre!D69+'Octubre '!D69+Noviembre!D69+'Diciembre '!D69)</f>
        <v>0</v>
      </c>
      <c r="E69" s="165">
        <f>SUM(Enero!E69+Febrero!E69+'Marzo '!E69+'Abril '!E69+'Mayo '!E69+Junio!E69+Julio!E69+Agosto!E69+Septiembre!E69+'Octubre '!E69+Noviembre!E69+'Diciembre '!E69)</f>
        <v>468</v>
      </c>
      <c r="J69" s="20"/>
      <c r="X69" s="14"/>
    </row>
    <row r="70" spans="1:27" ht="15" customHeight="1" x14ac:dyDescent="0.15">
      <c r="A70" s="163" t="s">
        <v>89</v>
      </c>
      <c r="B70" s="164">
        <f>SUM(Enero!B70+Febrero!B70+'Marzo '!B70+'Abril '!B70+'Mayo '!B70+Junio!B70+Julio!B70+Agosto!B70+Septiembre!B70+'Octubre '!B70+Noviembre!B70+'Diciembre '!B70)</f>
        <v>0</v>
      </c>
      <c r="C70" s="165">
        <f>SUM(Enero!C70+Febrero!C70+'Marzo '!C70+'Abril '!C70+'Mayo '!C70+Junio!C70+Julio!C70+Agosto!C70+Septiembre!C70+'Octubre '!C70+Noviembre!C70+'Diciembre '!C70)</f>
        <v>0</v>
      </c>
      <c r="D70" s="165">
        <f>SUM(Enero!D70+Febrero!D70+'Marzo '!D70+'Abril '!D70+'Mayo '!D70+Junio!D70+Julio!D70+Agosto!D70+Septiembre!D70+'Octubre '!D70+Noviembre!D70+'Diciembre '!D70)</f>
        <v>0</v>
      </c>
      <c r="E70" s="165">
        <f>SUM(Enero!E70+Febrero!E70+'Marzo '!E70+'Abril '!E70+'Mayo '!E70+Junio!E70+Julio!E70+Agosto!E70+Septiembre!E70+'Octubre '!E70+Noviembre!E70+'Diciembre '!E70)</f>
        <v>0</v>
      </c>
      <c r="J70" s="20"/>
      <c r="X70" s="14"/>
    </row>
    <row r="71" spans="1:27" ht="15" customHeight="1" x14ac:dyDescent="0.15">
      <c r="A71" s="96" t="s">
        <v>12</v>
      </c>
      <c r="B71" s="166">
        <f>SUM(B59:B70)</f>
        <v>276</v>
      </c>
      <c r="C71" s="166">
        <f>SUM(C59:C70)</f>
        <v>2801</v>
      </c>
      <c r="D71" s="166">
        <f>SUM(D59:D70)</f>
        <v>92</v>
      </c>
      <c r="E71" s="166">
        <f>SUM(E59:E70)</f>
        <v>4926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57" t="s">
        <v>76</v>
      </c>
      <c r="C75" s="157" t="s">
        <v>77</v>
      </c>
      <c r="D75" s="157" t="s">
        <v>76</v>
      </c>
      <c r="E75" s="158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f>SUM(Enero!B76+Febrero!B76+'Marzo '!B76+'Abril '!B76+'Mayo '!B76+Junio!B76+Julio!B76+Agosto!B76+Septiembre!B76+'Octubre '!B76+Noviembre!B76+'Diciembre '!B76)</f>
        <v>167</v>
      </c>
      <c r="C76" s="88">
        <f>SUM(Enero!C76+Febrero!C76+'Marzo '!C76+'Abril '!C76+'Mayo '!C76+Junio!C76+Julio!C76+Agosto!C76+Septiembre!C76+'Octubre '!C76+Noviembre!C76+'Diciembre '!C76)</f>
        <v>809</v>
      </c>
      <c r="D76" s="88">
        <f>SUM(Enero!D76+Febrero!D76+'Marzo '!D76+'Abril '!D76+'Mayo '!D76+Junio!D76+Julio!D76+Agosto!D76+Septiembre!D76+'Octubre '!D76+Noviembre!D76+'Diciembre '!D76)</f>
        <v>9</v>
      </c>
      <c r="E76" s="88">
        <f>SUM(Enero!E76+Febrero!E76+'Marzo '!E76+'Abril '!E76+'Mayo '!E76+Junio!E76+Julio!E76+Agosto!E76+Septiembre!E76+'Octubre '!E76+Noviembre!E76+'Diciembre '!E76)</f>
        <v>52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>
        <f>SUM(Enero!B77+Febrero!B77+'Marzo '!B77+'Abril '!B77+'Mayo '!B77+Junio!B77+Julio!B77+Agosto!B77+Septiembre!B77+'Octubre '!B77+Noviembre!B77+'Diciembre '!B77)</f>
        <v>0</v>
      </c>
      <c r="C77" s="171">
        <f>SUM(Enero!C77+Febrero!C77+'Marzo '!C77+'Abril '!C77+'Mayo '!C77+Junio!C77+Julio!C77+Agosto!C77+Septiembre!C77+'Octubre '!C77+Noviembre!C77+'Diciembre '!C77)</f>
        <v>0</v>
      </c>
      <c r="D77" s="171">
        <f>SUM(Enero!D77+Febrero!D77+'Marzo '!D77+'Abril '!D77+'Mayo '!D77+Junio!D77+Julio!D77+Agosto!D77+Septiembre!D77+'Octubre '!D77+Noviembre!D77+'Diciembre '!D77)</f>
        <v>0</v>
      </c>
      <c r="E77" s="171">
        <f>SUM(Enero!E77+Febrero!E77+'Marzo '!E77+'Abril '!E77+'Mayo '!E77+Junio!E77+Julio!E77+Agosto!E77+Septiembre!E77+'Octubre '!E77+Noviembre!E77+'Diciembre '!E77)</f>
        <v>0</v>
      </c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f>SUM(Enero!B78+Febrero!B78+'Marzo '!B78+'Abril '!B78+'Mayo '!B78+Junio!B78+Julio!B78+Agosto!B78+Septiembre!B78+'Octubre '!B78+Noviembre!B78+'Diciembre '!B78)</f>
        <v>28</v>
      </c>
      <c r="C78" s="171">
        <f>SUM(Enero!C78+Febrero!C78+'Marzo '!C78+'Abril '!C78+'Mayo '!C78+Junio!C78+Julio!C78+Agosto!C78+Septiembre!C78+'Octubre '!C78+Noviembre!C78+'Diciembre '!C78)</f>
        <v>87</v>
      </c>
      <c r="D78" s="171">
        <f>SUM(Enero!D78+Febrero!D78+'Marzo '!D78+'Abril '!D78+'Mayo '!D78+Junio!D78+Julio!D78+Agosto!D78+Septiembre!D78+'Octubre '!D78+Noviembre!D78+'Diciembre '!D78)</f>
        <v>1</v>
      </c>
      <c r="E78" s="171">
        <f>SUM(Enero!E78+Febrero!E78+'Marzo '!E78+'Abril '!E78+'Mayo '!E78+Junio!E78+Julio!E78+Agosto!E78+Septiembre!E78+'Octubre '!E78+Noviembre!E78+'Diciembre '!E78)</f>
        <v>5</v>
      </c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>
        <f>SUM(Enero!B79+Febrero!B79+'Marzo '!B79+'Abril '!B79+'Mayo '!B79+Junio!B79+Julio!B79+Agosto!B79+Septiembre!B79+'Octubre '!B79+Noviembre!B79+'Diciembre '!B79)</f>
        <v>0</v>
      </c>
      <c r="C79" s="171">
        <f>SUM(Enero!C79+Febrero!C79+'Marzo '!C79+'Abril '!C79+'Mayo '!C79+Junio!C79+Julio!C79+Agosto!C79+Septiembre!C79+'Octubre '!C79+Noviembre!C79+'Diciembre '!C79)</f>
        <v>0</v>
      </c>
      <c r="D79" s="171">
        <f>SUM(Enero!D79+Febrero!D79+'Marzo '!D79+'Abril '!D79+'Mayo '!D79+Junio!D79+Julio!D79+Agosto!D79+Septiembre!D79+'Octubre '!D79+Noviembre!D79+'Diciembre '!D79)</f>
        <v>0</v>
      </c>
      <c r="E79" s="171">
        <f>SUM(Enero!E79+Febrero!E79+'Marzo '!E79+'Abril '!E79+'Mayo '!E79+Junio!E79+Julio!E79+Agosto!E79+Septiembre!E79+'Octubre '!E79+Noviembre!E79+'Diciembre '!E79)</f>
        <v>0</v>
      </c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f>SUM(Enero!B80+Febrero!B80+'Marzo '!B80+'Abril '!B80+'Mayo '!B80+Junio!B80+Julio!B80+Agosto!B80+Septiembre!B80+'Octubre '!B80+Noviembre!B80+'Diciembre '!B80)</f>
        <v>19</v>
      </c>
      <c r="C80" s="171">
        <f>SUM(Enero!C80+Febrero!C80+'Marzo '!C80+'Abril '!C80+'Mayo '!C80+Junio!C80+Julio!C80+Agosto!C80+Septiembre!C80+'Octubre '!C80+Noviembre!C80+'Diciembre '!C80)</f>
        <v>347</v>
      </c>
      <c r="D80" s="171">
        <f>SUM(Enero!D80+Febrero!D80+'Marzo '!D80+'Abril '!D80+'Mayo '!D80+Junio!D80+Julio!D80+Agosto!D80+Septiembre!D80+'Octubre '!D80+Noviembre!D80+'Diciembre '!D80)</f>
        <v>2</v>
      </c>
      <c r="E80" s="171">
        <f>SUM(Enero!E80+Febrero!E80+'Marzo '!E80+'Abril '!E80+'Mayo '!E80+Junio!E80+Julio!E80+Agosto!E80+Septiembre!E80+'Octubre '!E80+Noviembre!E80+'Diciembre '!E80)</f>
        <v>19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>
        <f>SUM(Enero!B81+Febrero!B81+'Marzo '!B81+'Abril '!B81+'Mayo '!B81+Junio!B81+Julio!B81+Agosto!B81+Septiembre!B81+'Octubre '!B81+Noviembre!B81+'Diciembre '!B81)</f>
        <v>0</v>
      </c>
      <c r="C81" s="171">
        <f>SUM(Enero!C81+Febrero!C81+'Marzo '!C81+'Abril '!C81+'Mayo '!C81+Junio!C81+Julio!C81+Agosto!C81+Septiembre!C81+'Octubre '!C81+Noviembre!C81+'Diciembre '!C81)</f>
        <v>0</v>
      </c>
      <c r="D81" s="171">
        <f>SUM(Enero!D81+Febrero!D81+'Marzo '!D81+'Abril '!D81+'Mayo '!D81+Junio!D81+Julio!D81+Agosto!D81+Septiembre!D81+'Octubre '!D81+Noviembre!D81+'Diciembre '!D81)</f>
        <v>0</v>
      </c>
      <c r="E81" s="171">
        <f>SUM(Enero!E81+Febrero!E81+'Marzo '!E81+'Abril '!E81+'Mayo '!E81+Junio!E81+Julio!E81+Agosto!E81+Septiembre!E81+'Octubre '!E81+Noviembre!E81+'Diciembre '!E81)</f>
        <v>0</v>
      </c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f>SUM(Enero!B82+Febrero!B82+'Marzo '!B82+'Abril '!B82+'Mayo '!B82+Junio!B82+Julio!B82+Agosto!B82+Septiembre!B82+'Octubre '!B82+Noviembre!B82+'Diciembre '!B82)</f>
        <v>145</v>
      </c>
      <c r="C82" s="171">
        <f>SUM(Enero!C82+Febrero!C82+'Marzo '!C82+'Abril '!C82+'Mayo '!C82+Junio!C82+Julio!C82+Agosto!C82+Septiembre!C82+'Octubre '!C82+Noviembre!C82+'Diciembre '!C82)</f>
        <v>58</v>
      </c>
      <c r="D82" s="171">
        <f>SUM(Enero!D82+Febrero!D82+'Marzo '!D82+'Abril '!D82+'Mayo '!D82+Junio!D82+Julio!D82+Agosto!D82+Septiembre!D82+'Octubre '!D82+Noviembre!D82+'Diciembre '!D82)</f>
        <v>7</v>
      </c>
      <c r="E82" s="171">
        <f>SUM(Enero!E82+Febrero!E82+'Marzo '!E82+'Abril '!E82+'Mayo '!E82+Junio!E82+Julio!E82+Agosto!E82+Septiembre!E82+'Octubre '!E82+Noviembre!E82+'Diciembre '!E82)</f>
        <v>6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f>SUM(Enero!B83+Febrero!B83+'Marzo '!B83+'Abril '!B83+'Mayo '!B83+Junio!B83+Julio!B83+Agosto!B83+Septiembre!B83+'Octubre '!B83+Noviembre!B83+'Diciembre '!B83)</f>
        <v>6</v>
      </c>
      <c r="C83" s="171">
        <f>SUM(Enero!C83+Febrero!C83+'Marzo '!C83+'Abril '!C83+'Mayo '!C83+Junio!C83+Julio!C83+Agosto!C83+Septiembre!C83+'Octubre '!C83+Noviembre!C83+'Diciembre '!C83)</f>
        <v>904</v>
      </c>
      <c r="D83" s="171">
        <f>SUM(Enero!D83+Febrero!D83+'Marzo '!D83+'Abril '!D83+'Mayo '!D83+Junio!D83+Julio!D83+Agosto!D83+Septiembre!D83+'Octubre '!D83+Noviembre!D83+'Diciembre '!D83)</f>
        <v>1</v>
      </c>
      <c r="E83" s="171">
        <f>SUM(Enero!E83+Febrero!E83+'Marzo '!E83+'Abril '!E83+'Mayo '!E83+Junio!E83+Julio!E83+Agosto!E83+Septiembre!E83+'Octubre '!E83+Noviembre!E83+'Diciembre '!E83)</f>
        <v>26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>
        <f>SUM(Enero!B84+Febrero!B84+'Marzo '!B84+'Abril '!B84+'Mayo '!B84+Junio!B84+Julio!B84+Agosto!B84+Septiembre!B84+'Octubre '!B84+Noviembre!B84+'Diciembre '!B84)</f>
        <v>0</v>
      </c>
      <c r="C84" s="171">
        <f>SUM(Enero!C84+Febrero!C84+'Marzo '!C84+'Abril '!C84+'Mayo '!C84+Junio!C84+Julio!C84+Agosto!C84+Septiembre!C84+'Octubre '!C84+Noviembre!C84+'Diciembre '!C84)</f>
        <v>182</v>
      </c>
      <c r="D84" s="171">
        <f>SUM(Enero!D84+Febrero!D84+'Marzo '!D84+'Abril '!D84+'Mayo '!D84+Junio!D84+Julio!D84+Agosto!D84+Septiembre!D84+'Octubre '!D84+Noviembre!D84+'Diciembre '!D84)</f>
        <v>0</v>
      </c>
      <c r="E84" s="171">
        <f>SUM(Enero!E84+Febrero!E84+'Marzo '!E84+'Abril '!E84+'Mayo '!E84+Junio!E84+Julio!E84+Agosto!E84+Septiembre!E84+'Octubre '!E84+Noviembre!E84+'Diciembre '!E84)</f>
        <v>11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>
        <f>SUM(Enero!B85+Febrero!B85+'Marzo '!B85+'Abril '!B85+'Mayo '!B85+Junio!B85+Julio!B85+Agosto!B85+Septiembre!B85+'Octubre '!B85+Noviembre!B85+'Diciembre '!B85)</f>
        <v>1</v>
      </c>
      <c r="C85" s="171">
        <f>SUM(Enero!C85+Febrero!C85+'Marzo '!C85+'Abril '!C85+'Mayo '!C85+Junio!C85+Julio!C85+Agosto!C85+Septiembre!C85+'Octubre '!C85+Noviembre!C85+'Diciembre '!C85)</f>
        <v>367</v>
      </c>
      <c r="D85" s="171">
        <f>SUM(Enero!D85+Febrero!D85+'Marzo '!D85+'Abril '!D85+'Mayo '!D85+Junio!D85+Julio!D85+Agosto!D85+Septiembre!D85+'Octubre '!D85+Noviembre!D85+'Diciembre '!D85)</f>
        <v>0</v>
      </c>
      <c r="E85" s="171">
        <f>SUM(Enero!E85+Febrero!E85+'Marzo '!E85+'Abril '!E85+'Mayo '!E85+Junio!E85+Julio!E85+Agosto!E85+Septiembre!E85+'Octubre '!E85+Noviembre!E85+'Diciembre '!E85)</f>
        <v>33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f>SUM(Enero!B86+Febrero!B86+'Marzo '!B86+'Abril '!B86+'Mayo '!B86+Junio!B86+Julio!B86+Agosto!B86+Septiembre!B86+'Octubre '!B86+Noviembre!B86+'Diciembre '!B86)</f>
        <v>7</v>
      </c>
      <c r="C86" s="171">
        <f>SUM(Enero!C86+Febrero!C86+'Marzo '!C86+'Abril '!C86+'Mayo '!C86+Junio!C86+Julio!C86+Agosto!C86+Septiembre!C86+'Octubre '!C86+Noviembre!C86+'Diciembre '!C86)</f>
        <v>269</v>
      </c>
      <c r="D86" s="171">
        <f>SUM(Enero!D86+Febrero!D86+'Marzo '!D86+'Abril '!D86+'Mayo '!D86+Junio!D86+Julio!D86+Agosto!D86+Septiembre!D86+'Octubre '!D86+Noviembre!D86+'Diciembre '!D86)</f>
        <v>2</v>
      </c>
      <c r="E86" s="171">
        <f>SUM(Enero!E86+Febrero!E86+'Marzo '!E86+'Abril '!E86+'Mayo '!E86+Junio!E86+Julio!E86+Agosto!E86+Septiembre!E86+'Octubre '!E86+Noviembre!E86+'Diciembre '!E86)</f>
        <v>16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>
        <f>SUM(Enero!B87+Febrero!B87+'Marzo '!B87+'Abril '!B87+'Mayo '!B87+Junio!B87+Julio!B87+Agosto!B87+Septiembre!B87+'Octubre '!B87+Noviembre!B87+'Diciembre '!B87)</f>
        <v>0</v>
      </c>
      <c r="C87" s="171">
        <f>SUM(Enero!C87+Febrero!C87+'Marzo '!C87+'Abril '!C87+'Mayo '!C87+Junio!C87+Julio!C87+Agosto!C87+Septiembre!C87+'Octubre '!C87+Noviembre!C87+'Diciembre '!C87)</f>
        <v>0</v>
      </c>
      <c r="D87" s="171">
        <f>SUM(Enero!D87+Febrero!D87+'Marzo '!D87+'Abril '!D87+'Mayo '!D87+Junio!D87+Julio!D87+Agosto!D87+Septiembre!D87+'Octubre '!D87+Noviembre!D87+'Diciembre '!D87)</f>
        <v>0</v>
      </c>
      <c r="E87" s="171">
        <f>SUM(Enero!E87+Febrero!E87+'Marzo '!E87+'Abril '!E87+'Mayo '!E87+Junio!E87+Julio!E87+Agosto!E87+Septiembre!E87+'Octubre '!E87+Noviembre!E87+'Diciembre '!E87)</f>
        <v>0</v>
      </c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373</v>
      </c>
      <c r="C88" s="173">
        <f>SUM(C76:C87)</f>
        <v>3023</v>
      </c>
      <c r="D88" s="173">
        <f>SUM(D76:D87)</f>
        <v>22</v>
      </c>
      <c r="E88" s="173">
        <f>SUM(E76:E87)</f>
        <v>168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203064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WVJ983052:WVK983052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B12:J12">
      <formula1>0</formula1>
      <formula2>10000000000</formula2>
    </dataValidation>
    <dataValidation type="whole" allowBlank="1" showInputMessage="1" showErrorMessage="1" errorTitle="Error" error="Por favor ingrese números enteros" sqref="WVI983057:WVQ983128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B13:J1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E8" sqref="E8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",[10]NOMBRE!B2," - ","( ",[10]NOMBRE!C2,[10]NOMBRE!D2,[10]NOMBRE!E2,[10]NOMBRE!F2,[10]NOMBRE!G2,"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",[10]NOMBRE!B6," - ","( ",[10]NOMBRE!C6,[10]NOMBRE!D6," )")</f>
        <v>MES: SEPTIEMBRE - ( 09 )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",[10]NOMBRE!B7)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1331</v>
      </c>
      <c r="E12" s="30">
        <f t="shared" si="0"/>
        <v>1124</v>
      </c>
      <c r="F12" s="31">
        <f t="shared" si="0"/>
        <v>173</v>
      </c>
      <c r="G12" s="31">
        <f t="shared" si="0"/>
        <v>685</v>
      </c>
      <c r="H12" s="29">
        <f>SUM(H13:H16)</f>
        <v>531</v>
      </c>
      <c r="I12" s="32">
        <f>SUM(I13:I16)</f>
        <v>531</v>
      </c>
      <c r="J12" s="30">
        <f t="shared" si="0"/>
        <v>0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731</v>
      </c>
      <c r="E13" s="39">
        <v>524</v>
      </c>
      <c r="F13" s="40">
        <v>120</v>
      </c>
      <c r="G13" s="40">
        <v>468</v>
      </c>
      <c r="H13" s="38">
        <v>314</v>
      </c>
      <c r="I13" s="41">
        <v>314</v>
      </c>
      <c r="J13" s="42"/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600</v>
      </c>
      <c r="E14" s="50">
        <v>600</v>
      </c>
      <c r="F14" s="51">
        <v>53</v>
      </c>
      <c r="G14" s="51">
        <v>217</v>
      </c>
      <c r="H14" s="49">
        <v>217</v>
      </c>
      <c r="I14" s="52">
        <v>217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87</v>
      </c>
      <c r="C19" s="72"/>
      <c r="D19" s="73"/>
      <c r="E19" s="73">
        <v>87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32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34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181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20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2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5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304</v>
      </c>
      <c r="C35" s="98"/>
      <c r="D35" s="99">
        <v>45</v>
      </c>
      <c r="E35" s="99">
        <v>98</v>
      </c>
      <c r="F35" s="100">
        <v>161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869</v>
      </c>
      <c r="C39" s="106">
        <v>2738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199</v>
      </c>
      <c r="C40" s="110">
        <f>26+34+0+0+40</f>
        <v>100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72</v>
      </c>
      <c r="C41" s="110">
        <v>20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52</v>
      </c>
      <c r="C42" s="114">
        <f>25+28+0+0+289</f>
        <v>342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198</v>
      </c>
      <c r="C46" s="110">
        <v>414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179</v>
      </c>
      <c r="C47" s="114">
        <v>414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221</v>
      </c>
      <c r="D51" s="131">
        <f>53+47</f>
        <v>100</v>
      </c>
      <c r="E51" s="132">
        <f>30+52</f>
        <v>82</v>
      </c>
      <c r="F51" s="132">
        <v>39</v>
      </c>
      <c r="G51" s="132"/>
      <c r="H51" s="132"/>
      <c r="I51" s="133"/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66</v>
      </c>
      <c r="D52" s="136">
        <f>15+15</f>
        <v>30</v>
      </c>
      <c r="E52" s="137">
        <f>13+13</f>
        <v>26</v>
      </c>
      <c r="F52" s="137">
        <f>5+5</f>
        <v>10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79</v>
      </c>
      <c r="D53" s="141">
        <f>21+23</f>
        <v>44</v>
      </c>
      <c r="E53" s="142">
        <f>8+27</f>
        <v>35</v>
      </c>
      <c r="F53" s="142">
        <v>0</v>
      </c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88</v>
      </c>
      <c r="D54" s="146">
        <f>23+21</f>
        <v>44</v>
      </c>
      <c r="E54" s="147">
        <f>27+8</f>
        <v>35</v>
      </c>
      <c r="F54" s="147">
        <v>9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166</v>
      </c>
      <c r="D55" s="152">
        <f>53+53</f>
        <v>106</v>
      </c>
      <c r="E55" s="153">
        <f>30+30</f>
        <v>60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86" t="s">
        <v>73</v>
      </c>
      <c r="B57" s="204" t="s">
        <v>74</v>
      </c>
      <c r="C57" s="205"/>
      <c r="D57" s="206" t="s">
        <v>75</v>
      </c>
      <c r="E57" s="207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13</v>
      </c>
      <c r="C59" s="161">
        <v>71</v>
      </c>
      <c r="D59" s="161">
        <v>2</v>
      </c>
      <c r="E59" s="161">
        <v>141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>
        <v>1</v>
      </c>
      <c r="C61" s="165">
        <v>1</v>
      </c>
      <c r="D61" s="165"/>
      <c r="E61" s="165">
        <v>4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23</v>
      </c>
      <c r="D63" s="165"/>
      <c r="E63" s="165">
        <v>150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7</v>
      </c>
      <c r="C65" s="165">
        <v>11</v>
      </c>
      <c r="D65" s="165"/>
      <c r="E65" s="165">
        <v>3</v>
      </c>
      <c r="J65" s="20"/>
      <c r="X65" s="14"/>
    </row>
    <row r="66" spans="1:27" ht="15" customHeight="1" x14ac:dyDescent="0.15">
      <c r="A66" s="163" t="s">
        <v>85</v>
      </c>
      <c r="B66" s="164">
        <v>1</v>
      </c>
      <c r="C66" s="165">
        <v>6</v>
      </c>
      <c r="D66" s="165">
        <v>1</v>
      </c>
      <c r="E66" s="165">
        <v>10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91</v>
      </c>
      <c r="D67" s="165"/>
      <c r="E67" s="165">
        <v>32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53</v>
      </c>
      <c r="D68" s="165"/>
      <c r="E68" s="165">
        <v>26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27</v>
      </c>
      <c r="D69" s="165"/>
      <c r="E69" s="165">
        <v>48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22</v>
      </c>
      <c r="C71" s="166">
        <f>SUM(C59:C70)</f>
        <v>283</v>
      </c>
      <c r="D71" s="166">
        <f>SUM(D59:D70)</f>
        <v>3</v>
      </c>
      <c r="E71" s="166">
        <f>SUM(E59:E70)</f>
        <v>414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12</v>
      </c>
      <c r="C76" s="88">
        <v>75</v>
      </c>
      <c r="D76" s="88"/>
      <c r="E76" s="88">
        <v>3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3</v>
      </c>
      <c r="C78" s="171">
        <v>6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2</v>
      </c>
      <c r="C80" s="171">
        <v>43</v>
      </c>
      <c r="D80" s="171"/>
      <c r="E80" s="171">
        <v>2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4</v>
      </c>
      <c r="C82" s="171">
        <v>10</v>
      </c>
      <c r="D82" s="171"/>
      <c r="E82" s="171">
        <v>2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2</v>
      </c>
      <c r="C83" s="171">
        <v>45</v>
      </c>
      <c r="D83" s="171"/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14</v>
      </c>
      <c r="D84" s="171"/>
      <c r="E84" s="171"/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38</v>
      </c>
      <c r="D85" s="171"/>
      <c r="E85" s="171">
        <v>1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24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23</v>
      </c>
      <c r="C88" s="173">
        <f>SUM(C76:C87)</f>
        <v>255</v>
      </c>
      <c r="D88" s="173">
        <f>SUM(D76:D87)</f>
        <v>0</v>
      </c>
      <c r="E88" s="173">
        <f>SUM(E76:E87)</f>
        <v>10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18683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D20" sqref="D20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",[11]NOMBRE!B2," - ","( ",[11]NOMBRE!C2,[11]NOMBRE!D2,[11]NOMBRE!E2,[11]NOMBRE!F2,[11]NOMBRE!G2,"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",[11]NOMBRE!B6," - ","( ",[11]NOMBRE!C6,[11]NOMBRE!D6," )")</f>
        <v>MES: OCTUBRE - ( 10 )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",[11]NOMBRE!B7)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1471</v>
      </c>
      <c r="E12" s="30">
        <f t="shared" si="0"/>
        <v>1224</v>
      </c>
      <c r="F12" s="31">
        <f t="shared" si="0"/>
        <v>189</v>
      </c>
      <c r="G12" s="31">
        <f t="shared" si="0"/>
        <v>746</v>
      </c>
      <c r="H12" s="29">
        <f>SUM(H13:H16)</f>
        <v>552</v>
      </c>
      <c r="I12" s="32">
        <f>SUM(I13:I16)</f>
        <v>549</v>
      </c>
      <c r="J12" s="30">
        <f t="shared" si="0"/>
        <v>3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727</v>
      </c>
      <c r="E13" s="39">
        <v>480</v>
      </c>
      <c r="F13" s="40">
        <v>122</v>
      </c>
      <c r="G13" s="40">
        <v>478</v>
      </c>
      <c r="H13" s="38">
        <v>284</v>
      </c>
      <c r="I13" s="41">
        <v>281</v>
      </c>
      <c r="J13" s="42">
        <v>3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744</v>
      </c>
      <c r="E14" s="50">
        <v>744</v>
      </c>
      <c r="F14" s="51">
        <v>67</v>
      </c>
      <c r="G14" s="51">
        <v>268</v>
      </c>
      <c r="H14" s="49">
        <v>268</v>
      </c>
      <c r="I14" s="52">
        <v>268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6</v>
      </c>
      <c r="C19" s="72"/>
      <c r="D19" s="73"/>
      <c r="E19" s="73">
        <v>6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75</v>
      </c>
      <c r="C20" s="77"/>
      <c r="D20" s="78"/>
      <c r="E20" s="78">
        <v>75</v>
      </c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75</v>
      </c>
      <c r="C21" s="77"/>
      <c r="D21" s="78"/>
      <c r="E21" s="78">
        <v>75</v>
      </c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75</v>
      </c>
      <c r="C22" s="77"/>
      <c r="D22" s="78"/>
      <c r="E22" s="78">
        <v>75</v>
      </c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75</v>
      </c>
      <c r="C23" s="82"/>
      <c r="D23" s="83"/>
      <c r="E23" s="83">
        <v>75</v>
      </c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30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30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225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23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1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2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358</v>
      </c>
      <c r="C35" s="98">
        <v>3</v>
      </c>
      <c r="D35" s="99">
        <v>34</v>
      </c>
      <c r="E35" s="99">
        <v>139</v>
      </c>
      <c r="F35" s="100">
        <v>182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1018</v>
      </c>
      <c r="C39" s="106">
        <v>2474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187</v>
      </c>
      <c r="C40" s="110">
        <v>112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157</v>
      </c>
      <c r="C41" s="110">
        <v>33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114</v>
      </c>
      <c r="C42" s="114">
        <v>278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208</v>
      </c>
      <c r="C46" s="110">
        <v>390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130</v>
      </c>
      <c r="C47" s="114"/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283</v>
      </c>
      <c r="D51" s="131">
        <v>87</v>
      </c>
      <c r="E51" s="132">
        <v>19</v>
      </c>
      <c r="F51" s="132">
        <v>27</v>
      </c>
      <c r="G51" s="132">
        <v>34</v>
      </c>
      <c r="H51" s="132">
        <v>41</v>
      </c>
      <c r="I51" s="133">
        <v>75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40</v>
      </c>
      <c r="D52" s="136">
        <v>19</v>
      </c>
      <c r="E52" s="137">
        <v>11</v>
      </c>
      <c r="F52" s="137">
        <v>10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41</v>
      </c>
      <c r="D53" s="141">
        <v>36</v>
      </c>
      <c r="E53" s="142">
        <v>4</v>
      </c>
      <c r="F53" s="142">
        <v>1</v>
      </c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67</v>
      </c>
      <c r="D54" s="146">
        <v>30</v>
      </c>
      <c r="E54" s="147">
        <v>19</v>
      </c>
      <c r="F54" s="147">
        <v>18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86</v>
      </c>
      <c r="D55" s="152">
        <v>75</v>
      </c>
      <c r="E55" s="153">
        <v>9</v>
      </c>
      <c r="F55" s="153">
        <v>2</v>
      </c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86" t="s">
        <v>73</v>
      </c>
      <c r="B57" s="204" t="s">
        <v>74</v>
      </c>
      <c r="C57" s="205"/>
      <c r="D57" s="206" t="s">
        <v>75</v>
      </c>
      <c r="E57" s="207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7</v>
      </c>
      <c r="C59" s="161">
        <v>71</v>
      </c>
      <c r="D59" s="161">
        <v>6</v>
      </c>
      <c r="E59" s="161">
        <v>119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>
        <v>1</v>
      </c>
      <c r="C61" s="165"/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1</v>
      </c>
      <c r="C63" s="165">
        <v>33</v>
      </c>
      <c r="D63" s="165">
        <v>1</v>
      </c>
      <c r="E63" s="165">
        <v>203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21</v>
      </c>
      <c r="C65" s="165">
        <v>5</v>
      </c>
      <c r="D65" s="165">
        <v>8</v>
      </c>
      <c r="E65" s="165">
        <v>1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1</v>
      </c>
      <c r="D66" s="165"/>
      <c r="E66" s="165">
        <v>1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87</v>
      </c>
      <c r="D67" s="165"/>
      <c r="E67" s="165">
        <v>56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41</v>
      </c>
      <c r="D68" s="165"/>
      <c r="E68" s="165">
        <v>20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33</v>
      </c>
      <c r="D69" s="165"/>
      <c r="E69" s="165">
        <v>41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30</v>
      </c>
      <c r="C71" s="166">
        <f>SUM(C59:C70)</f>
        <v>271</v>
      </c>
      <c r="D71" s="166">
        <f>SUM(D59:D70)</f>
        <v>15</v>
      </c>
      <c r="E71" s="166">
        <f>SUM(E59:E70)</f>
        <v>441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22</v>
      </c>
      <c r="C76" s="88">
        <v>73</v>
      </c>
      <c r="D76" s="88">
        <v>1</v>
      </c>
      <c r="E76" s="88">
        <v>10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4</v>
      </c>
      <c r="C78" s="171">
        <v>5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36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16</v>
      </c>
      <c r="C82" s="171">
        <v>4</v>
      </c>
      <c r="D82" s="171"/>
      <c r="E82" s="171">
        <v>1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2</v>
      </c>
      <c r="C83" s="171">
        <v>32</v>
      </c>
      <c r="D83" s="171">
        <v>1</v>
      </c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14</v>
      </c>
      <c r="D84" s="171"/>
      <c r="E84" s="171">
        <v>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37</v>
      </c>
      <c r="D85" s="171"/>
      <c r="E85" s="171">
        <v>7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25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44</v>
      </c>
      <c r="C88" s="173">
        <f>SUM(C76:C87)</f>
        <v>226</v>
      </c>
      <c r="D88" s="173">
        <f>SUM(D76:D87)</f>
        <v>2</v>
      </c>
      <c r="E88" s="173">
        <f>SUM(E76:E87)</f>
        <v>23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19366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A6" sqref="A6:I6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",[12]NOMBRE!B2," - ","( ",[12]NOMBRE!C2,[12]NOMBRE!D2,[12]NOMBRE!E2,[12]NOMBRE!F2,[12]NOMBRE!G2,"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",[12]NOMBRE!B6," - ","( ",[12]NOMBRE!C6,[12]NOMBRE!D6," )")</f>
        <v>MES: NOVIEMBRE - ( 11 )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",[12]NOMBRE!B7)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96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1455</v>
      </c>
      <c r="E12" s="30">
        <f t="shared" si="0"/>
        <v>1227</v>
      </c>
      <c r="F12" s="31">
        <f t="shared" si="0"/>
        <v>202</v>
      </c>
      <c r="G12" s="31">
        <f t="shared" si="0"/>
        <v>766</v>
      </c>
      <c r="H12" s="29">
        <f>SUM(H13:H16)</f>
        <v>595</v>
      </c>
      <c r="I12" s="32">
        <f>SUM(I13:I16)</f>
        <v>578</v>
      </c>
      <c r="J12" s="30">
        <f t="shared" si="0"/>
        <v>17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735</v>
      </c>
      <c r="E13" s="39">
        <v>507</v>
      </c>
      <c r="F13" s="40">
        <v>133</v>
      </c>
      <c r="G13" s="40">
        <v>494</v>
      </c>
      <c r="H13" s="38">
        <v>323</v>
      </c>
      <c r="I13" s="41">
        <v>306</v>
      </c>
      <c r="J13" s="42">
        <v>17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720</v>
      </c>
      <c r="E14" s="50">
        <v>720</v>
      </c>
      <c r="F14" s="51">
        <v>69</v>
      </c>
      <c r="G14" s="51">
        <v>272</v>
      </c>
      <c r="H14" s="49">
        <v>272</v>
      </c>
      <c r="I14" s="52">
        <v>272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4" t="s">
        <v>21</v>
      </c>
      <c r="B18" s="195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6</v>
      </c>
      <c r="C19" s="72"/>
      <c r="D19" s="73"/>
      <c r="E19" s="73">
        <v>6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103</v>
      </c>
      <c r="C20" s="77"/>
      <c r="D20" s="78"/>
      <c r="E20" s="78">
        <v>103</v>
      </c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103</v>
      </c>
      <c r="C21" s="77"/>
      <c r="D21" s="78"/>
      <c r="E21" s="78">
        <v>103</v>
      </c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103</v>
      </c>
      <c r="C22" s="77"/>
      <c r="D22" s="78"/>
      <c r="E22" s="78">
        <v>103</v>
      </c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103</v>
      </c>
      <c r="C23" s="82"/>
      <c r="D23" s="83"/>
      <c r="E23" s="83">
        <v>103</v>
      </c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18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18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116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12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1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1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154</v>
      </c>
      <c r="C35" s="98"/>
      <c r="D35" s="99">
        <v>32</v>
      </c>
      <c r="E35" s="99">
        <v>51</v>
      </c>
      <c r="F35" s="100">
        <v>71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820</v>
      </c>
      <c r="C39" s="106">
        <v>2277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202</v>
      </c>
      <c r="C40" s="110">
        <v>119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163</v>
      </c>
      <c r="C41" s="110">
        <v>42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126</v>
      </c>
      <c r="C42" s="114">
        <v>354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212</v>
      </c>
      <c r="C46" s="110">
        <v>371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192</v>
      </c>
      <c r="C47" s="114">
        <v>371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93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212</v>
      </c>
      <c r="D51" s="131">
        <v>43</v>
      </c>
      <c r="E51" s="132">
        <v>31</v>
      </c>
      <c r="F51" s="132">
        <v>53</v>
      </c>
      <c r="G51" s="132">
        <v>49</v>
      </c>
      <c r="H51" s="132">
        <v>36</v>
      </c>
      <c r="I51" s="133"/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29</v>
      </c>
      <c r="D52" s="136">
        <v>16</v>
      </c>
      <c r="E52" s="137">
        <v>9</v>
      </c>
      <c r="F52" s="137">
        <v>4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29</v>
      </c>
      <c r="D53" s="141">
        <v>20</v>
      </c>
      <c r="E53" s="142">
        <v>9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37</v>
      </c>
      <c r="D54" s="146">
        <v>21</v>
      </c>
      <c r="E54" s="147">
        <v>11</v>
      </c>
      <c r="F54" s="147">
        <v>5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81</v>
      </c>
      <c r="D55" s="152">
        <v>58</v>
      </c>
      <c r="E55" s="153">
        <v>23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95" t="s">
        <v>73</v>
      </c>
      <c r="B57" s="204" t="s">
        <v>74</v>
      </c>
      <c r="C57" s="205"/>
      <c r="D57" s="206" t="s">
        <v>75</v>
      </c>
      <c r="E57" s="207"/>
      <c r="F57" s="197"/>
      <c r="J57" s="20"/>
      <c r="X57" s="14"/>
    </row>
    <row r="58" spans="1:31" ht="21" x14ac:dyDescent="0.25">
      <c r="A58" s="14"/>
      <c r="B58" s="192" t="s">
        <v>76</v>
      </c>
      <c r="C58" s="192" t="s">
        <v>77</v>
      </c>
      <c r="D58" s="192" t="s">
        <v>76</v>
      </c>
      <c r="E58" s="198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6</v>
      </c>
      <c r="C59" s="161">
        <v>81</v>
      </c>
      <c r="D59" s="161"/>
      <c r="E59" s="161">
        <v>132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/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9</v>
      </c>
      <c r="C63" s="165">
        <v>22</v>
      </c>
      <c r="D63" s="165">
        <v>9</v>
      </c>
      <c r="E63" s="165">
        <v>73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16</v>
      </c>
      <c r="C65" s="165">
        <v>8</v>
      </c>
      <c r="D65" s="165">
        <v>4</v>
      </c>
      <c r="E65" s="165"/>
      <c r="J65" s="20"/>
      <c r="X65" s="14"/>
    </row>
    <row r="66" spans="1:27" ht="15" customHeight="1" x14ac:dyDescent="0.15">
      <c r="A66" s="163" t="s">
        <v>85</v>
      </c>
      <c r="B66" s="164"/>
      <c r="C66" s="165">
        <v>2</v>
      </c>
      <c r="D66" s="165"/>
      <c r="E66" s="165">
        <v>4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85</v>
      </c>
      <c r="D67" s="165"/>
      <c r="E67" s="165">
        <v>33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48</v>
      </c>
      <c r="D68" s="165"/>
      <c r="E68" s="165">
        <v>52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49</v>
      </c>
      <c r="D69" s="165"/>
      <c r="E69" s="165">
        <v>55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31</v>
      </c>
      <c r="C71" s="166">
        <f>SUM(C59:C70)</f>
        <v>295</v>
      </c>
      <c r="D71" s="166">
        <f>SUM(D59:D70)</f>
        <v>13</v>
      </c>
      <c r="E71" s="166">
        <f>SUM(E59:E70)</f>
        <v>349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92" t="s">
        <v>76</v>
      </c>
      <c r="C75" s="192" t="s">
        <v>77</v>
      </c>
      <c r="D75" s="192" t="s">
        <v>76</v>
      </c>
      <c r="E75" s="198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16</v>
      </c>
      <c r="C76" s="88">
        <v>99</v>
      </c>
      <c r="D76" s="88">
        <v>3</v>
      </c>
      <c r="E76" s="88">
        <v>14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/>
      <c r="C78" s="171">
        <v>8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10</v>
      </c>
      <c r="C80" s="171">
        <v>31</v>
      </c>
      <c r="D80" s="171">
        <v>2</v>
      </c>
      <c r="E80" s="171">
        <v>5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7</v>
      </c>
      <c r="C82" s="171">
        <v>6</v>
      </c>
      <c r="D82" s="171">
        <v>1</v>
      </c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44</v>
      </c>
      <c r="D83" s="171"/>
      <c r="E83" s="171">
        <v>3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18</v>
      </c>
      <c r="D84" s="171"/>
      <c r="E84" s="171">
        <v>1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40</v>
      </c>
      <c r="D85" s="171"/>
      <c r="E85" s="171">
        <v>6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38</v>
      </c>
      <c r="D86" s="171"/>
      <c r="E86" s="171">
        <v>6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33</v>
      </c>
      <c r="C88" s="173">
        <f>SUM(C76:C87)</f>
        <v>284</v>
      </c>
      <c r="D88" s="173">
        <f>SUM(D76:D87)</f>
        <v>6</v>
      </c>
      <c r="E88" s="173">
        <f>SUM(E76:E87)</f>
        <v>35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19127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A72:F72"/>
    <mergeCell ref="A73:A75"/>
    <mergeCell ref="B73:E73"/>
    <mergeCell ref="B74:C74"/>
    <mergeCell ref="D74:E74"/>
    <mergeCell ref="A49:E49"/>
    <mergeCell ref="A51:B51"/>
    <mergeCell ref="A52:A53"/>
    <mergeCell ref="A54:A55"/>
    <mergeCell ref="A56:F56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3" sqref="K3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C15" sqref="C15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",[2]NOMBRE!B2," - ","( ",[2]NOMBRE!C2,[2]NOMBRE!D2,[2]NOMBRE!E2,[2]NOMBRE!F2,[2]NOMBRE!G2,"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",[2]NOMBRE!B6," - ","( ",[2]NOMBRE!C6,[2]NOMBRE!D6,"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",[2]NOMBRE!B7)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26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1491</v>
      </c>
      <c r="E12" s="30">
        <f t="shared" si="0"/>
        <v>1182</v>
      </c>
      <c r="F12" s="31">
        <f t="shared" si="0"/>
        <v>229</v>
      </c>
      <c r="G12" s="31">
        <f t="shared" si="0"/>
        <v>828</v>
      </c>
      <c r="H12" s="29">
        <f>SUM(H13:H16)</f>
        <v>607</v>
      </c>
      <c r="I12" s="32">
        <f>SUM(I13:I16)</f>
        <v>559</v>
      </c>
      <c r="J12" s="30">
        <f t="shared" si="0"/>
        <v>48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801</v>
      </c>
      <c r="E13" s="39">
        <v>492</v>
      </c>
      <c r="F13" s="40">
        <v>162</v>
      </c>
      <c r="G13" s="40">
        <v>552</v>
      </c>
      <c r="H13" s="38">
        <v>331</v>
      </c>
      <c r="I13" s="41">
        <v>283</v>
      </c>
      <c r="J13" s="42">
        <v>48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690</v>
      </c>
      <c r="E14" s="50">
        <v>690</v>
      </c>
      <c r="F14" s="51">
        <v>67</v>
      </c>
      <c r="G14" s="51">
        <v>276</v>
      </c>
      <c r="H14" s="49">
        <v>276</v>
      </c>
      <c r="I14" s="52">
        <v>276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64" t="s">
        <v>21</v>
      </c>
      <c r="B18" s="65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162</v>
      </c>
      <c r="C19" s="72"/>
      <c r="D19" s="73"/>
      <c r="E19" s="73">
        <v>162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/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/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/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0</v>
      </c>
      <c r="C35" s="98"/>
      <c r="D35" s="99"/>
      <c r="E35" s="99"/>
      <c r="F35" s="100"/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6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715</v>
      </c>
      <c r="C39" s="106">
        <v>1989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107</v>
      </c>
      <c r="C40" s="110">
        <v>59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88</v>
      </c>
      <c r="C41" s="110"/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187</v>
      </c>
      <c r="C42" s="114">
        <v>252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196</v>
      </c>
      <c r="C46" s="110">
        <v>323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196</v>
      </c>
      <c r="C47" s="114">
        <v>323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55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264</v>
      </c>
      <c r="D51" s="131">
        <v>35</v>
      </c>
      <c r="E51" s="132">
        <v>25</v>
      </c>
      <c r="F51" s="132">
        <v>55</v>
      </c>
      <c r="G51" s="132">
        <v>46</v>
      </c>
      <c r="H51" s="132">
        <v>35</v>
      </c>
      <c r="I51" s="133">
        <v>68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22</v>
      </c>
      <c r="D52" s="136">
        <v>12</v>
      </c>
      <c r="E52" s="137">
        <v>9</v>
      </c>
      <c r="F52" s="137">
        <v>1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31</v>
      </c>
      <c r="D54" s="146">
        <v>18</v>
      </c>
      <c r="E54" s="147">
        <v>10</v>
      </c>
      <c r="F54" s="147">
        <v>3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65" t="s">
        <v>73</v>
      </c>
      <c r="B57" s="204" t="s">
        <v>74</v>
      </c>
      <c r="C57" s="205"/>
      <c r="D57" s="206" t="s">
        <v>75</v>
      </c>
      <c r="E57" s="207"/>
      <c r="F57" s="156"/>
      <c r="J57" s="20"/>
      <c r="X57" s="14"/>
    </row>
    <row r="58" spans="1:31" ht="21" x14ac:dyDescent="0.25">
      <c r="A58" s="14"/>
      <c r="B58" s="157" t="s">
        <v>76</v>
      </c>
      <c r="C58" s="157" t="s">
        <v>77</v>
      </c>
      <c r="D58" s="157" t="s">
        <v>76</v>
      </c>
      <c r="E58" s="16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/>
      <c r="C59" s="161">
        <v>42</v>
      </c>
      <c r="D59" s="161"/>
      <c r="E59" s="161">
        <v>51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/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9</v>
      </c>
      <c r="D63" s="165"/>
      <c r="E63" s="165">
        <v>59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13</v>
      </c>
      <c r="C65" s="165"/>
      <c r="D65" s="165">
        <v>6</v>
      </c>
      <c r="E65" s="165"/>
      <c r="J65" s="20"/>
      <c r="X65" s="14"/>
    </row>
    <row r="66" spans="1:27" ht="15" customHeight="1" x14ac:dyDescent="0.15">
      <c r="A66" s="163" t="s">
        <v>85</v>
      </c>
      <c r="B66" s="164"/>
      <c r="C66" s="165"/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19</v>
      </c>
      <c r="D67" s="165"/>
      <c r="E67" s="165">
        <v>44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19</v>
      </c>
      <c r="D68" s="165"/>
      <c r="E68" s="165">
        <v>19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24</v>
      </c>
      <c r="D69" s="165"/>
      <c r="E69" s="165">
        <v>35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SUM(B59,B60:B70)</f>
        <v>13</v>
      </c>
      <c r="C71" s="166">
        <f>SUM(C59,C60:C70)</f>
        <v>113</v>
      </c>
      <c r="D71" s="166">
        <f>SUM(D59,D60:D70)</f>
        <v>6</v>
      </c>
      <c r="E71" s="166">
        <f>SUM(E59,E60:E70)</f>
        <v>208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57" t="s">
        <v>76</v>
      </c>
      <c r="C75" s="157" t="s">
        <v>77</v>
      </c>
      <c r="D75" s="157" t="s">
        <v>76</v>
      </c>
      <c r="E75" s="16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15</v>
      </c>
      <c r="C76" s="88">
        <v>80</v>
      </c>
      <c r="D76" s="88"/>
      <c r="E76" s="88">
        <v>6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2</v>
      </c>
      <c r="C78" s="171">
        <v>10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2</v>
      </c>
      <c r="C80" s="171">
        <v>34</v>
      </c>
      <c r="D80" s="171"/>
      <c r="E80" s="171">
        <v>3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18</v>
      </c>
      <c r="C82" s="171">
        <v>4</v>
      </c>
      <c r="D82" s="171">
        <v>1</v>
      </c>
      <c r="E82" s="171">
        <v>1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142</v>
      </c>
      <c r="D83" s="171"/>
      <c r="E83" s="171">
        <v>2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21</v>
      </c>
      <c r="D84" s="171"/>
      <c r="E84" s="171">
        <v>1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23</v>
      </c>
      <c r="D85" s="171"/>
      <c r="E85" s="171">
        <v>2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28</v>
      </c>
      <c r="D86" s="171"/>
      <c r="E86" s="171">
        <v>2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SUM(B76,B77:B87)</f>
        <v>37</v>
      </c>
      <c r="C88" s="173">
        <f>SUM(C76,C77:C87)</f>
        <v>342</v>
      </c>
      <c r="D88" s="173">
        <f>SUM(D76,D77:D87)</f>
        <v>1</v>
      </c>
      <c r="E88" s="173">
        <f>SUM(E76,E77:E87)</f>
        <v>17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16775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",[3]NOMBRE!B2," - ","( ",[3]NOMBRE!C2,[3]NOMBRE!D2,[3]NOMBRE!E2,[3]NOMBRE!F2,[3]NOMBRE!G2,"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DE LINARES  - ( 118108 )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",[3]NOMBRE!B6," - ","( ",[3]NOMBRE!C6,[3]NOMBRE!D6,"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",[3]NOMBRE!B7)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26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3</v>
      </c>
      <c r="D12" s="29">
        <f t="shared" ref="D12:J12" si="0">SUM(D13:D16)</f>
        <v>1199</v>
      </c>
      <c r="E12" s="30">
        <f t="shared" si="0"/>
        <v>978</v>
      </c>
      <c r="F12" s="31">
        <f t="shared" si="0"/>
        <v>166</v>
      </c>
      <c r="G12" s="31">
        <f t="shared" si="0"/>
        <v>661</v>
      </c>
      <c r="H12" s="29">
        <f>SUM(H13:H16)</f>
        <v>491</v>
      </c>
      <c r="I12" s="32">
        <f>SUM(I13:I16)</f>
        <v>484</v>
      </c>
      <c r="J12" s="30">
        <f t="shared" si="0"/>
        <v>7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2</v>
      </c>
      <c r="D13" s="38">
        <v>568</v>
      </c>
      <c r="E13" s="39">
        <v>347</v>
      </c>
      <c r="F13" s="40">
        <v>101</v>
      </c>
      <c r="G13" s="40">
        <v>397</v>
      </c>
      <c r="H13" s="38">
        <v>227</v>
      </c>
      <c r="I13" s="41">
        <v>220</v>
      </c>
      <c r="J13" s="42">
        <v>7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631</v>
      </c>
      <c r="E14" s="50">
        <v>631</v>
      </c>
      <c r="F14" s="51">
        <v>65</v>
      </c>
      <c r="G14" s="51">
        <v>264</v>
      </c>
      <c r="H14" s="49">
        <v>264</v>
      </c>
      <c r="I14" s="52">
        <v>264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64" t="s">
        <v>21</v>
      </c>
      <c r="B18" s="65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54</v>
      </c>
      <c r="C19" s="72"/>
      <c r="D19" s="73"/>
      <c r="E19" s="73">
        <v>54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/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/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/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0</v>
      </c>
      <c r="C35" s="98"/>
      <c r="D35" s="99"/>
      <c r="E35" s="99"/>
      <c r="F35" s="100"/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64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686</v>
      </c>
      <c r="C39" s="106">
        <v>2179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162</v>
      </c>
      <c r="C40" s="110">
        <v>65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149</v>
      </c>
      <c r="C41" s="110">
        <v>1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122</v>
      </c>
      <c r="C42" s="114">
        <v>271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169</v>
      </c>
      <c r="C46" s="110">
        <v>318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160</v>
      </c>
      <c r="C47" s="114">
        <v>318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55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242</v>
      </c>
      <c r="D51" s="131">
        <v>43</v>
      </c>
      <c r="E51" s="132">
        <v>20</v>
      </c>
      <c r="F51" s="132">
        <v>36</v>
      </c>
      <c r="G51" s="132">
        <v>39</v>
      </c>
      <c r="H51" s="132">
        <v>32</v>
      </c>
      <c r="I51" s="133">
        <v>72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7</v>
      </c>
      <c r="D52" s="136">
        <v>3</v>
      </c>
      <c r="E52" s="137">
        <v>3</v>
      </c>
      <c r="F52" s="137">
        <v>1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24</v>
      </c>
      <c r="D54" s="146">
        <v>12</v>
      </c>
      <c r="E54" s="147">
        <v>10</v>
      </c>
      <c r="F54" s="147">
        <v>2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65" t="s">
        <v>73</v>
      </c>
      <c r="B57" s="204" t="s">
        <v>74</v>
      </c>
      <c r="C57" s="205"/>
      <c r="D57" s="206" t="s">
        <v>75</v>
      </c>
      <c r="E57" s="207"/>
      <c r="F57" s="156"/>
      <c r="J57" s="20"/>
      <c r="X57" s="14"/>
    </row>
    <row r="58" spans="1:31" ht="21" x14ac:dyDescent="0.25">
      <c r="A58" s="14"/>
      <c r="B58" s="157" t="s">
        <v>76</v>
      </c>
      <c r="C58" s="157" t="s">
        <v>77</v>
      </c>
      <c r="D58" s="157" t="s">
        <v>76</v>
      </c>
      <c r="E58" s="16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4</v>
      </c>
      <c r="C59" s="161">
        <v>62</v>
      </c>
      <c r="D59" s="161"/>
      <c r="E59" s="161">
        <v>298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1</v>
      </c>
      <c r="D61" s="165"/>
      <c r="E61" s="165">
        <v>7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24</v>
      </c>
      <c r="D63" s="165"/>
      <c r="E63" s="165">
        <v>160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16</v>
      </c>
      <c r="C65" s="165">
        <v>7</v>
      </c>
      <c r="D65" s="165">
        <v>6</v>
      </c>
      <c r="E65" s="165">
        <v>2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3</v>
      </c>
      <c r="D66" s="165"/>
      <c r="E66" s="165">
        <v>16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101</v>
      </c>
      <c r="D67" s="165"/>
      <c r="E67" s="165">
        <v>51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25</v>
      </c>
      <c r="D68" s="165"/>
      <c r="E68" s="165">
        <v>12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18</v>
      </c>
      <c r="D69" s="165"/>
      <c r="E69" s="165">
        <v>11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20</v>
      </c>
      <c r="C71" s="166">
        <f>SUM(C59:C70)</f>
        <v>241</v>
      </c>
      <c r="D71" s="166">
        <f>SUM(D59:D70)</f>
        <v>6</v>
      </c>
      <c r="E71" s="166">
        <f>SUM(E59:E70)</f>
        <v>557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57" t="s">
        <v>76</v>
      </c>
      <c r="C75" s="157" t="s">
        <v>77</v>
      </c>
      <c r="D75" s="157" t="s">
        <v>76</v>
      </c>
      <c r="E75" s="16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/>
      <c r="C76" s="88">
        <v>40</v>
      </c>
      <c r="D76" s="88"/>
      <c r="E76" s="88">
        <v>1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/>
      <c r="C78" s="171">
        <v>5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19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9</v>
      </c>
      <c r="C82" s="171">
        <v>9</v>
      </c>
      <c r="D82" s="171"/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48</v>
      </c>
      <c r="D83" s="171"/>
      <c r="E83" s="171">
        <v>5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19</v>
      </c>
      <c r="D84" s="171"/>
      <c r="E84" s="171">
        <v>1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14</v>
      </c>
      <c r="D85" s="171"/>
      <c r="E85" s="171">
        <v>1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11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9</v>
      </c>
      <c r="C88" s="173">
        <f>SUM(C76:C87)</f>
        <v>165</v>
      </c>
      <c r="D88" s="173">
        <f>SUM(D76:D87)</f>
        <v>0</v>
      </c>
      <c r="E88" s="173">
        <f>SUM(E76:E87)</f>
        <v>10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15258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F69" sqref="F69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",[4]NOMBRE!B2," - ","( ",[4]NOMBRE!C2,[4]NOMBRE!D2,[4]NOMBRE!E2,[4]NOMBRE!F2,[4]NOMBRE!G2,"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",[4]NOMBRE!B6," - ","( ",[4]NOMBRE!C6,[4]NOMBRE!D6,"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",[4]NOMBRE!B7)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82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1479</v>
      </c>
      <c r="E12" s="30">
        <f t="shared" si="0"/>
        <v>1357</v>
      </c>
      <c r="F12" s="31">
        <f t="shared" si="0"/>
        <v>265</v>
      </c>
      <c r="G12" s="31">
        <f t="shared" si="0"/>
        <v>899</v>
      </c>
      <c r="H12" s="29">
        <f>SUM(H13:H16)</f>
        <v>694</v>
      </c>
      <c r="I12" s="32">
        <f>SUM(I13:I16)</f>
        <v>639</v>
      </c>
      <c r="J12" s="30">
        <f t="shared" si="0"/>
        <v>55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775</v>
      </c>
      <c r="E13" s="39">
        <v>653</v>
      </c>
      <c r="F13" s="40">
        <v>188</v>
      </c>
      <c r="G13" s="40">
        <v>587</v>
      </c>
      <c r="H13" s="38">
        <v>382</v>
      </c>
      <c r="I13" s="41">
        <v>327</v>
      </c>
      <c r="J13" s="42">
        <v>55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704</v>
      </c>
      <c r="E14" s="50">
        <v>704</v>
      </c>
      <c r="F14" s="51">
        <v>77</v>
      </c>
      <c r="G14" s="51">
        <v>312</v>
      </c>
      <c r="H14" s="49">
        <v>312</v>
      </c>
      <c r="I14" s="52">
        <v>312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80" t="s">
        <v>21</v>
      </c>
      <c r="B18" s="181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0</v>
      </c>
      <c r="C19" s="72"/>
      <c r="D19" s="73"/>
      <c r="E19" s="73"/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/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/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/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0</v>
      </c>
      <c r="C35" s="98"/>
      <c r="D35" s="99"/>
      <c r="E35" s="99"/>
      <c r="F35" s="100"/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8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831</v>
      </c>
      <c r="C39" s="106">
        <v>2418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321</v>
      </c>
      <c r="C40" s="110">
        <v>223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225</v>
      </c>
      <c r="C41" s="110">
        <v>77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163</v>
      </c>
      <c r="C42" s="114">
        <v>201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208</v>
      </c>
      <c r="C46" s="110">
        <v>361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196</v>
      </c>
      <c r="C47" s="114">
        <v>361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7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292</v>
      </c>
      <c r="D51" s="131">
        <v>46</v>
      </c>
      <c r="E51" s="132">
        <v>15</v>
      </c>
      <c r="F51" s="132">
        <v>55</v>
      </c>
      <c r="G51" s="132">
        <v>42</v>
      </c>
      <c r="H51" s="132">
        <v>50</v>
      </c>
      <c r="I51" s="133">
        <v>84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7</v>
      </c>
      <c r="D52" s="136">
        <v>7</v>
      </c>
      <c r="E52" s="137"/>
      <c r="F52" s="137"/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10</v>
      </c>
      <c r="D54" s="146">
        <v>10</v>
      </c>
      <c r="E54" s="147"/>
      <c r="F54" s="147"/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81" t="s">
        <v>73</v>
      </c>
      <c r="B57" s="204" t="s">
        <v>74</v>
      </c>
      <c r="C57" s="205"/>
      <c r="D57" s="206" t="s">
        <v>75</v>
      </c>
      <c r="E57" s="207"/>
      <c r="F57" s="183"/>
      <c r="J57" s="20"/>
      <c r="X57" s="14"/>
    </row>
    <row r="58" spans="1:31" ht="21" x14ac:dyDescent="0.25">
      <c r="A58" s="14"/>
      <c r="B58" s="178" t="s">
        <v>76</v>
      </c>
      <c r="C58" s="178" t="s">
        <v>77</v>
      </c>
      <c r="D58" s="178" t="s">
        <v>76</v>
      </c>
      <c r="E58" s="184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11</v>
      </c>
      <c r="C59" s="161">
        <v>91</v>
      </c>
      <c r="D59" s="161">
        <v>2</v>
      </c>
      <c r="E59" s="161">
        <v>259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2</v>
      </c>
      <c r="D61" s="165"/>
      <c r="E61" s="165">
        <v>2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31</v>
      </c>
      <c r="D63" s="165"/>
      <c r="E63" s="165">
        <v>224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17</v>
      </c>
      <c r="C65" s="165">
        <v>7</v>
      </c>
      <c r="D65" s="165">
        <v>10</v>
      </c>
      <c r="E65" s="165">
        <v>44</v>
      </c>
      <c r="J65" s="20"/>
      <c r="X65" s="14"/>
    </row>
    <row r="66" spans="1:27" ht="15" customHeight="1" x14ac:dyDescent="0.15">
      <c r="A66" s="163" t="s">
        <v>85</v>
      </c>
      <c r="B66" s="164"/>
      <c r="C66" s="165"/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98</v>
      </c>
      <c r="D67" s="165"/>
      <c r="E67" s="165">
        <v>59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42</v>
      </c>
      <c r="D68" s="165"/>
      <c r="E68" s="165">
        <v>29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43</v>
      </c>
      <c r="D69" s="165"/>
      <c r="E69" s="165">
        <v>50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28</v>
      </c>
      <c r="C71" s="166">
        <f>SUM(C59:C70)</f>
        <v>314</v>
      </c>
      <c r="D71" s="166">
        <f>SUM(D59:D70)</f>
        <v>12</v>
      </c>
      <c r="E71" s="166">
        <f>SUM(E59:E70)</f>
        <v>667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78" t="s">
        <v>76</v>
      </c>
      <c r="C75" s="178" t="s">
        <v>77</v>
      </c>
      <c r="D75" s="178" t="s">
        <v>76</v>
      </c>
      <c r="E75" s="184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10</v>
      </c>
      <c r="C76" s="88">
        <v>74</v>
      </c>
      <c r="D76" s="88">
        <v>1</v>
      </c>
      <c r="E76" s="88">
        <v>6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1</v>
      </c>
      <c r="C78" s="171">
        <v>9</v>
      </c>
      <c r="D78" s="171"/>
      <c r="E78" s="171">
        <v>1</v>
      </c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1</v>
      </c>
      <c r="C80" s="171">
        <v>28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20</v>
      </c>
      <c r="C82" s="171">
        <v>4</v>
      </c>
      <c r="D82" s="171">
        <v>1</v>
      </c>
      <c r="E82" s="171">
        <v>1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1</v>
      </c>
      <c r="C83" s="171">
        <v>199</v>
      </c>
      <c r="D83" s="171"/>
      <c r="E83" s="171">
        <v>5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18</v>
      </c>
      <c r="D84" s="171"/>
      <c r="E84" s="171"/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34</v>
      </c>
      <c r="D85" s="171"/>
      <c r="E85" s="171">
        <v>4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v>2</v>
      </c>
      <c r="C86" s="171">
        <v>29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35</v>
      </c>
      <c r="C88" s="173">
        <f>SUM(C76:C87)</f>
        <v>395</v>
      </c>
      <c r="D88" s="173">
        <f>SUM(D76:D87)</f>
        <v>2</v>
      </c>
      <c r="E88" s="173">
        <f>SUM(E76:E87)</f>
        <v>19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19943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F8" sqref="F8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",[5]NOMBRE!B2," - ","( ",[5]NOMBRE!C2,[5]NOMBRE!D2,[5]NOMBRE!E2,[5]NOMBRE!F2,[5]NOMBRE!G2," )")</f>
        <v>COMUNA: LINARES - ( 07408 )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",[5]NOMBRE!B6," - ","( ",[5]NOMBRE!C6,[5]NOMBRE!D6," )")</f>
        <v>MES: ABRIL - ( 04 )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",[5]NOMBRE!B7)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1490</v>
      </c>
      <c r="E12" s="30">
        <f t="shared" si="0"/>
        <v>1214</v>
      </c>
      <c r="F12" s="31">
        <f t="shared" si="0"/>
        <v>216</v>
      </c>
      <c r="G12" s="31">
        <f t="shared" si="0"/>
        <v>829</v>
      </c>
      <c r="H12" s="29">
        <f>SUM(H13:H16)</f>
        <v>619</v>
      </c>
      <c r="I12" s="32">
        <f>SUM(I13:I16)</f>
        <v>605</v>
      </c>
      <c r="J12" s="30">
        <f t="shared" si="0"/>
        <v>14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800</v>
      </c>
      <c r="E13" s="39">
        <v>524</v>
      </c>
      <c r="F13" s="40">
        <v>153</v>
      </c>
      <c r="G13" s="40">
        <v>583</v>
      </c>
      <c r="H13" s="38">
        <v>373</v>
      </c>
      <c r="I13" s="41">
        <v>359</v>
      </c>
      <c r="J13" s="42">
        <v>14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690</v>
      </c>
      <c r="E14" s="50">
        <v>690</v>
      </c>
      <c r="F14" s="51">
        <v>63</v>
      </c>
      <c r="G14" s="51">
        <v>246</v>
      </c>
      <c r="H14" s="49">
        <v>246</v>
      </c>
      <c r="I14" s="52">
        <v>246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117</v>
      </c>
      <c r="C19" s="72"/>
      <c r="D19" s="73"/>
      <c r="E19" s="73">
        <v>117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/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/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/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0</v>
      </c>
      <c r="C35" s="98"/>
      <c r="D35" s="99"/>
      <c r="E35" s="99"/>
      <c r="F35" s="100"/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796</v>
      </c>
      <c r="C39" s="106">
        <v>2448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364</v>
      </c>
      <c r="C40" s="110">
        <v>119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230</v>
      </c>
      <c r="C41" s="110">
        <v>25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158</v>
      </c>
      <c r="C42" s="114">
        <v>339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217</v>
      </c>
      <c r="C46" s="110">
        <v>382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199</v>
      </c>
      <c r="C47" s="114">
        <v>382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292</v>
      </c>
      <c r="D51" s="131">
        <v>48</v>
      </c>
      <c r="E51" s="132">
        <v>23</v>
      </c>
      <c r="F51" s="132">
        <v>55</v>
      </c>
      <c r="G51" s="132">
        <v>56</v>
      </c>
      <c r="H51" s="132">
        <v>35</v>
      </c>
      <c r="I51" s="133">
        <v>75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33</v>
      </c>
      <c r="D52" s="136">
        <v>15</v>
      </c>
      <c r="E52" s="137">
        <v>10</v>
      </c>
      <c r="F52" s="137">
        <v>8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38</v>
      </c>
      <c r="D54" s="146">
        <v>18</v>
      </c>
      <c r="E54" s="147">
        <v>11</v>
      </c>
      <c r="F54" s="147">
        <v>9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86" t="s">
        <v>73</v>
      </c>
      <c r="B57" s="204" t="s">
        <v>74</v>
      </c>
      <c r="C57" s="205"/>
      <c r="D57" s="206" t="s">
        <v>75</v>
      </c>
      <c r="E57" s="207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10</v>
      </c>
      <c r="C59" s="161">
        <v>74</v>
      </c>
      <c r="D59" s="161">
        <v>1</v>
      </c>
      <c r="E59" s="161">
        <v>105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1</v>
      </c>
      <c r="D61" s="165"/>
      <c r="E61" s="165"/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32</v>
      </c>
      <c r="D63" s="165"/>
      <c r="E63" s="165">
        <v>173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26</v>
      </c>
      <c r="C65" s="165">
        <v>7</v>
      </c>
      <c r="D65" s="165">
        <v>14</v>
      </c>
      <c r="E65" s="165">
        <v>2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1</v>
      </c>
      <c r="D66" s="165"/>
      <c r="E66" s="165">
        <v>1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87</v>
      </c>
      <c r="D67" s="165"/>
      <c r="E67" s="165">
        <v>33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64</v>
      </c>
      <c r="D68" s="165"/>
      <c r="E68" s="165">
        <v>61</v>
      </c>
      <c r="J68" s="20"/>
      <c r="X68" s="14"/>
    </row>
    <row r="69" spans="1:27" ht="15" customHeight="1" x14ac:dyDescent="0.15">
      <c r="A69" s="163" t="s">
        <v>88</v>
      </c>
      <c r="B69" s="164">
        <v>1</v>
      </c>
      <c r="C69" s="165">
        <v>51</v>
      </c>
      <c r="D69" s="165"/>
      <c r="E69" s="165">
        <v>53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37</v>
      </c>
      <c r="C71" s="166">
        <f>SUM(C59:C70)</f>
        <v>317</v>
      </c>
      <c r="D71" s="166">
        <f>SUM(D59:D70)</f>
        <v>15</v>
      </c>
      <c r="E71" s="166">
        <f>SUM(E59:E70)</f>
        <v>428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20</v>
      </c>
      <c r="C76" s="88">
        <v>69</v>
      </c>
      <c r="D76" s="88">
        <v>1</v>
      </c>
      <c r="E76" s="88">
        <v>4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6</v>
      </c>
      <c r="C78" s="171">
        <v>9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39</v>
      </c>
      <c r="D80" s="171"/>
      <c r="E80" s="171">
        <v>2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25</v>
      </c>
      <c r="C82" s="171">
        <v>5</v>
      </c>
      <c r="D82" s="171">
        <v>2</v>
      </c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76</v>
      </c>
      <c r="D83" s="171"/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20</v>
      </c>
      <c r="D84" s="171"/>
      <c r="E84" s="171">
        <v>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43</v>
      </c>
      <c r="D85" s="171"/>
      <c r="E85" s="171">
        <v>3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v>2</v>
      </c>
      <c r="C86" s="171">
        <v>24</v>
      </c>
      <c r="D86" s="171">
        <v>1</v>
      </c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53</v>
      </c>
      <c r="C88" s="173">
        <f>SUM(C76:C87)</f>
        <v>285</v>
      </c>
      <c r="D88" s="173">
        <f>SUM(D76:D87)</f>
        <v>4</v>
      </c>
      <c r="E88" s="173">
        <f>SUM(E76:E87)</f>
        <v>13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18917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A6" sqref="A6:I6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",[6]NOMBRE!B2," - ","( ",[6]NOMBRE!C2,[6]NOMBRE!D2,[6]NOMBRE!E2,[6]NOMBRE!F2,[6]NOMBRE!G2,"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",[6]NOMBRE!B6," - ","( ",[6]NOMBRE!C6,[6]NOMBRE!D6," )")</f>
        <v>MES: MAYO - ( 05 )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",[6]NOMBRE!B7)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1393</v>
      </c>
      <c r="E12" s="30">
        <f t="shared" si="0"/>
        <v>1145</v>
      </c>
      <c r="F12" s="31">
        <f t="shared" si="0"/>
        <v>232</v>
      </c>
      <c r="G12" s="31">
        <f t="shared" si="0"/>
        <v>833</v>
      </c>
      <c r="H12" s="29">
        <f>SUM(H13:H16)</f>
        <v>644</v>
      </c>
      <c r="I12" s="32">
        <f>SUM(I13:I16)</f>
        <v>609</v>
      </c>
      <c r="J12" s="30">
        <f t="shared" si="0"/>
        <v>35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779</v>
      </c>
      <c r="E13" s="39">
        <v>531</v>
      </c>
      <c r="F13" s="40">
        <v>170</v>
      </c>
      <c r="G13" s="40">
        <v>609</v>
      </c>
      <c r="H13" s="38">
        <v>420</v>
      </c>
      <c r="I13" s="41">
        <v>385</v>
      </c>
      <c r="J13" s="42">
        <v>35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614</v>
      </c>
      <c r="E14" s="50">
        <v>614</v>
      </c>
      <c r="F14" s="51">
        <v>62</v>
      </c>
      <c r="G14" s="51">
        <v>224</v>
      </c>
      <c r="H14" s="49">
        <v>224</v>
      </c>
      <c r="I14" s="52">
        <v>224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175</v>
      </c>
      <c r="C19" s="72"/>
      <c r="D19" s="73"/>
      <c r="E19" s="73">
        <v>175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8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8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33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/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/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28</v>
      </c>
      <c r="C35" s="98">
        <v>6</v>
      </c>
      <c r="D35" s="99">
        <v>1</v>
      </c>
      <c r="E35" s="99">
        <v>4</v>
      </c>
      <c r="F35" s="100">
        <v>17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801</v>
      </c>
      <c r="C39" s="106">
        <v>2117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259</v>
      </c>
      <c r="C40" s="110">
        <v>132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240</v>
      </c>
      <c r="C41" s="110">
        <v>27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120</v>
      </c>
      <c r="C42" s="114">
        <v>330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188</v>
      </c>
      <c r="C46" s="110">
        <v>334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169</v>
      </c>
      <c r="C47" s="114">
        <v>334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257</v>
      </c>
      <c r="D51" s="131">
        <v>36</v>
      </c>
      <c r="E51" s="132">
        <v>35</v>
      </c>
      <c r="F51" s="132">
        <v>45</v>
      </c>
      <c r="G51" s="132">
        <v>38</v>
      </c>
      <c r="H51" s="132">
        <v>34</v>
      </c>
      <c r="I51" s="133">
        <v>69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35</v>
      </c>
      <c r="D52" s="136">
        <v>17</v>
      </c>
      <c r="E52" s="137">
        <v>11</v>
      </c>
      <c r="F52" s="137">
        <v>7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0</v>
      </c>
      <c r="D53" s="141"/>
      <c r="E53" s="142"/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42</v>
      </c>
      <c r="D54" s="146">
        <v>21</v>
      </c>
      <c r="E54" s="147">
        <v>14</v>
      </c>
      <c r="F54" s="147">
        <v>7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0</v>
      </c>
      <c r="D55" s="152"/>
      <c r="E55" s="153"/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86" t="s">
        <v>73</v>
      </c>
      <c r="B57" s="204" t="s">
        <v>74</v>
      </c>
      <c r="C57" s="205"/>
      <c r="D57" s="206" t="s">
        <v>75</v>
      </c>
      <c r="E57" s="207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11</v>
      </c>
      <c r="C59" s="161">
        <v>77</v>
      </c>
      <c r="D59" s="161">
        <v>1</v>
      </c>
      <c r="E59" s="161">
        <v>199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3</v>
      </c>
      <c r="D61" s="165"/>
      <c r="E61" s="165">
        <v>9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2</v>
      </c>
      <c r="C63" s="165">
        <v>29</v>
      </c>
      <c r="D63" s="165">
        <v>4</v>
      </c>
      <c r="E63" s="165">
        <v>217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17</v>
      </c>
      <c r="C65" s="165">
        <v>2</v>
      </c>
      <c r="D65" s="165">
        <v>2</v>
      </c>
      <c r="E65" s="165">
        <v>1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1</v>
      </c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90</v>
      </c>
      <c r="D67" s="165"/>
      <c r="E67" s="165">
        <v>25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50</v>
      </c>
      <c r="D68" s="165"/>
      <c r="E68" s="165">
        <v>28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44</v>
      </c>
      <c r="D69" s="165"/>
      <c r="E69" s="165">
        <v>68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30</v>
      </c>
      <c r="C71" s="166">
        <f>SUM(C59:C70)</f>
        <v>296</v>
      </c>
      <c r="D71" s="166">
        <f>SUM(D59:D70)</f>
        <v>7</v>
      </c>
      <c r="E71" s="166">
        <f>SUM(E59:E70)</f>
        <v>547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18</v>
      </c>
      <c r="C76" s="88">
        <v>74</v>
      </c>
      <c r="D76" s="88">
        <v>1</v>
      </c>
      <c r="E76" s="88">
        <v>1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4</v>
      </c>
      <c r="C78" s="171">
        <v>9</v>
      </c>
      <c r="D78" s="171">
        <v>1</v>
      </c>
      <c r="E78" s="171">
        <v>3</v>
      </c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2</v>
      </c>
      <c r="C80" s="171">
        <v>28</v>
      </c>
      <c r="D80" s="171"/>
      <c r="E80" s="171"/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14</v>
      </c>
      <c r="C82" s="171">
        <v>2</v>
      </c>
      <c r="D82" s="171">
        <v>1</v>
      </c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136</v>
      </c>
      <c r="D83" s="171"/>
      <c r="E83" s="171">
        <v>4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16</v>
      </c>
      <c r="D84" s="171"/>
      <c r="E84" s="171"/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34</v>
      </c>
      <c r="D85" s="171"/>
      <c r="E85" s="171">
        <v>2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25</v>
      </c>
      <c r="D86" s="171"/>
      <c r="E86" s="171">
        <v>1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38</v>
      </c>
      <c r="C88" s="173">
        <f>SUM(C76:C87)</f>
        <v>324</v>
      </c>
      <c r="D88" s="173">
        <f>SUM(D76:D87)</f>
        <v>3</v>
      </c>
      <c r="E88" s="173">
        <f>SUM(E76:E87)</f>
        <v>11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18488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A6" sqref="A6:I6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",[7]NOMBRE!B2," - ","( ",[7]NOMBRE!C2,[7]NOMBRE!D2,[7]NOMBRE!E2,[7]NOMBRE!F2,[7]NOMBRE!G2,"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",[7]NOMBRE!B6," - ","( ",[7]NOMBRE!C6,[7]NOMBRE!D6," )")</f>
        <v>MES: JUNIO - ( 06 )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",[7]NOMBRE!B7)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1535</v>
      </c>
      <c r="E12" s="30">
        <f t="shared" si="0"/>
        <v>1251</v>
      </c>
      <c r="F12" s="31">
        <f t="shared" si="0"/>
        <v>235</v>
      </c>
      <c r="G12" s="31">
        <f t="shared" si="0"/>
        <v>862</v>
      </c>
      <c r="H12" s="29">
        <f>SUM(H13:H16)</f>
        <v>644</v>
      </c>
      <c r="I12" s="32">
        <f>SUM(I13:I16)</f>
        <v>616</v>
      </c>
      <c r="J12" s="30">
        <f t="shared" si="0"/>
        <v>28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815</v>
      </c>
      <c r="E13" s="39">
        <v>531</v>
      </c>
      <c r="F13" s="40">
        <v>176</v>
      </c>
      <c r="G13" s="40">
        <v>639</v>
      </c>
      <c r="H13" s="38">
        <v>421</v>
      </c>
      <c r="I13" s="41">
        <v>393</v>
      </c>
      <c r="J13" s="42">
        <v>28</v>
      </c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720</v>
      </c>
      <c r="E14" s="50">
        <v>720</v>
      </c>
      <c r="F14" s="51">
        <v>59</v>
      </c>
      <c r="G14" s="51">
        <v>223</v>
      </c>
      <c r="H14" s="49">
        <v>223</v>
      </c>
      <c r="I14" s="52">
        <v>223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0</v>
      </c>
      <c r="C19" s="72"/>
      <c r="D19" s="73"/>
      <c r="E19" s="73"/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17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24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193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18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2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287</v>
      </c>
      <c r="C35" s="98">
        <v>3</v>
      </c>
      <c r="D35" s="99">
        <v>6</v>
      </c>
      <c r="E35" s="99">
        <v>73</v>
      </c>
      <c r="F35" s="100">
        <v>205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766</v>
      </c>
      <c r="C39" s="106">
        <v>2726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251</v>
      </c>
      <c r="C40" s="110">
        <v>136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136</v>
      </c>
      <c r="C41" s="110">
        <v>34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136</v>
      </c>
      <c r="C42" s="114">
        <v>207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189</v>
      </c>
      <c r="C46" s="110">
        <v>443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172</v>
      </c>
      <c r="C47" s="114">
        <v>424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172</v>
      </c>
      <c r="D51" s="131">
        <v>49</v>
      </c>
      <c r="E51" s="132">
        <v>22</v>
      </c>
      <c r="F51" s="132">
        <v>29</v>
      </c>
      <c r="G51" s="132">
        <v>39</v>
      </c>
      <c r="H51" s="132">
        <v>32</v>
      </c>
      <c r="I51" s="133">
        <v>1</v>
      </c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35</v>
      </c>
      <c r="D52" s="136">
        <v>17</v>
      </c>
      <c r="E52" s="137">
        <v>11</v>
      </c>
      <c r="F52" s="137">
        <v>7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11</v>
      </c>
      <c r="D53" s="141">
        <v>8</v>
      </c>
      <c r="E53" s="142">
        <v>3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42</v>
      </c>
      <c r="D54" s="146">
        <v>21</v>
      </c>
      <c r="E54" s="147">
        <v>14</v>
      </c>
      <c r="F54" s="147">
        <v>7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36</v>
      </c>
      <c r="D55" s="152">
        <v>18</v>
      </c>
      <c r="E55" s="153">
        <v>18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86" t="s">
        <v>73</v>
      </c>
      <c r="B57" s="204" t="s">
        <v>74</v>
      </c>
      <c r="C57" s="205"/>
      <c r="D57" s="206" t="s">
        <v>75</v>
      </c>
      <c r="E57" s="207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2</v>
      </c>
      <c r="C59" s="161">
        <v>22</v>
      </c>
      <c r="D59" s="161">
        <v>3</v>
      </c>
      <c r="E59" s="161">
        <v>75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1</v>
      </c>
      <c r="D61" s="165"/>
      <c r="E61" s="165">
        <v>2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>
        <v>1</v>
      </c>
      <c r="C63" s="165">
        <v>15</v>
      </c>
      <c r="D63" s="165">
        <v>1</v>
      </c>
      <c r="E63" s="165">
        <v>99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9</v>
      </c>
      <c r="C65" s="165">
        <v>3</v>
      </c>
      <c r="D65" s="165">
        <v>9</v>
      </c>
      <c r="E65" s="165">
        <v>3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2</v>
      </c>
      <c r="D66" s="165"/>
      <c r="E66" s="165">
        <v>7</v>
      </c>
      <c r="J66" s="20"/>
      <c r="X66" s="14"/>
    </row>
    <row r="67" spans="1:27" ht="15" customHeight="1" x14ac:dyDescent="0.15">
      <c r="A67" s="163" t="s">
        <v>86</v>
      </c>
      <c r="B67" s="164"/>
      <c r="C67" s="165">
        <v>11</v>
      </c>
      <c r="D67" s="165"/>
      <c r="E67" s="165">
        <v>27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16</v>
      </c>
      <c r="D68" s="165"/>
      <c r="E68" s="165">
        <v>21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18</v>
      </c>
      <c r="D69" s="165"/>
      <c r="E69" s="165">
        <v>26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12</v>
      </c>
      <c r="C71" s="166">
        <f>SUM(C59:C70)</f>
        <v>88</v>
      </c>
      <c r="D71" s="166">
        <f>SUM(D59:D70)</f>
        <v>13</v>
      </c>
      <c r="E71" s="166">
        <f>SUM(E59:E70)</f>
        <v>260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24</v>
      </c>
      <c r="C76" s="88">
        <v>87</v>
      </c>
      <c r="D76" s="88">
        <v>1</v>
      </c>
      <c r="E76" s="88">
        <v>2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3</v>
      </c>
      <c r="C78" s="171">
        <v>9</v>
      </c>
      <c r="D78" s="171"/>
      <c r="E78" s="171">
        <v>1</v>
      </c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31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17</v>
      </c>
      <c r="C82" s="171">
        <v>4</v>
      </c>
      <c r="D82" s="171"/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>
        <v>1</v>
      </c>
      <c r="C83" s="171">
        <v>121</v>
      </c>
      <c r="D83" s="171"/>
      <c r="E83" s="171">
        <v>2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13</v>
      </c>
      <c r="D84" s="171"/>
      <c r="E84" s="171"/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28</v>
      </c>
      <c r="D85" s="171"/>
      <c r="E85" s="171">
        <v>2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22</v>
      </c>
      <c r="D86" s="171"/>
      <c r="E86" s="171"/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45</v>
      </c>
      <c r="C88" s="173">
        <f>SUM(C76:C87)</f>
        <v>315</v>
      </c>
      <c r="D88" s="173">
        <f>SUM(D76:D87)</f>
        <v>1</v>
      </c>
      <c r="E88" s="173">
        <f>SUM(E76:E87)</f>
        <v>8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18886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D21" sqref="D21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",[8]NOMBRE!B2," - ","( ",[8]NOMBRE!C2,[8]NOMBRE!D2,[8]NOMBRE!E2,[8]NOMBRE!F2,[8]NOMBRE!G2,"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DE LINARES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",[8]NOMBRE!B6," - ","( ",[8]NOMBRE!C6,[8]NOMBRE!D6," )")</f>
        <v>MES: JULIO - ( 07 )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",[8]NOMBRE!B7)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4</v>
      </c>
      <c r="C12" s="28">
        <f>SUM(C13:C16)</f>
        <v>4</v>
      </c>
      <c r="D12" s="29">
        <f t="shared" ref="D12:J12" si="0">SUM(D13:D16)</f>
        <v>1484</v>
      </c>
      <c r="E12" s="30">
        <f t="shared" si="0"/>
        <v>1192</v>
      </c>
      <c r="F12" s="31">
        <f t="shared" si="0"/>
        <v>186</v>
      </c>
      <c r="G12" s="31">
        <f t="shared" si="0"/>
        <v>741</v>
      </c>
      <c r="H12" s="29">
        <f>SUM(H13:H16)</f>
        <v>567</v>
      </c>
      <c r="I12" s="32">
        <f>SUM(I13:I16)</f>
        <v>567</v>
      </c>
      <c r="J12" s="30">
        <f t="shared" si="0"/>
        <v>0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3</v>
      </c>
      <c r="C13" s="37">
        <v>3</v>
      </c>
      <c r="D13" s="38">
        <v>790</v>
      </c>
      <c r="E13" s="39">
        <v>498</v>
      </c>
      <c r="F13" s="40">
        <v>111</v>
      </c>
      <c r="G13" s="40">
        <v>427</v>
      </c>
      <c r="H13" s="38">
        <v>253</v>
      </c>
      <c r="I13" s="41">
        <v>253</v>
      </c>
      <c r="J13" s="42"/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694</v>
      </c>
      <c r="E14" s="50">
        <v>694</v>
      </c>
      <c r="F14" s="51">
        <v>75</v>
      </c>
      <c r="G14" s="51">
        <v>314</v>
      </c>
      <c r="H14" s="49">
        <v>314</v>
      </c>
      <c r="I14" s="52">
        <v>314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/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/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0</v>
      </c>
      <c r="C19" s="72"/>
      <c r="D19" s="73"/>
      <c r="E19" s="73"/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19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23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109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15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/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3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176</v>
      </c>
      <c r="C35" s="98"/>
      <c r="D35" s="99">
        <v>3</v>
      </c>
      <c r="E35" s="99">
        <v>81</v>
      </c>
      <c r="F35" s="100">
        <v>92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795</v>
      </c>
      <c r="C39" s="106">
        <v>2573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209</v>
      </c>
      <c r="C40" s="110">
        <v>124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54</v>
      </c>
      <c r="C41" s="110">
        <v>22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87</v>
      </c>
      <c r="C42" s="114">
        <v>504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156</v>
      </c>
      <c r="C46" s="110">
        <v>456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156</v>
      </c>
      <c r="C47" s="114">
        <v>456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156</v>
      </c>
      <c r="D51" s="131">
        <v>50</v>
      </c>
      <c r="E51" s="132">
        <v>22</v>
      </c>
      <c r="F51" s="132">
        <v>30</v>
      </c>
      <c r="G51" s="132">
        <v>26</v>
      </c>
      <c r="H51" s="132">
        <v>28</v>
      </c>
      <c r="I51" s="133"/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38</v>
      </c>
      <c r="D52" s="136">
        <v>19</v>
      </c>
      <c r="E52" s="137">
        <v>12</v>
      </c>
      <c r="F52" s="137">
        <v>7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39</v>
      </c>
      <c r="D53" s="141">
        <v>31</v>
      </c>
      <c r="E53" s="142">
        <v>8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60</v>
      </c>
      <c r="D54" s="146">
        <v>32</v>
      </c>
      <c r="E54" s="147">
        <v>16</v>
      </c>
      <c r="F54" s="147">
        <v>12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100</v>
      </c>
      <c r="D55" s="152">
        <v>77</v>
      </c>
      <c r="E55" s="153">
        <v>23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86" t="s">
        <v>73</v>
      </c>
      <c r="B57" s="204" t="s">
        <v>74</v>
      </c>
      <c r="C57" s="205"/>
      <c r="D57" s="206" t="s">
        <v>75</v>
      </c>
      <c r="E57" s="207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12</v>
      </c>
      <c r="C59" s="161">
        <v>86</v>
      </c>
      <c r="D59" s="161"/>
      <c r="E59" s="161">
        <v>291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>
        <v>1</v>
      </c>
      <c r="C61" s="165">
        <v>3</v>
      </c>
      <c r="D61" s="165"/>
      <c r="E61" s="165">
        <v>3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23</v>
      </c>
      <c r="D63" s="165"/>
      <c r="E63" s="165">
        <v>255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10</v>
      </c>
      <c r="C65" s="165">
        <v>3</v>
      </c>
      <c r="D65" s="165">
        <v>2</v>
      </c>
      <c r="E65" s="165">
        <v>24</v>
      </c>
      <c r="J65" s="20"/>
      <c r="X65" s="14"/>
    </row>
    <row r="66" spans="1:27" ht="15" customHeight="1" x14ac:dyDescent="0.15">
      <c r="A66" s="163" t="s">
        <v>85</v>
      </c>
      <c r="B66" s="164">
        <v>1</v>
      </c>
      <c r="C66" s="165">
        <v>5</v>
      </c>
      <c r="D66" s="165"/>
      <c r="E66" s="165">
        <v>6</v>
      </c>
      <c r="J66" s="20"/>
      <c r="X66" s="14"/>
    </row>
    <row r="67" spans="1:27" ht="15" customHeight="1" x14ac:dyDescent="0.15">
      <c r="A67" s="163" t="s">
        <v>86</v>
      </c>
      <c r="B67" s="164">
        <v>1</v>
      </c>
      <c r="C67" s="165">
        <v>87</v>
      </c>
      <c r="D67" s="165"/>
      <c r="E67" s="165">
        <v>31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55</v>
      </c>
      <c r="D68" s="165"/>
      <c r="E68" s="165">
        <v>27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32</v>
      </c>
      <c r="D69" s="165"/>
      <c r="E69" s="165">
        <v>33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25</v>
      </c>
      <c r="C71" s="166">
        <f>SUM(C59:C70)</f>
        <v>294</v>
      </c>
      <c r="D71" s="166">
        <f>SUM(D59:D70)</f>
        <v>2</v>
      </c>
      <c r="E71" s="166">
        <f>SUM(E59:E70)</f>
        <v>670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18</v>
      </c>
      <c r="C76" s="88">
        <v>68</v>
      </c>
      <c r="D76" s="88">
        <v>1</v>
      </c>
      <c r="E76" s="88">
        <v>2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4</v>
      </c>
      <c r="C78" s="171">
        <v>8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/>
      <c r="C80" s="171">
        <v>28</v>
      </c>
      <c r="D80" s="171"/>
      <c r="E80" s="171">
        <v>2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3</v>
      </c>
      <c r="C82" s="171">
        <v>6</v>
      </c>
      <c r="D82" s="171"/>
      <c r="E82" s="171"/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21</v>
      </c>
      <c r="D83" s="171"/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14</v>
      </c>
      <c r="D84" s="171"/>
      <c r="E84" s="171">
        <v>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/>
      <c r="C85" s="171">
        <v>36</v>
      </c>
      <c r="D85" s="171"/>
      <c r="E85" s="171">
        <v>2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/>
      <c r="C86" s="171">
        <v>18</v>
      </c>
      <c r="D86" s="171"/>
      <c r="E86" s="171"/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25</v>
      </c>
      <c r="C88" s="173">
        <f>SUM(C76:C87)</f>
        <v>199</v>
      </c>
      <c r="D88" s="173">
        <f>SUM(D76:D87)</f>
        <v>1</v>
      </c>
      <c r="E88" s="173">
        <f>SUM(E76:E87)</f>
        <v>9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18839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2"/>
  <sheetViews>
    <sheetView workbookViewId="0">
      <selection activeCell="A6" sqref="A6:I6"/>
    </sheetView>
  </sheetViews>
  <sheetFormatPr baseColWidth="10" defaultColWidth="12.85546875" defaultRowHeight="10.5" x14ac:dyDescent="0.15"/>
  <cols>
    <col min="1" max="1" width="45.28515625" style="20" customWidth="1"/>
    <col min="2" max="9" width="13.7109375" style="20" customWidth="1"/>
    <col min="10" max="10" width="15.140625" style="14" customWidth="1"/>
    <col min="11" max="11" width="15.140625" style="16" customWidth="1"/>
    <col min="12" max="17" width="15.140625" style="14" customWidth="1"/>
    <col min="18" max="19" width="13.5703125" style="14" customWidth="1"/>
    <col min="20" max="21" width="13.5703125" style="14" hidden="1" customWidth="1"/>
    <col min="22" max="22" width="13.5703125" style="17" hidden="1" customWidth="1"/>
    <col min="23" max="23" width="13.5703125" style="14" hidden="1" customWidth="1"/>
    <col min="24" max="24" width="13.5703125" style="177" hidden="1" customWidth="1"/>
    <col min="25" max="26" width="12.42578125" style="14" hidden="1" customWidth="1"/>
    <col min="27" max="27" width="8" style="14" hidden="1" customWidth="1"/>
    <col min="28" max="28" width="7.28515625" style="14" hidden="1" customWidth="1"/>
    <col min="29" max="32" width="12.85546875" style="14" hidden="1" customWidth="1"/>
    <col min="33" max="38" width="6.7109375" style="14" customWidth="1"/>
    <col min="39" max="47" width="5.85546875" style="14" customWidth="1"/>
    <col min="48" max="91" width="10.85546875" style="14" customWidth="1"/>
    <col min="92" max="256" width="12.85546875" style="14"/>
    <col min="257" max="257" width="45.28515625" style="14" customWidth="1"/>
    <col min="258" max="265" width="13.7109375" style="14" customWidth="1"/>
    <col min="266" max="273" width="15.140625" style="14" customWidth="1"/>
    <col min="274" max="275" width="13.5703125" style="14" customWidth="1"/>
    <col min="276" max="288" width="0" style="14" hidden="1" customWidth="1"/>
    <col min="289" max="294" width="6.7109375" style="14" customWidth="1"/>
    <col min="295" max="303" width="5.85546875" style="14" customWidth="1"/>
    <col min="304" max="347" width="10.85546875" style="14" customWidth="1"/>
    <col min="348" max="512" width="12.85546875" style="14"/>
    <col min="513" max="513" width="45.28515625" style="14" customWidth="1"/>
    <col min="514" max="521" width="13.7109375" style="14" customWidth="1"/>
    <col min="522" max="529" width="15.140625" style="14" customWidth="1"/>
    <col min="530" max="531" width="13.5703125" style="14" customWidth="1"/>
    <col min="532" max="544" width="0" style="14" hidden="1" customWidth="1"/>
    <col min="545" max="550" width="6.7109375" style="14" customWidth="1"/>
    <col min="551" max="559" width="5.85546875" style="14" customWidth="1"/>
    <col min="560" max="603" width="10.85546875" style="14" customWidth="1"/>
    <col min="604" max="768" width="12.85546875" style="14"/>
    <col min="769" max="769" width="45.28515625" style="14" customWidth="1"/>
    <col min="770" max="777" width="13.7109375" style="14" customWidth="1"/>
    <col min="778" max="785" width="15.140625" style="14" customWidth="1"/>
    <col min="786" max="787" width="13.5703125" style="14" customWidth="1"/>
    <col min="788" max="800" width="0" style="14" hidden="1" customWidth="1"/>
    <col min="801" max="806" width="6.7109375" style="14" customWidth="1"/>
    <col min="807" max="815" width="5.85546875" style="14" customWidth="1"/>
    <col min="816" max="859" width="10.85546875" style="14" customWidth="1"/>
    <col min="860" max="1024" width="12.85546875" style="14"/>
    <col min="1025" max="1025" width="45.28515625" style="14" customWidth="1"/>
    <col min="1026" max="1033" width="13.7109375" style="14" customWidth="1"/>
    <col min="1034" max="1041" width="15.140625" style="14" customWidth="1"/>
    <col min="1042" max="1043" width="13.5703125" style="14" customWidth="1"/>
    <col min="1044" max="1056" width="0" style="14" hidden="1" customWidth="1"/>
    <col min="1057" max="1062" width="6.7109375" style="14" customWidth="1"/>
    <col min="1063" max="1071" width="5.85546875" style="14" customWidth="1"/>
    <col min="1072" max="1115" width="10.85546875" style="14" customWidth="1"/>
    <col min="1116" max="1280" width="12.85546875" style="14"/>
    <col min="1281" max="1281" width="45.28515625" style="14" customWidth="1"/>
    <col min="1282" max="1289" width="13.7109375" style="14" customWidth="1"/>
    <col min="1290" max="1297" width="15.140625" style="14" customWidth="1"/>
    <col min="1298" max="1299" width="13.5703125" style="14" customWidth="1"/>
    <col min="1300" max="1312" width="0" style="14" hidden="1" customWidth="1"/>
    <col min="1313" max="1318" width="6.7109375" style="14" customWidth="1"/>
    <col min="1319" max="1327" width="5.85546875" style="14" customWidth="1"/>
    <col min="1328" max="1371" width="10.85546875" style="14" customWidth="1"/>
    <col min="1372" max="1536" width="12.85546875" style="14"/>
    <col min="1537" max="1537" width="45.28515625" style="14" customWidth="1"/>
    <col min="1538" max="1545" width="13.7109375" style="14" customWidth="1"/>
    <col min="1546" max="1553" width="15.140625" style="14" customWidth="1"/>
    <col min="1554" max="1555" width="13.5703125" style="14" customWidth="1"/>
    <col min="1556" max="1568" width="0" style="14" hidden="1" customWidth="1"/>
    <col min="1569" max="1574" width="6.7109375" style="14" customWidth="1"/>
    <col min="1575" max="1583" width="5.85546875" style="14" customWidth="1"/>
    <col min="1584" max="1627" width="10.85546875" style="14" customWidth="1"/>
    <col min="1628" max="1792" width="12.85546875" style="14"/>
    <col min="1793" max="1793" width="45.28515625" style="14" customWidth="1"/>
    <col min="1794" max="1801" width="13.7109375" style="14" customWidth="1"/>
    <col min="1802" max="1809" width="15.140625" style="14" customWidth="1"/>
    <col min="1810" max="1811" width="13.5703125" style="14" customWidth="1"/>
    <col min="1812" max="1824" width="0" style="14" hidden="1" customWidth="1"/>
    <col min="1825" max="1830" width="6.7109375" style="14" customWidth="1"/>
    <col min="1831" max="1839" width="5.85546875" style="14" customWidth="1"/>
    <col min="1840" max="1883" width="10.85546875" style="14" customWidth="1"/>
    <col min="1884" max="2048" width="12.85546875" style="14"/>
    <col min="2049" max="2049" width="45.28515625" style="14" customWidth="1"/>
    <col min="2050" max="2057" width="13.7109375" style="14" customWidth="1"/>
    <col min="2058" max="2065" width="15.140625" style="14" customWidth="1"/>
    <col min="2066" max="2067" width="13.5703125" style="14" customWidth="1"/>
    <col min="2068" max="2080" width="0" style="14" hidden="1" customWidth="1"/>
    <col min="2081" max="2086" width="6.7109375" style="14" customWidth="1"/>
    <col min="2087" max="2095" width="5.85546875" style="14" customWidth="1"/>
    <col min="2096" max="2139" width="10.85546875" style="14" customWidth="1"/>
    <col min="2140" max="2304" width="12.85546875" style="14"/>
    <col min="2305" max="2305" width="45.28515625" style="14" customWidth="1"/>
    <col min="2306" max="2313" width="13.7109375" style="14" customWidth="1"/>
    <col min="2314" max="2321" width="15.140625" style="14" customWidth="1"/>
    <col min="2322" max="2323" width="13.5703125" style="14" customWidth="1"/>
    <col min="2324" max="2336" width="0" style="14" hidden="1" customWidth="1"/>
    <col min="2337" max="2342" width="6.7109375" style="14" customWidth="1"/>
    <col min="2343" max="2351" width="5.85546875" style="14" customWidth="1"/>
    <col min="2352" max="2395" width="10.85546875" style="14" customWidth="1"/>
    <col min="2396" max="2560" width="12.85546875" style="14"/>
    <col min="2561" max="2561" width="45.28515625" style="14" customWidth="1"/>
    <col min="2562" max="2569" width="13.7109375" style="14" customWidth="1"/>
    <col min="2570" max="2577" width="15.140625" style="14" customWidth="1"/>
    <col min="2578" max="2579" width="13.5703125" style="14" customWidth="1"/>
    <col min="2580" max="2592" width="0" style="14" hidden="1" customWidth="1"/>
    <col min="2593" max="2598" width="6.7109375" style="14" customWidth="1"/>
    <col min="2599" max="2607" width="5.85546875" style="14" customWidth="1"/>
    <col min="2608" max="2651" width="10.85546875" style="14" customWidth="1"/>
    <col min="2652" max="2816" width="12.85546875" style="14"/>
    <col min="2817" max="2817" width="45.28515625" style="14" customWidth="1"/>
    <col min="2818" max="2825" width="13.7109375" style="14" customWidth="1"/>
    <col min="2826" max="2833" width="15.140625" style="14" customWidth="1"/>
    <col min="2834" max="2835" width="13.5703125" style="14" customWidth="1"/>
    <col min="2836" max="2848" width="0" style="14" hidden="1" customWidth="1"/>
    <col min="2849" max="2854" width="6.7109375" style="14" customWidth="1"/>
    <col min="2855" max="2863" width="5.85546875" style="14" customWidth="1"/>
    <col min="2864" max="2907" width="10.85546875" style="14" customWidth="1"/>
    <col min="2908" max="3072" width="12.85546875" style="14"/>
    <col min="3073" max="3073" width="45.28515625" style="14" customWidth="1"/>
    <col min="3074" max="3081" width="13.7109375" style="14" customWidth="1"/>
    <col min="3082" max="3089" width="15.140625" style="14" customWidth="1"/>
    <col min="3090" max="3091" width="13.5703125" style="14" customWidth="1"/>
    <col min="3092" max="3104" width="0" style="14" hidden="1" customWidth="1"/>
    <col min="3105" max="3110" width="6.7109375" style="14" customWidth="1"/>
    <col min="3111" max="3119" width="5.85546875" style="14" customWidth="1"/>
    <col min="3120" max="3163" width="10.85546875" style="14" customWidth="1"/>
    <col min="3164" max="3328" width="12.85546875" style="14"/>
    <col min="3329" max="3329" width="45.28515625" style="14" customWidth="1"/>
    <col min="3330" max="3337" width="13.7109375" style="14" customWidth="1"/>
    <col min="3338" max="3345" width="15.140625" style="14" customWidth="1"/>
    <col min="3346" max="3347" width="13.5703125" style="14" customWidth="1"/>
    <col min="3348" max="3360" width="0" style="14" hidden="1" customWidth="1"/>
    <col min="3361" max="3366" width="6.7109375" style="14" customWidth="1"/>
    <col min="3367" max="3375" width="5.85546875" style="14" customWidth="1"/>
    <col min="3376" max="3419" width="10.85546875" style="14" customWidth="1"/>
    <col min="3420" max="3584" width="12.85546875" style="14"/>
    <col min="3585" max="3585" width="45.28515625" style="14" customWidth="1"/>
    <col min="3586" max="3593" width="13.7109375" style="14" customWidth="1"/>
    <col min="3594" max="3601" width="15.140625" style="14" customWidth="1"/>
    <col min="3602" max="3603" width="13.5703125" style="14" customWidth="1"/>
    <col min="3604" max="3616" width="0" style="14" hidden="1" customWidth="1"/>
    <col min="3617" max="3622" width="6.7109375" style="14" customWidth="1"/>
    <col min="3623" max="3631" width="5.85546875" style="14" customWidth="1"/>
    <col min="3632" max="3675" width="10.85546875" style="14" customWidth="1"/>
    <col min="3676" max="3840" width="12.85546875" style="14"/>
    <col min="3841" max="3841" width="45.28515625" style="14" customWidth="1"/>
    <col min="3842" max="3849" width="13.7109375" style="14" customWidth="1"/>
    <col min="3850" max="3857" width="15.140625" style="14" customWidth="1"/>
    <col min="3858" max="3859" width="13.5703125" style="14" customWidth="1"/>
    <col min="3860" max="3872" width="0" style="14" hidden="1" customWidth="1"/>
    <col min="3873" max="3878" width="6.7109375" style="14" customWidth="1"/>
    <col min="3879" max="3887" width="5.85546875" style="14" customWidth="1"/>
    <col min="3888" max="3931" width="10.85546875" style="14" customWidth="1"/>
    <col min="3932" max="4096" width="12.85546875" style="14"/>
    <col min="4097" max="4097" width="45.28515625" style="14" customWidth="1"/>
    <col min="4098" max="4105" width="13.7109375" style="14" customWidth="1"/>
    <col min="4106" max="4113" width="15.140625" style="14" customWidth="1"/>
    <col min="4114" max="4115" width="13.5703125" style="14" customWidth="1"/>
    <col min="4116" max="4128" width="0" style="14" hidden="1" customWidth="1"/>
    <col min="4129" max="4134" width="6.7109375" style="14" customWidth="1"/>
    <col min="4135" max="4143" width="5.85546875" style="14" customWidth="1"/>
    <col min="4144" max="4187" width="10.85546875" style="14" customWidth="1"/>
    <col min="4188" max="4352" width="12.85546875" style="14"/>
    <col min="4353" max="4353" width="45.28515625" style="14" customWidth="1"/>
    <col min="4354" max="4361" width="13.7109375" style="14" customWidth="1"/>
    <col min="4362" max="4369" width="15.140625" style="14" customWidth="1"/>
    <col min="4370" max="4371" width="13.5703125" style="14" customWidth="1"/>
    <col min="4372" max="4384" width="0" style="14" hidden="1" customWidth="1"/>
    <col min="4385" max="4390" width="6.7109375" style="14" customWidth="1"/>
    <col min="4391" max="4399" width="5.85546875" style="14" customWidth="1"/>
    <col min="4400" max="4443" width="10.85546875" style="14" customWidth="1"/>
    <col min="4444" max="4608" width="12.85546875" style="14"/>
    <col min="4609" max="4609" width="45.28515625" style="14" customWidth="1"/>
    <col min="4610" max="4617" width="13.7109375" style="14" customWidth="1"/>
    <col min="4618" max="4625" width="15.140625" style="14" customWidth="1"/>
    <col min="4626" max="4627" width="13.5703125" style="14" customWidth="1"/>
    <col min="4628" max="4640" width="0" style="14" hidden="1" customWidth="1"/>
    <col min="4641" max="4646" width="6.7109375" style="14" customWidth="1"/>
    <col min="4647" max="4655" width="5.85546875" style="14" customWidth="1"/>
    <col min="4656" max="4699" width="10.85546875" style="14" customWidth="1"/>
    <col min="4700" max="4864" width="12.85546875" style="14"/>
    <col min="4865" max="4865" width="45.28515625" style="14" customWidth="1"/>
    <col min="4866" max="4873" width="13.7109375" style="14" customWidth="1"/>
    <col min="4874" max="4881" width="15.140625" style="14" customWidth="1"/>
    <col min="4882" max="4883" width="13.5703125" style="14" customWidth="1"/>
    <col min="4884" max="4896" width="0" style="14" hidden="1" customWidth="1"/>
    <col min="4897" max="4902" width="6.7109375" style="14" customWidth="1"/>
    <col min="4903" max="4911" width="5.85546875" style="14" customWidth="1"/>
    <col min="4912" max="4955" width="10.85546875" style="14" customWidth="1"/>
    <col min="4956" max="5120" width="12.85546875" style="14"/>
    <col min="5121" max="5121" width="45.28515625" style="14" customWidth="1"/>
    <col min="5122" max="5129" width="13.7109375" style="14" customWidth="1"/>
    <col min="5130" max="5137" width="15.140625" style="14" customWidth="1"/>
    <col min="5138" max="5139" width="13.5703125" style="14" customWidth="1"/>
    <col min="5140" max="5152" width="0" style="14" hidden="1" customWidth="1"/>
    <col min="5153" max="5158" width="6.7109375" style="14" customWidth="1"/>
    <col min="5159" max="5167" width="5.85546875" style="14" customWidth="1"/>
    <col min="5168" max="5211" width="10.85546875" style="14" customWidth="1"/>
    <col min="5212" max="5376" width="12.85546875" style="14"/>
    <col min="5377" max="5377" width="45.28515625" style="14" customWidth="1"/>
    <col min="5378" max="5385" width="13.7109375" style="14" customWidth="1"/>
    <col min="5386" max="5393" width="15.140625" style="14" customWidth="1"/>
    <col min="5394" max="5395" width="13.5703125" style="14" customWidth="1"/>
    <col min="5396" max="5408" width="0" style="14" hidden="1" customWidth="1"/>
    <col min="5409" max="5414" width="6.7109375" style="14" customWidth="1"/>
    <col min="5415" max="5423" width="5.85546875" style="14" customWidth="1"/>
    <col min="5424" max="5467" width="10.85546875" style="14" customWidth="1"/>
    <col min="5468" max="5632" width="12.85546875" style="14"/>
    <col min="5633" max="5633" width="45.28515625" style="14" customWidth="1"/>
    <col min="5634" max="5641" width="13.7109375" style="14" customWidth="1"/>
    <col min="5642" max="5649" width="15.140625" style="14" customWidth="1"/>
    <col min="5650" max="5651" width="13.5703125" style="14" customWidth="1"/>
    <col min="5652" max="5664" width="0" style="14" hidden="1" customWidth="1"/>
    <col min="5665" max="5670" width="6.7109375" style="14" customWidth="1"/>
    <col min="5671" max="5679" width="5.85546875" style="14" customWidth="1"/>
    <col min="5680" max="5723" width="10.85546875" style="14" customWidth="1"/>
    <col min="5724" max="5888" width="12.85546875" style="14"/>
    <col min="5889" max="5889" width="45.28515625" style="14" customWidth="1"/>
    <col min="5890" max="5897" width="13.7109375" style="14" customWidth="1"/>
    <col min="5898" max="5905" width="15.140625" style="14" customWidth="1"/>
    <col min="5906" max="5907" width="13.5703125" style="14" customWidth="1"/>
    <col min="5908" max="5920" width="0" style="14" hidden="1" customWidth="1"/>
    <col min="5921" max="5926" width="6.7109375" style="14" customWidth="1"/>
    <col min="5927" max="5935" width="5.85546875" style="14" customWidth="1"/>
    <col min="5936" max="5979" width="10.85546875" style="14" customWidth="1"/>
    <col min="5980" max="6144" width="12.85546875" style="14"/>
    <col min="6145" max="6145" width="45.28515625" style="14" customWidth="1"/>
    <col min="6146" max="6153" width="13.7109375" style="14" customWidth="1"/>
    <col min="6154" max="6161" width="15.140625" style="14" customWidth="1"/>
    <col min="6162" max="6163" width="13.5703125" style="14" customWidth="1"/>
    <col min="6164" max="6176" width="0" style="14" hidden="1" customWidth="1"/>
    <col min="6177" max="6182" width="6.7109375" style="14" customWidth="1"/>
    <col min="6183" max="6191" width="5.85546875" style="14" customWidth="1"/>
    <col min="6192" max="6235" width="10.85546875" style="14" customWidth="1"/>
    <col min="6236" max="6400" width="12.85546875" style="14"/>
    <col min="6401" max="6401" width="45.28515625" style="14" customWidth="1"/>
    <col min="6402" max="6409" width="13.7109375" style="14" customWidth="1"/>
    <col min="6410" max="6417" width="15.140625" style="14" customWidth="1"/>
    <col min="6418" max="6419" width="13.5703125" style="14" customWidth="1"/>
    <col min="6420" max="6432" width="0" style="14" hidden="1" customWidth="1"/>
    <col min="6433" max="6438" width="6.7109375" style="14" customWidth="1"/>
    <col min="6439" max="6447" width="5.85546875" style="14" customWidth="1"/>
    <col min="6448" max="6491" width="10.85546875" style="14" customWidth="1"/>
    <col min="6492" max="6656" width="12.85546875" style="14"/>
    <col min="6657" max="6657" width="45.28515625" style="14" customWidth="1"/>
    <col min="6658" max="6665" width="13.7109375" style="14" customWidth="1"/>
    <col min="6666" max="6673" width="15.140625" style="14" customWidth="1"/>
    <col min="6674" max="6675" width="13.5703125" style="14" customWidth="1"/>
    <col min="6676" max="6688" width="0" style="14" hidden="1" customWidth="1"/>
    <col min="6689" max="6694" width="6.7109375" style="14" customWidth="1"/>
    <col min="6695" max="6703" width="5.85546875" style="14" customWidth="1"/>
    <col min="6704" max="6747" width="10.85546875" style="14" customWidth="1"/>
    <col min="6748" max="6912" width="12.85546875" style="14"/>
    <col min="6913" max="6913" width="45.28515625" style="14" customWidth="1"/>
    <col min="6914" max="6921" width="13.7109375" style="14" customWidth="1"/>
    <col min="6922" max="6929" width="15.140625" style="14" customWidth="1"/>
    <col min="6930" max="6931" width="13.5703125" style="14" customWidth="1"/>
    <col min="6932" max="6944" width="0" style="14" hidden="1" customWidth="1"/>
    <col min="6945" max="6950" width="6.7109375" style="14" customWidth="1"/>
    <col min="6951" max="6959" width="5.85546875" style="14" customWidth="1"/>
    <col min="6960" max="7003" width="10.85546875" style="14" customWidth="1"/>
    <col min="7004" max="7168" width="12.85546875" style="14"/>
    <col min="7169" max="7169" width="45.28515625" style="14" customWidth="1"/>
    <col min="7170" max="7177" width="13.7109375" style="14" customWidth="1"/>
    <col min="7178" max="7185" width="15.140625" style="14" customWidth="1"/>
    <col min="7186" max="7187" width="13.5703125" style="14" customWidth="1"/>
    <col min="7188" max="7200" width="0" style="14" hidden="1" customWidth="1"/>
    <col min="7201" max="7206" width="6.7109375" style="14" customWidth="1"/>
    <col min="7207" max="7215" width="5.85546875" style="14" customWidth="1"/>
    <col min="7216" max="7259" width="10.85546875" style="14" customWidth="1"/>
    <col min="7260" max="7424" width="12.85546875" style="14"/>
    <col min="7425" max="7425" width="45.28515625" style="14" customWidth="1"/>
    <col min="7426" max="7433" width="13.7109375" style="14" customWidth="1"/>
    <col min="7434" max="7441" width="15.140625" style="14" customWidth="1"/>
    <col min="7442" max="7443" width="13.5703125" style="14" customWidth="1"/>
    <col min="7444" max="7456" width="0" style="14" hidden="1" customWidth="1"/>
    <col min="7457" max="7462" width="6.7109375" style="14" customWidth="1"/>
    <col min="7463" max="7471" width="5.85546875" style="14" customWidth="1"/>
    <col min="7472" max="7515" width="10.85546875" style="14" customWidth="1"/>
    <col min="7516" max="7680" width="12.85546875" style="14"/>
    <col min="7681" max="7681" width="45.28515625" style="14" customWidth="1"/>
    <col min="7682" max="7689" width="13.7109375" style="14" customWidth="1"/>
    <col min="7690" max="7697" width="15.140625" style="14" customWidth="1"/>
    <col min="7698" max="7699" width="13.5703125" style="14" customWidth="1"/>
    <col min="7700" max="7712" width="0" style="14" hidden="1" customWidth="1"/>
    <col min="7713" max="7718" width="6.7109375" style="14" customWidth="1"/>
    <col min="7719" max="7727" width="5.85546875" style="14" customWidth="1"/>
    <col min="7728" max="7771" width="10.85546875" style="14" customWidth="1"/>
    <col min="7772" max="7936" width="12.85546875" style="14"/>
    <col min="7937" max="7937" width="45.28515625" style="14" customWidth="1"/>
    <col min="7938" max="7945" width="13.7109375" style="14" customWidth="1"/>
    <col min="7946" max="7953" width="15.140625" style="14" customWidth="1"/>
    <col min="7954" max="7955" width="13.5703125" style="14" customWidth="1"/>
    <col min="7956" max="7968" width="0" style="14" hidden="1" customWidth="1"/>
    <col min="7969" max="7974" width="6.7109375" style="14" customWidth="1"/>
    <col min="7975" max="7983" width="5.85546875" style="14" customWidth="1"/>
    <col min="7984" max="8027" width="10.85546875" style="14" customWidth="1"/>
    <col min="8028" max="8192" width="12.85546875" style="14"/>
    <col min="8193" max="8193" width="45.28515625" style="14" customWidth="1"/>
    <col min="8194" max="8201" width="13.7109375" style="14" customWidth="1"/>
    <col min="8202" max="8209" width="15.140625" style="14" customWidth="1"/>
    <col min="8210" max="8211" width="13.5703125" style="14" customWidth="1"/>
    <col min="8212" max="8224" width="0" style="14" hidden="1" customWidth="1"/>
    <col min="8225" max="8230" width="6.7109375" style="14" customWidth="1"/>
    <col min="8231" max="8239" width="5.85546875" style="14" customWidth="1"/>
    <col min="8240" max="8283" width="10.85546875" style="14" customWidth="1"/>
    <col min="8284" max="8448" width="12.85546875" style="14"/>
    <col min="8449" max="8449" width="45.28515625" style="14" customWidth="1"/>
    <col min="8450" max="8457" width="13.7109375" style="14" customWidth="1"/>
    <col min="8458" max="8465" width="15.140625" style="14" customWidth="1"/>
    <col min="8466" max="8467" width="13.5703125" style="14" customWidth="1"/>
    <col min="8468" max="8480" width="0" style="14" hidden="1" customWidth="1"/>
    <col min="8481" max="8486" width="6.7109375" style="14" customWidth="1"/>
    <col min="8487" max="8495" width="5.85546875" style="14" customWidth="1"/>
    <col min="8496" max="8539" width="10.85546875" style="14" customWidth="1"/>
    <col min="8540" max="8704" width="12.85546875" style="14"/>
    <col min="8705" max="8705" width="45.28515625" style="14" customWidth="1"/>
    <col min="8706" max="8713" width="13.7109375" style="14" customWidth="1"/>
    <col min="8714" max="8721" width="15.140625" style="14" customWidth="1"/>
    <col min="8722" max="8723" width="13.5703125" style="14" customWidth="1"/>
    <col min="8724" max="8736" width="0" style="14" hidden="1" customWidth="1"/>
    <col min="8737" max="8742" width="6.7109375" style="14" customWidth="1"/>
    <col min="8743" max="8751" width="5.85546875" style="14" customWidth="1"/>
    <col min="8752" max="8795" width="10.85546875" style="14" customWidth="1"/>
    <col min="8796" max="8960" width="12.85546875" style="14"/>
    <col min="8961" max="8961" width="45.28515625" style="14" customWidth="1"/>
    <col min="8962" max="8969" width="13.7109375" style="14" customWidth="1"/>
    <col min="8970" max="8977" width="15.140625" style="14" customWidth="1"/>
    <col min="8978" max="8979" width="13.5703125" style="14" customWidth="1"/>
    <col min="8980" max="8992" width="0" style="14" hidden="1" customWidth="1"/>
    <col min="8993" max="8998" width="6.7109375" style="14" customWidth="1"/>
    <col min="8999" max="9007" width="5.85546875" style="14" customWidth="1"/>
    <col min="9008" max="9051" width="10.85546875" style="14" customWidth="1"/>
    <col min="9052" max="9216" width="12.85546875" style="14"/>
    <col min="9217" max="9217" width="45.28515625" style="14" customWidth="1"/>
    <col min="9218" max="9225" width="13.7109375" style="14" customWidth="1"/>
    <col min="9226" max="9233" width="15.140625" style="14" customWidth="1"/>
    <col min="9234" max="9235" width="13.5703125" style="14" customWidth="1"/>
    <col min="9236" max="9248" width="0" style="14" hidden="1" customWidth="1"/>
    <col min="9249" max="9254" width="6.7109375" style="14" customWidth="1"/>
    <col min="9255" max="9263" width="5.85546875" style="14" customWidth="1"/>
    <col min="9264" max="9307" width="10.85546875" style="14" customWidth="1"/>
    <col min="9308" max="9472" width="12.85546875" style="14"/>
    <col min="9473" max="9473" width="45.28515625" style="14" customWidth="1"/>
    <col min="9474" max="9481" width="13.7109375" style="14" customWidth="1"/>
    <col min="9482" max="9489" width="15.140625" style="14" customWidth="1"/>
    <col min="9490" max="9491" width="13.5703125" style="14" customWidth="1"/>
    <col min="9492" max="9504" width="0" style="14" hidden="1" customWidth="1"/>
    <col min="9505" max="9510" width="6.7109375" style="14" customWidth="1"/>
    <col min="9511" max="9519" width="5.85546875" style="14" customWidth="1"/>
    <col min="9520" max="9563" width="10.85546875" style="14" customWidth="1"/>
    <col min="9564" max="9728" width="12.85546875" style="14"/>
    <col min="9729" max="9729" width="45.28515625" style="14" customWidth="1"/>
    <col min="9730" max="9737" width="13.7109375" style="14" customWidth="1"/>
    <col min="9738" max="9745" width="15.140625" style="14" customWidth="1"/>
    <col min="9746" max="9747" width="13.5703125" style="14" customWidth="1"/>
    <col min="9748" max="9760" width="0" style="14" hidden="1" customWidth="1"/>
    <col min="9761" max="9766" width="6.7109375" style="14" customWidth="1"/>
    <col min="9767" max="9775" width="5.85546875" style="14" customWidth="1"/>
    <col min="9776" max="9819" width="10.85546875" style="14" customWidth="1"/>
    <col min="9820" max="9984" width="12.85546875" style="14"/>
    <col min="9985" max="9985" width="45.28515625" style="14" customWidth="1"/>
    <col min="9986" max="9993" width="13.7109375" style="14" customWidth="1"/>
    <col min="9994" max="10001" width="15.140625" style="14" customWidth="1"/>
    <col min="10002" max="10003" width="13.5703125" style="14" customWidth="1"/>
    <col min="10004" max="10016" width="0" style="14" hidden="1" customWidth="1"/>
    <col min="10017" max="10022" width="6.7109375" style="14" customWidth="1"/>
    <col min="10023" max="10031" width="5.85546875" style="14" customWidth="1"/>
    <col min="10032" max="10075" width="10.85546875" style="14" customWidth="1"/>
    <col min="10076" max="10240" width="12.85546875" style="14"/>
    <col min="10241" max="10241" width="45.28515625" style="14" customWidth="1"/>
    <col min="10242" max="10249" width="13.7109375" style="14" customWidth="1"/>
    <col min="10250" max="10257" width="15.140625" style="14" customWidth="1"/>
    <col min="10258" max="10259" width="13.5703125" style="14" customWidth="1"/>
    <col min="10260" max="10272" width="0" style="14" hidden="1" customWidth="1"/>
    <col min="10273" max="10278" width="6.7109375" style="14" customWidth="1"/>
    <col min="10279" max="10287" width="5.85546875" style="14" customWidth="1"/>
    <col min="10288" max="10331" width="10.85546875" style="14" customWidth="1"/>
    <col min="10332" max="10496" width="12.85546875" style="14"/>
    <col min="10497" max="10497" width="45.28515625" style="14" customWidth="1"/>
    <col min="10498" max="10505" width="13.7109375" style="14" customWidth="1"/>
    <col min="10506" max="10513" width="15.140625" style="14" customWidth="1"/>
    <col min="10514" max="10515" width="13.5703125" style="14" customWidth="1"/>
    <col min="10516" max="10528" width="0" style="14" hidden="1" customWidth="1"/>
    <col min="10529" max="10534" width="6.7109375" style="14" customWidth="1"/>
    <col min="10535" max="10543" width="5.85546875" style="14" customWidth="1"/>
    <col min="10544" max="10587" width="10.85546875" style="14" customWidth="1"/>
    <col min="10588" max="10752" width="12.85546875" style="14"/>
    <col min="10753" max="10753" width="45.28515625" style="14" customWidth="1"/>
    <col min="10754" max="10761" width="13.7109375" style="14" customWidth="1"/>
    <col min="10762" max="10769" width="15.140625" style="14" customWidth="1"/>
    <col min="10770" max="10771" width="13.5703125" style="14" customWidth="1"/>
    <col min="10772" max="10784" width="0" style="14" hidden="1" customWidth="1"/>
    <col min="10785" max="10790" width="6.7109375" style="14" customWidth="1"/>
    <col min="10791" max="10799" width="5.85546875" style="14" customWidth="1"/>
    <col min="10800" max="10843" width="10.85546875" style="14" customWidth="1"/>
    <col min="10844" max="11008" width="12.85546875" style="14"/>
    <col min="11009" max="11009" width="45.28515625" style="14" customWidth="1"/>
    <col min="11010" max="11017" width="13.7109375" style="14" customWidth="1"/>
    <col min="11018" max="11025" width="15.140625" style="14" customWidth="1"/>
    <col min="11026" max="11027" width="13.5703125" style="14" customWidth="1"/>
    <col min="11028" max="11040" width="0" style="14" hidden="1" customWidth="1"/>
    <col min="11041" max="11046" width="6.7109375" style="14" customWidth="1"/>
    <col min="11047" max="11055" width="5.85546875" style="14" customWidth="1"/>
    <col min="11056" max="11099" width="10.85546875" style="14" customWidth="1"/>
    <col min="11100" max="11264" width="12.85546875" style="14"/>
    <col min="11265" max="11265" width="45.28515625" style="14" customWidth="1"/>
    <col min="11266" max="11273" width="13.7109375" style="14" customWidth="1"/>
    <col min="11274" max="11281" width="15.140625" style="14" customWidth="1"/>
    <col min="11282" max="11283" width="13.5703125" style="14" customWidth="1"/>
    <col min="11284" max="11296" width="0" style="14" hidden="1" customWidth="1"/>
    <col min="11297" max="11302" width="6.7109375" style="14" customWidth="1"/>
    <col min="11303" max="11311" width="5.85546875" style="14" customWidth="1"/>
    <col min="11312" max="11355" width="10.85546875" style="14" customWidth="1"/>
    <col min="11356" max="11520" width="12.85546875" style="14"/>
    <col min="11521" max="11521" width="45.28515625" style="14" customWidth="1"/>
    <col min="11522" max="11529" width="13.7109375" style="14" customWidth="1"/>
    <col min="11530" max="11537" width="15.140625" style="14" customWidth="1"/>
    <col min="11538" max="11539" width="13.5703125" style="14" customWidth="1"/>
    <col min="11540" max="11552" width="0" style="14" hidden="1" customWidth="1"/>
    <col min="11553" max="11558" width="6.7109375" style="14" customWidth="1"/>
    <col min="11559" max="11567" width="5.85546875" style="14" customWidth="1"/>
    <col min="11568" max="11611" width="10.85546875" style="14" customWidth="1"/>
    <col min="11612" max="11776" width="12.85546875" style="14"/>
    <col min="11777" max="11777" width="45.28515625" style="14" customWidth="1"/>
    <col min="11778" max="11785" width="13.7109375" style="14" customWidth="1"/>
    <col min="11786" max="11793" width="15.140625" style="14" customWidth="1"/>
    <col min="11794" max="11795" width="13.5703125" style="14" customWidth="1"/>
    <col min="11796" max="11808" width="0" style="14" hidden="1" customWidth="1"/>
    <col min="11809" max="11814" width="6.7109375" style="14" customWidth="1"/>
    <col min="11815" max="11823" width="5.85546875" style="14" customWidth="1"/>
    <col min="11824" max="11867" width="10.85546875" style="14" customWidth="1"/>
    <col min="11868" max="12032" width="12.85546875" style="14"/>
    <col min="12033" max="12033" width="45.28515625" style="14" customWidth="1"/>
    <col min="12034" max="12041" width="13.7109375" style="14" customWidth="1"/>
    <col min="12042" max="12049" width="15.140625" style="14" customWidth="1"/>
    <col min="12050" max="12051" width="13.5703125" style="14" customWidth="1"/>
    <col min="12052" max="12064" width="0" style="14" hidden="1" customWidth="1"/>
    <col min="12065" max="12070" width="6.7109375" style="14" customWidth="1"/>
    <col min="12071" max="12079" width="5.85546875" style="14" customWidth="1"/>
    <col min="12080" max="12123" width="10.85546875" style="14" customWidth="1"/>
    <col min="12124" max="12288" width="12.85546875" style="14"/>
    <col min="12289" max="12289" width="45.28515625" style="14" customWidth="1"/>
    <col min="12290" max="12297" width="13.7109375" style="14" customWidth="1"/>
    <col min="12298" max="12305" width="15.140625" style="14" customWidth="1"/>
    <col min="12306" max="12307" width="13.5703125" style="14" customWidth="1"/>
    <col min="12308" max="12320" width="0" style="14" hidden="1" customWidth="1"/>
    <col min="12321" max="12326" width="6.7109375" style="14" customWidth="1"/>
    <col min="12327" max="12335" width="5.85546875" style="14" customWidth="1"/>
    <col min="12336" max="12379" width="10.85546875" style="14" customWidth="1"/>
    <col min="12380" max="12544" width="12.85546875" style="14"/>
    <col min="12545" max="12545" width="45.28515625" style="14" customWidth="1"/>
    <col min="12546" max="12553" width="13.7109375" style="14" customWidth="1"/>
    <col min="12554" max="12561" width="15.140625" style="14" customWidth="1"/>
    <col min="12562" max="12563" width="13.5703125" style="14" customWidth="1"/>
    <col min="12564" max="12576" width="0" style="14" hidden="1" customWidth="1"/>
    <col min="12577" max="12582" width="6.7109375" style="14" customWidth="1"/>
    <col min="12583" max="12591" width="5.85546875" style="14" customWidth="1"/>
    <col min="12592" max="12635" width="10.85546875" style="14" customWidth="1"/>
    <col min="12636" max="12800" width="12.85546875" style="14"/>
    <col min="12801" max="12801" width="45.28515625" style="14" customWidth="1"/>
    <col min="12802" max="12809" width="13.7109375" style="14" customWidth="1"/>
    <col min="12810" max="12817" width="15.140625" style="14" customWidth="1"/>
    <col min="12818" max="12819" width="13.5703125" style="14" customWidth="1"/>
    <col min="12820" max="12832" width="0" style="14" hidden="1" customWidth="1"/>
    <col min="12833" max="12838" width="6.7109375" style="14" customWidth="1"/>
    <col min="12839" max="12847" width="5.85546875" style="14" customWidth="1"/>
    <col min="12848" max="12891" width="10.85546875" style="14" customWidth="1"/>
    <col min="12892" max="13056" width="12.85546875" style="14"/>
    <col min="13057" max="13057" width="45.28515625" style="14" customWidth="1"/>
    <col min="13058" max="13065" width="13.7109375" style="14" customWidth="1"/>
    <col min="13066" max="13073" width="15.140625" style="14" customWidth="1"/>
    <col min="13074" max="13075" width="13.5703125" style="14" customWidth="1"/>
    <col min="13076" max="13088" width="0" style="14" hidden="1" customWidth="1"/>
    <col min="13089" max="13094" width="6.7109375" style="14" customWidth="1"/>
    <col min="13095" max="13103" width="5.85546875" style="14" customWidth="1"/>
    <col min="13104" max="13147" width="10.85546875" style="14" customWidth="1"/>
    <col min="13148" max="13312" width="12.85546875" style="14"/>
    <col min="13313" max="13313" width="45.28515625" style="14" customWidth="1"/>
    <col min="13314" max="13321" width="13.7109375" style="14" customWidth="1"/>
    <col min="13322" max="13329" width="15.140625" style="14" customWidth="1"/>
    <col min="13330" max="13331" width="13.5703125" style="14" customWidth="1"/>
    <col min="13332" max="13344" width="0" style="14" hidden="1" customWidth="1"/>
    <col min="13345" max="13350" width="6.7109375" style="14" customWidth="1"/>
    <col min="13351" max="13359" width="5.85546875" style="14" customWidth="1"/>
    <col min="13360" max="13403" width="10.85546875" style="14" customWidth="1"/>
    <col min="13404" max="13568" width="12.85546875" style="14"/>
    <col min="13569" max="13569" width="45.28515625" style="14" customWidth="1"/>
    <col min="13570" max="13577" width="13.7109375" style="14" customWidth="1"/>
    <col min="13578" max="13585" width="15.140625" style="14" customWidth="1"/>
    <col min="13586" max="13587" width="13.5703125" style="14" customWidth="1"/>
    <col min="13588" max="13600" width="0" style="14" hidden="1" customWidth="1"/>
    <col min="13601" max="13606" width="6.7109375" style="14" customWidth="1"/>
    <col min="13607" max="13615" width="5.85546875" style="14" customWidth="1"/>
    <col min="13616" max="13659" width="10.85546875" style="14" customWidth="1"/>
    <col min="13660" max="13824" width="12.85546875" style="14"/>
    <col min="13825" max="13825" width="45.28515625" style="14" customWidth="1"/>
    <col min="13826" max="13833" width="13.7109375" style="14" customWidth="1"/>
    <col min="13834" max="13841" width="15.140625" style="14" customWidth="1"/>
    <col min="13842" max="13843" width="13.5703125" style="14" customWidth="1"/>
    <col min="13844" max="13856" width="0" style="14" hidden="1" customWidth="1"/>
    <col min="13857" max="13862" width="6.7109375" style="14" customWidth="1"/>
    <col min="13863" max="13871" width="5.85546875" style="14" customWidth="1"/>
    <col min="13872" max="13915" width="10.85546875" style="14" customWidth="1"/>
    <col min="13916" max="14080" width="12.85546875" style="14"/>
    <col min="14081" max="14081" width="45.28515625" style="14" customWidth="1"/>
    <col min="14082" max="14089" width="13.7109375" style="14" customWidth="1"/>
    <col min="14090" max="14097" width="15.140625" style="14" customWidth="1"/>
    <col min="14098" max="14099" width="13.5703125" style="14" customWidth="1"/>
    <col min="14100" max="14112" width="0" style="14" hidden="1" customWidth="1"/>
    <col min="14113" max="14118" width="6.7109375" style="14" customWidth="1"/>
    <col min="14119" max="14127" width="5.85546875" style="14" customWidth="1"/>
    <col min="14128" max="14171" width="10.85546875" style="14" customWidth="1"/>
    <col min="14172" max="14336" width="12.85546875" style="14"/>
    <col min="14337" max="14337" width="45.28515625" style="14" customWidth="1"/>
    <col min="14338" max="14345" width="13.7109375" style="14" customWidth="1"/>
    <col min="14346" max="14353" width="15.140625" style="14" customWidth="1"/>
    <col min="14354" max="14355" width="13.5703125" style="14" customWidth="1"/>
    <col min="14356" max="14368" width="0" style="14" hidden="1" customWidth="1"/>
    <col min="14369" max="14374" width="6.7109375" style="14" customWidth="1"/>
    <col min="14375" max="14383" width="5.85546875" style="14" customWidth="1"/>
    <col min="14384" max="14427" width="10.85546875" style="14" customWidth="1"/>
    <col min="14428" max="14592" width="12.85546875" style="14"/>
    <col min="14593" max="14593" width="45.28515625" style="14" customWidth="1"/>
    <col min="14594" max="14601" width="13.7109375" style="14" customWidth="1"/>
    <col min="14602" max="14609" width="15.140625" style="14" customWidth="1"/>
    <col min="14610" max="14611" width="13.5703125" style="14" customWidth="1"/>
    <col min="14612" max="14624" width="0" style="14" hidden="1" customWidth="1"/>
    <col min="14625" max="14630" width="6.7109375" style="14" customWidth="1"/>
    <col min="14631" max="14639" width="5.85546875" style="14" customWidth="1"/>
    <col min="14640" max="14683" width="10.85546875" style="14" customWidth="1"/>
    <col min="14684" max="14848" width="12.85546875" style="14"/>
    <col min="14849" max="14849" width="45.28515625" style="14" customWidth="1"/>
    <col min="14850" max="14857" width="13.7109375" style="14" customWidth="1"/>
    <col min="14858" max="14865" width="15.140625" style="14" customWidth="1"/>
    <col min="14866" max="14867" width="13.5703125" style="14" customWidth="1"/>
    <col min="14868" max="14880" width="0" style="14" hidden="1" customWidth="1"/>
    <col min="14881" max="14886" width="6.7109375" style="14" customWidth="1"/>
    <col min="14887" max="14895" width="5.85546875" style="14" customWidth="1"/>
    <col min="14896" max="14939" width="10.85546875" style="14" customWidth="1"/>
    <col min="14940" max="15104" width="12.85546875" style="14"/>
    <col min="15105" max="15105" width="45.28515625" style="14" customWidth="1"/>
    <col min="15106" max="15113" width="13.7109375" style="14" customWidth="1"/>
    <col min="15114" max="15121" width="15.140625" style="14" customWidth="1"/>
    <col min="15122" max="15123" width="13.5703125" style="14" customWidth="1"/>
    <col min="15124" max="15136" width="0" style="14" hidden="1" customWidth="1"/>
    <col min="15137" max="15142" width="6.7109375" style="14" customWidth="1"/>
    <col min="15143" max="15151" width="5.85546875" style="14" customWidth="1"/>
    <col min="15152" max="15195" width="10.85546875" style="14" customWidth="1"/>
    <col min="15196" max="15360" width="12.85546875" style="14"/>
    <col min="15361" max="15361" width="45.28515625" style="14" customWidth="1"/>
    <col min="15362" max="15369" width="13.7109375" style="14" customWidth="1"/>
    <col min="15370" max="15377" width="15.140625" style="14" customWidth="1"/>
    <col min="15378" max="15379" width="13.5703125" style="14" customWidth="1"/>
    <col min="15380" max="15392" width="0" style="14" hidden="1" customWidth="1"/>
    <col min="15393" max="15398" width="6.7109375" style="14" customWidth="1"/>
    <col min="15399" max="15407" width="5.85546875" style="14" customWidth="1"/>
    <col min="15408" max="15451" width="10.85546875" style="14" customWidth="1"/>
    <col min="15452" max="15616" width="12.85546875" style="14"/>
    <col min="15617" max="15617" width="45.28515625" style="14" customWidth="1"/>
    <col min="15618" max="15625" width="13.7109375" style="14" customWidth="1"/>
    <col min="15626" max="15633" width="15.140625" style="14" customWidth="1"/>
    <col min="15634" max="15635" width="13.5703125" style="14" customWidth="1"/>
    <col min="15636" max="15648" width="0" style="14" hidden="1" customWidth="1"/>
    <col min="15649" max="15654" width="6.7109375" style="14" customWidth="1"/>
    <col min="15655" max="15663" width="5.85546875" style="14" customWidth="1"/>
    <col min="15664" max="15707" width="10.85546875" style="14" customWidth="1"/>
    <col min="15708" max="15872" width="12.85546875" style="14"/>
    <col min="15873" max="15873" width="45.28515625" style="14" customWidth="1"/>
    <col min="15874" max="15881" width="13.7109375" style="14" customWidth="1"/>
    <col min="15882" max="15889" width="15.140625" style="14" customWidth="1"/>
    <col min="15890" max="15891" width="13.5703125" style="14" customWidth="1"/>
    <col min="15892" max="15904" width="0" style="14" hidden="1" customWidth="1"/>
    <col min="15905" max="15910" width="6.7109375" style="14" customWidth="1"/>
    <col min="15911" max="15919" width="5.85546875" style="14" customWidth="1"/>
    <col min="15920" max="15963" width="10.85546875" style="14" customWidth="1"/>
    <col min="15964" max="16128" width="12.85546875" style="14"/>
    <col min="16129" max="16129" width="45.28515625" style="14" customWidth="1"/>
    <col min="16130" max="16137" width="13.7109375" style="14" customWidth="1"/>
    <col min="16138" max="16145" width="15.140625" style="14" customWidth="1"/>
    <col min="16146" max="16147" width="13.5703125" style="14" customWidth="1"/>
    <col min="16148" max="16160" width="0" style="14" hidden="1" customWidth="1"/>
    <col min="16161" max="16166" width="6.7109375" style="14" customWidth="1"/>
    <col min="16167" max="16175" width="5.85546875" style="14" customWidth="1"/>
    <col min="16176" max="16219" width="10.85546875" style="14" customWidth="1"/>
    <col min="16220" max="16384" width="12.85546875" style="14"/>
  </cols>
  <sheetData>
    <row r="1" spans="1:27" s="6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5"/>
      <c r="V1" s="7"/>
      <c r="W1" s="8"/>
      <c r="X1" s="8"/>
    </row>
    <row r="2" spans="1:27" s="6" customFormat="1" ht="11.1" customHeight="1" x14ac:dyDescent="0.15">
      <c r="A2" s="1" t="str">
        <f>CONCATENATE("COMUNA: ",[9]NOMBRE!B2," - ","( ",[9]NOMBRE!C2,[9]NOMBRE!D2,[9]NOMBRE!E2,[9]NOMBRE!F2,[9]NOMBRE!G2,"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5"/>
      <c r="V2" s="7"/>
      <c r="W2" s="8"/>
      <c r="X2" s="8"/>
    </row>
    <row r="3" spans="1:27" s="6" customFormat="1" ht="11.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Ibáñez del Campo - ( 116108 )</v>
      </c>
      <c r="B3" s="2"/>
      <c r="C3" s="3"/>
      <c r="D3" s="9"/>
      <c r="E3" s="3"/>
      <c r="F3" s="3"/>
      <c r="G3" s="3"/>
      <c r="H3" s="3"/>
      <c r="I3" s="3"/>
      <c r="J3" s="4"/>
      <c r="K3" s="5"/>
      <c r="V3" s="7"/>
      <c r="W3" s="8"/>
      <c r="X3" s="8"/>
    </row>
    <row r="4" spans="1:27" s="6" customFormat="1" ht="11.1" customHeight="1" x14ac:dyDescent="0.15">
      <c r="A4" s="1" t="str">
        <f>CONCATENATE("MES: ",[9]NOMBRE!B6," - ","( ",[9]NOMBRE!C6,[9]NOMBRE!D6," )")</f>
        <v>MES: AGOSTO - ( 08 )</v>
      </c>
      <c r="B4" s="2"/>
      <c r="C4" s="3"/>
      <c r="D4" s="3"/>
      <c r="E4" s="3"/>
      <c r="F4" s="3"/>
      <c r="G4" s="3"/>
      <c r="H4" s="3"/>
      <c r="I4" s="3"/>
      <c r="J4" s="4"/>
      <c r="K4" s="5"/>
      <c r="V4" s="7"/>
      <c r="W4" s="8"/>
      <c r="X4" s="8"/>
    </row>
    <row r="5" spans="1:27" s="6" customFormat="1" ht="11.25" x14ac:dyDescent="0.15">
      <c r="A5" s="10" t="str">
        <f>CONCATENATE("AÑO: ",[9]NOMBRE!B7)</f>
        <v>AÑO: 2015</v>
      </c>
      <c r="B5" s="2"/>
      <c r="C5" s="3"/>
      <c r="D5" s="3"/>
      <c r="E5" s="3"/>
      <c r="F5" s="3"/>
      <c r="G5" s="3"/>
      <c r="H5" s="3"/>
      <c r="I5" s="3"/>
      <c r="J5" s="4"/>
      <c r="K5" s="5"/>
      <c r="V5" s="7"/>
      <c r="W5" s="8"/>
      <c r="X5" s="8"/>
    </row>
    <row r="6" spans="1:27" ht="44.1" customHeight="1" x14ac:dyDescent="0.15">
      <c r="A6" s="208"/>
      <c r="B6" s="208"/>
      <c r="C6" s="208"/>
      <c r="D6" s="208"/>
      <c r="E6" s="208"/>
      <c r="F6" s="208"/>
      <c r="G6" s="208"/>
      <c r="H6" s="208"/>
      <c r="I6" s="208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1"/>
    </row>
    <row r="7" spans="1:27" ht="21.95" customHeight="1" x14ac:dyDescent="0.15">
      <c r="A7" s="209" t="s">
        <v>1</v>
      </c>
      <c r="B7" s="209"/>
      <c r="C7" s="209"/>
      <c r="D7" s="209"/>
      <c r="E7" s="209"/>
      <c r="F7" s="209"/>
      <c r="G7" s="209"/>
      <c r="H7" s="209"/>
      <c r="I7" s="15"/>
      <c r="J7" s="15"/>
      <c r="X7" s="14"/>
    </row>
    <row r="8" spans="1:27" ht="36.75" customHeight="1" x14ac:dyDescent="0.2">
      <c r="A8" s="18" t="s">
        <v>2</v>
      </c>
      <c r="B8" s="19"/>
      <c r="C8" s="19"/>
      <c r="J8" s="20"/>
      <c r="X8" s="14"/>
    </row>
    <row r="9" spans="1:27" ht="15" customHeight="1" x14ac:dyDescent="0.15">
      <c r="A9" s="210" t="s">
        <v>3</v>
      </c>
      <c r="B9" s="200" t="s">
        <v>4</v>
      </c>
      <c r="C9" s="200" t="s">
        <v>5</v>
      </c>
      <c r="D9" s="215" t="s">
        <v>6</v>
      </c>
      <c r="E9" s="216"/>
      <c r="F9" s="200" t="s">
        <v>7</v>
      </c>
      <c r="G9" s="200" t="s">
        <v>8</v>
      </c>
      <c r="H9" s="210" t="s">
        <v>9</v>
      </c>
      <c r="I9" s="215"/>
      <c r="J9" s="219"/>
      <c r="K9" s="21"/>
      <c r="L9" s="20"/>
      <c r="X9" s="14"/>
    </row>
    <row r="10" spans="1:27" ht="10.5" customHeight="1" x14ac:dyDescent="0.15">
      <c r="A10" s="211"/>
      <c r="B10" s="201"/>
      <c r="C10" s="213"/>
      <c r="D10" s="217"/>
      <c r="E10" s="218"/>
      <c r="F10" s="201"/>
      <c r="G10" s="201"/>
      <c r="H10" s="212"/>
      <c r="I10" s="220"/>
      <c r="J10" s="221"/>
      <c r="K10" s="21"/>
      <c r="L10" s="20"/>
      <c r="X10" s="14"/>
    </row>
    <row r="11" spans="1:27" ht="40.5" customHeight="1" x14ac:dyDescent="0.15">
      <c r="A11" s="212"/>
      <c r="B11" s="202"/>
      <c r="C11" s="214"/>
      <c r="D11" s="22" t="s">
        <v>10</v>
      </c>
      <c r="E11" s="23" t="s">
        <v>11</v>
      </c>
      <c r="F11" s="202"/>
      <c r="G11" s="202"/>
      <c r="H11" s="24" t="s">
        <v>12</v>
      </c>
      <c r="I11" s="25" t="s">
        <v>13</v>
      </c>
      <c r="J11" s="191" t="s">
        <v>14</v>
      </c>
      <c r="K11" s="21"/>
      <c r="L11" s="20"/>
      <c r="X11" s="14"/>
    </row>
    <row r="12" spans="1:27" ht="15" customHeight="1" x14ac:dyDescent="0.2">
      <c r="A12" s="27" t="s">
        <v>15</v>
      </c>
      <c r="B12" s="28">
        <f>SUM(B13:B16)</f>
        <v>5</v>
      </c>
      <c r="C12" s="28">
        <f>SUM(C13:C16)</f>
        <v>5</v>
      </c>
      <c r="D12" s="29">
        <f t="shared" ref="D12:J12" si="0">SUM(D13:D16)</f>
        <v>1715</v>
      </c>
      <c r="E12" s="30">
        <f t="shared" si="0"/>
        <v>1244</v>
      </c>
      <c r="F12" s="31">
        <f t="shared" si="0"/>
        <v>185</v>
      </c>
      <c r="G12" s="31">
        <f t="shared" si="0"/>
        <v>726</v>
      </c>
      <c r="H12" s="29">
        <f>SUM(H13:H16)</f>
        <v>517</v>
      </c>
      <c r="I12" s="32">
        <f>SUM(I13:I16)</f>
        <v>517</v>
      </c>
      <c r="J12" s="30">
        <f t="shared" si="0"/>
        <v>0</v>
      </c>
      <c r="K12" s="33"/>
      <c r="L12" s="20"/>
      <c r="T12" s="34"/>
      <c r="X12" s="35"/>
    </row>
    <row r="13" spans="1:27" ht="15" customHeight="1" x14ac:dyDescent="0.2">
      <c r="A13" s="36" t="s">
        <v>16</v>
      </c>
      <c r="B13" s="37">
        <v>4</v>
      </c>
      <c r="C13" s="37">
        <v>4</v>
      </c>
      <c r="D13" s="38">
        <v>995</v>
      </c>
      <c r="E13" s="39">
        <v>524</v>
      </c>
      <c r="F13" s="40">
        <v>125</v>
      </c>
      <c r="G13" s="40">
        <v>508</v>
      </c>
      <c r="H13" s="38">
        <v>299</v>
      </c>
      <c r="I13" s="41">
        <v>299</v>
      </c>
      <c r="J13" s="42"/>
      <c r="K13" s="43" t="str">
        <f>T13&amp;" "&amp;U13</f>
        <v xml:space="preserve"> </v>
      </c>
      <c r="L13" s="20"/>
      <c r="T13" s="44" t="str">
        <f>IF($C13&gt;$B13,"El nº de pabellones disponibles NO puede ser MAYOR al nº de pabellones de dotación","")</f>
        <v/>
      </c>
      <c r="U13" s="4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"/>
      <c r="X13" s="17"/>
      <c r="Y13" s="17"/>
      <c r="Z13" s="45">
        <v>0</v>
      </c>
      <c r="AA13" s="4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7" t="s">
        <v>17</v>
      </c>
      <c r="B14" s="48">
        <v>1</v>
      </c>
      <c r="C14" s="48">
        <v>1</v>
      </c>
      <c r="D14" s="49">
        <v>720</v>
      </c>
      <c r="E14" s="50">
        <v>720</v>
      </c>
      <c r="F14" s="51">
        <v>60</v>
      </c>
      <c r="G14" s="51">
        <v>218</v>
      </c>
      <c r="H14" s="49">
        <v>218</v>
      </c>
      <c r="I14" s="52">
        <v>218</v>
      </c>
      <c r="J14" s="53"/>
      <c r="K14" s="54" t="str">
        <f>T14&amp;" "&amp;U14</f>
        <v xml:space="preserve"> </v>
      </c>
      <c r="L14" s="20"/>
      <c r="T14" s="44" t="str">
        <f>IF($C14&gt;$B14,"El nº de pabellones disponibles NO puede ser MAYOR al nº de pabellones de dotación","")</f>
        <v/>
      </c>
      <c r="U14" s="44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"/>
      <c r="X14" s="17"/>
      <c r="Y14" s="17"/>
      <c r="Z14" s="45">
        <v>0</v>
      </c>
      <c r="AA14" s="4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7" t="s">
        <v>18</v>
      </c>
      <c r="B15" s="48">
        <v>0</v>
      </c>
      <c r="C15" s="48"/>
      <c r="D15" s="49"/>
      <c r="E15" s="50"/>
      <c r="F15" s="51"/>
      <c r="G15" s="51"/>
      <c r="H15" s="49"/>
      <c r="I15" s="52"/>
      <c r="J15" s="53"/>
      <c r="K15" s="54" t="str">
        <f>T15&amp;" "&amp;U15</f>
        <v xml:space="preserve"> </v>
      </c>
      <c r="L15" s="20"/>
      <c r="T15" s="44" t="str">
        <f>IF($C15&gt;$B15,"El nº de pabellones disponibles NO puede ser MAYOR al nº de pabellones de dotación","")</f>
        <v/>
      </c>
      <c r="U15" s="44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"/>
      <c r="X15" s="17"/>
      <c r="Y15" s="17"/>
      <c r="Z15" s="45">
        <v>0</v>
      </c>
      <c r="AA15" s="4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55" t="s">
        <v>19</v>
      </c>
      <c r="B16" s="56">
        <v>0</v>
      </c>
      <c r="C16" s="56"/>
      <c r="D16" s="57"/>
      <c r="E16" s="58"/>
      <c r="F16" s="59"/>
      <c r="G16" s="59"/>
      <c r="H16" s="57"/>
      <c r="I16" s="60"/>
      <c r="J16" s="61"/>
      <c r="K16" s="54" t="str">
        <f>T16&amp;" "&amp;U16</f>
        <v xml:space="preserve"> </v>
      </c>
      <c r="L16" s="20"/>
      <c r="T16" s="44" t="str">
        <f>IF($C16&gt;$B16,"El nº de pabellones disponibles NO puede ser MAYOR al nº de pabellones de dotación","")</f>
        <v/>
      </c>
      <c r="U16" s="44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"/>
      <c r="X16" s="17"/>
      <c r="Y16" s="17"/>
      <c r="Z16" s="45">
        <v>0</v>
      </c>
      <c r="AA16" s="4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62" t="s">
        <v>20</v>
      </c>
      <c r="B17" s="63"/>
      <c r="C17" s="63"/>
      <c r="D17" s="63"/>
      <c r="E17" s="63"/>
      <c r="F17" s="63"/>
      <c r="G17" s="63"/>
      <c r="H17" s="63"/>
      <c r="I17" s="63"/>
      <c r="J17" s="20"/>
      <c r="X17" s="14"/>
    </row>
    <row r="18" spans="1:24" ht="42" customHeight="1" x14ac:dyDescent="0.15">
      <c r="A18" s="190" t="s">
        <v>21</v>
      </c>
      <c r="B18" s="186" t="s">
        <v>12</v>
      </c>
      <c r="C18" s="66" t="s">
        <v>22</v>
      </c>
      <c r="D18" s="67" t="s">
        <v>23</v>
      </c>
      <c r="E18" s="67" t="s">
        <v>24</v>
      </c>
      <c r="F18" s="67" t="s">
        <v>25</v>
      </c>
      <c r="G18" s="68" t="s">
        <v>26</v>
      </c>
      <c r="H18" s="69"/>
      <c r="I18" s="14"/>
      <c r="X18" s="14"/>
    </row>
    <row r="19" spans="1:24" ht="15" customHeight="1" x14ac:dyDescent="0.15">
      <c r="A19" s="70" t="s">
        <v>27</v>
      </c>
      <c r="B19" s="71">
        <f>SUM(C19:G19)</f>
        <v>77</v>
      </c>
      <c r="C19" s="72"/>
      <c r="D19" s="73"/>
      <c r="E19" s="73">
        <v>77</v>
      </c>
      <c r="F19" s="73"/>
      <c r="G19" s="74"/>
      <c r="H19" s="75"/>
      <c r="I19" s="14"/>
      <c r="X19" s="14"/>
    </row>
    <row r="20" spans="1:24" ht="15" customHeight="1" x14ac:dyDescent="0.15">
      <c r="A20" s="47" t="s">
        <v>28</v>
      </c>
      <c r="B20" s="76">
        <f>SUM(C20:G20)</f>
        <v>0</v>
      </c>
      <c r="C20" s="77"/>
      <c r="D20" s="78"/>
      <c r="E20" s="78"/>
      <c r="F20" s="78"/>
      <c r="G20" s="79"/>
      <c r="H20" s="75"/>
      <c r="I20" s="14"/>
      <c r="X20" s="14"/>
    </row>
    <row r="21" spans="1:24" ht="15" customHeight="1" x14ac:dyDescent="0.15">
      <c r="A21" s="47" t="s">
        <v>29</v>
      </c>
      <c r="B21" s="76">
        <f>SUM(C21:G21)</f>
        <v>0</v>
      </c>
      <c r="C21" s="77"/>
      <c r="D21" s="78"/>
      <c r="E21" s="78"/>
      <c r="F21" s="78"/>
      <c r="G21" s="79"/>
      <c r="H21" s="75"/>
      <c r="I21" s="14"/>
      <c r="X21" s="14"/>
    </row>
    <row r="22" spans="1:24" ht="15" customHeight="1" x14ac:dyDescent="0.15">
      <c r="A22" s="47" t="s">
        <v>30</v>
      </c>
      <c r="B22" s="76">
        <f>SUM(C22:G22)</f>
        <v>0</v>
      </c>
      <c r="C22" s="77"/>
      <c r="D22" s="78"/>
      <c r="E22" s="78"/>
      <c r="F22" s="78"/>
      <c r="G22" s="79"/>
      <c r="H22" s="75"/>
      <c r="I22" s="14"/>
      <c r="J22" s="20"/>
      <c r="X22" s="14"/>
    </row>
    <row r="23" spans="1:24" ht="15" customHeight="1" x14ac:dyDescent="0.15">
      <c r="A23" s="80" t="s">
        <v>31</v>
      </c>
      <c r="B23" s="81">
        <f>SUM(C23:G23)</f>
        <v>0</v>
      </c>
      <c r="C23" s="82"/>
      <c r="D23" s="83"/>
      <c r="E23" s="83"/>
      <c r="F23" s="83"/>
      <c r="G23" s="84"/>
      <c r="H23" s="75"/>
      <c r="I23" s="14"/>
      <c r="X23" s="14"/>
    </row>
    <row r="24" spans="1:24" s="20" customFormat="1" ht="27.75" customHeight="1" x14ac:dyDescent="0.2">
      <c r="A24" s="62" t="s">
        <v>32</v>
      </c>
      <c r="B24" s="85"/>
      <c r="C24" s="85"/>
      <c r="D24" s="85"/>
      <c r="E24" s="85"/>
      <c r="F24" s="85"/>
      <c r="G24" s="85"/>
      <c r="H24" s="85"/>
      <c r="K24" s="21"/>
      <c r="V24" s="86"/>
    </row>
    <row r="25" spans="1:24" s="20" customFormat="1" ht="21.75" customHeight="1" x14ac:dyDescent="0.15">
      <c r="A25" s="62" t="s">
        <v>33</v>
      </c>
      <c r="K25" s="21"/>
      <c r="V25" s="86"/>
    </row>
    <row r="26" spans="1:24" ht="29.25" customHeight="1" x14ac:dyDescent="0.15">
      <c r="A26" s="87" t="s">
        <v>21</v>
      </c>
      <c r="B26" s="87" t="s">
        <v>12</v>
      </c>
      <c r="C26" s="14"/>
      <c r="D26" s="14"/>
      <c r="E26" s="14"/>
      <c r="F26" s="14"/>
      <c r="G26" s="14"/>
      <c r="H26" s="14"/>
      <c r="I26" s="14"/>
      <c r="X26" s="14"/>
    </row>
    <row r="27" spans="1:24" ht="15" customHeight="1" x14ac:dyDescent="0.15">
      <c r="A27" s="36" t="s">
        <v>28</v>
      </c>
      <c r="B27" s="88">
        <v>19</v>
      </c>
      <c r="C27" s="89"/>
      <c r="D27" s="14"/>
      <c r="E27" s="14"/>
      <c r="F27" s="14"/>
      <c r="G27" s="14"/>
      <c r="H27" s="14"/>
      <c r="I27" s="14"/>
      <c r="X27" s="14"/>
    </row>
    <row r="28" spans="1:24" ht="15" customHeight="1" x14ac:dyDescent="0.15">
      <c r="A28" s="47" t="s">
        <v>29</v>
      </c>
      <c r="B28" s="88">
        <v>24</v>
      </c>
      <c r="C28" s="89"/>
      <c r="D28" s="14"/>
      <c r="E28" s="14"/>
      <c r="F28" s="14"/>
      <c r="G28" s="14"/>
      <c r="H28" s="14"/>
      <c r="I28" s="14"/>
      <c r="X28" s="14"/>
    </row>
    <row r="29" spans="1:24" ht="15" customHeight="1" x14ac:dyDescent="0.15">
      <c r="A29" s="36" t="s">
        <v>30</v>
      </c>
      <c r="B29" s="88">
        <v>169</v>
      </c>
      <c r="C29" s="89"/>
      <c r="D29" s="14"/>
      <c r="E29" s="14"/>
      <c r="F29" s="14"/>
      <c r="G29" s="14"/>
      <c r="H29" s="14"/>
      <c r="I29" s="14"/>
      <c r="X29" s="14"/>
    </row>
    <row r="30" spans="1:24" ht="15" customHeight="1" x14ac:dyDescent="0.15">
      <c r="A30" s="36" t="s">
        <v>31</v>
      </c>
      <c r="B30" s="88">
        <v>16</v>
      </c>
      <c r="C30" s="89"/>
      <c r="D30" s="14"/>
      <c r="E30" s="14"/>
      <c r="F30" s="14"/>
      <c r="G30" s="14"/>
      <c r="H30" s="14"/>
      <c r="I30" s="14"/>
      <c r="J30" s="20"/>
      <c r="X30" s="14"/>
    </row>
    <row r="31" spans="1:24" ht="15" customHeight="1" x14ac:dyDescent="0.15">
      <c r="A31" s="90" t="s">
        <v>34</v>
      </c>
      <c r="B31" s="88">
        <v>1</v>
      </c>
      <c r="C31" s="89"/>
      <c r="D31" s="14"/>
      <c r="E31" s="14"/>
      <c r="F31" s="14"/>
      <c r="G31" s="14"/>
      <c r="H31" s="14"/>
      <c r="I31" s="14"/>
      <c r="X31" s="14"/>
    </row>
    <row r="32" spans="1:24" ht="15" customHeight="1" x14ac:dyDescent="0.15">
      <c r="A32" s="55" t="s">
        <v>35</v>
      </c>
      <c r="B32" s="91">
        <v>5</v>
      </c>
      <c r="C32" s="89"/>
      <c r="D32" s="14"/>
      <c r="E32" s="14"/>
      <c r="F32" s="14"/>
      <c r="G32" s="14"/>
      <c r="H32" s="14"/>
      <c r="I32" s="14"/>
      <c r="X32" s="14"/>
    </row>
    <row r="33" spans="1:27" ht="33" customHeight="1" x14ac:dyDescent="0.15">
      <c r="A33" s="62" t="s">
        <v>36</v>
      </c>
      <c r="B33" s="92"/>
      <c r="C33" s="14"/>
      <c r="D33" s="14"/>
      <c r="E33" s="14"/>
      <c r="F33" s="14"/>
      <c r="G33" s="14"/>
      <c r="H33" s="14"/>
      <c r="I33" s="14"/>
      <c r="X33" s="14"/>
    </row>
    <row r="34" spans="1:27" ht="43.5" customHeight="1" x14ac:dyDescent="0.15">
      <c r="A34" s="87" t="s">
        <v>37</v>
      </c>
      <c r="B34" s="87" t="s">
        <v>12</v>
      </c>
      <c r="C34" s="93" t="s">
        <v>38</v>
      </c>
      <c r="D34" s="94" t="s">
        <v>39</v>
      </c>
      <c r="E34" s="94" t="s">
        <v>40</v>
      </c>
      <c r="F34" s="95" t="s">
        <v>41</v>
      </c>
      <c r="G34" s="14"/>
      <c r="H34" s="14"/>
      <c r="I34" s="14"/>
      <c r="X34" s="14"/>
    </row>
    <row r="35" spans="1:27" ht="24" customHeight="1" x14ac:dyDescent="0.15">
      <c r="A35" s="96" t="s">
        <v>42</v>
      </c>
      <c r="B35" s="97">
        <f>SUM(C35:F35)</f>
        <v>249</v>
      </c>
      <c r="C35" s="98"/>
      <c r="D35" s="99">
        <v>11</v>
      </c>
      <c r="E35" s="99">
        <v>154</v>
      </c>
      <c r="F35" s="100">
        <v>84</v>
      </c>
      <c r="G35" s="101"/>
      <c r="H35" s="14"/>
      <c r="I35" s="14"/>
      <c r="X35" s="14"/>
    </row>
    <row r="36" spans="1:27" ht="23.25" customHeight="1" x14ac:dyDescent="0.15">
      <c r="A36" s="62" t="s">
        <v>43</v>
      </c>
      <c r="X36" s="14"/>
    </row>
    <row r="37" spans="1:27" ht="21.75" customHeight="1" x14ac:dyDescent="0.15">
      <c r="A37" s="62" t="s">
        <v>44</v>
      </c>
      <c r="X37" s="14"/>
    </row>
    <row r="38" spans="1:27" ht="27" customHeight="1" x14ac:dyDescent="0.15">
      <c r="A38" s="190" t="s">
        <v>21</v>
      </c>
      <c r="B38" s="102" t="s">
        <v>45</v>
      </c>
      <c r="C38" s="103" t="s">
        <v>46</v>
      </c>
      <c r="D38" s="16"/>
      <c r="E38" s="14"/>
      <c r="F38" s="14"/>
      <c r="G38" s="14"/>
      <c r="H38" s="14"/>
      <c r="I38" s="14"/>
      <c r="X38" s="14"/>
    </row>
    <row r="39" spans="1:27" ht="15" customHeight="1" x14ac:dyDescent="0.15">
      <c r="A39" s="104" t="s">
        <v>47</v>
      </c>
      <c r="B39" s="105">
        <v>948</v>
      </c>
      <c r="C39" s="106">
        <v>2453</v>
      </c>
      <c r="D39" s="107"/>
      <c r="E39" s="14"/>
      <c r="F39" s="14"/>
      <c r="G39" s="14"/>
      <c r="H39" s="14"/>
      <c r="X39" s="14"/>
    </row>
    <row r="40" spans="1:27" ht="24" customHeight="1" x14ac:dyDescent="0.15">
      <c r="A40" s="108" t="s">
        <v>48</v>
      </c>
      <c r="B40" s="109">
        <v>228</v>
      </c>
      <c r="C40" s="110">
        <v>107</v>
      </c>
      <c r="D40" s="107" t="s">
        <v>49</v>
      </c>
      <c r="E40" s="14"/>
      <c r="F40" s="14"/>
      <c r="G40" s="14"/>
      <c r="H40" s="14"/>
      <c r="I40" s="14"/>
      <c r="T40" s="45" t="s">
        <v>50</v>
      </c>
      <c r="U40" s="45" t="s">
        <v>50</v>
      </c>
      <c r="W40" s="17"/>
      <c r="X40" s="17"/>
      <c r="Y40" s="17"/>
      <c r="Z40" s="111">
        <v>0</v>
      </c>
      <c r="AA40" s="111">
        <v>0</v>
      </c>
    </row>
    <row r="41" spans="1:27" ht="22.5" customHeight="1" x14ac:dyDescent="0.15">
      <c r="A41" s="108" t="s">
        <v>51</v>
      </c>
      <c r="B41" s="109">
        <v>178</v>
      </c>
      <c r="C41" s="110">
        <v>32</v>
      </c>
      <c r="D41" s="107" t="s">
        <v>49</v>
      </c>
      <c r="E41" s="14"/>
      <c r="F41" s="14"/>
      <c r="G41" s="14"/>
      <c r="H41" s="14"/>
      <c r="I41" s="14"/>
      <c r="T41" s="45" t="s">
        <v>50</v>
      </c>
      <c r="U41" s="45" t="s">
        <v>50</v>
      </c>
      <c r="W41" s="17"/>
      <c r="X41" s="17"/>
      <c r="Y41" s="17"/>
      <c r="Z41" s="111">
        <v>0</v>
      </c>
      <c r="AA41" s="111">
        <v>0</v>
      </c>
    </row>
    <row r="42" spans="1:27" ht="24.75" customHeight="1" x14ac:dyDescent="0.15">
      <c r="A42" s="112" t="s">
        <v>52</v>
      </c>
      <c r="B42" s="113">
        <v>119</v>
      </c>
      <c r="C42" s="114">
        <v>231</v>
      </c>
      <c r="D42" s="107" t="s">
        <v>49</v>
      </c>
      <c r="E42" s="14"/>
      <c r="F42" s="14"/>
      <c r="G42" s="14"/>
      <c r="H42" s="14"/>
      <c r="T42" s="45" t="s">
        <v>50</v>
      </c>
      <c r="U42" s="45" t="s">
        <v>50</v>
      </c>
      <c r="W42" s="17"/>
      <c r="X42" s="17"/>
      <c r="Y42" s="17"/>
      <c r="Z42" s="111">
        <v>0</v>
      </c>
      <c r="AA42" s="111">
        <v>0</v>
      </c>
    </row>
    <row r="43" spans="1:27" ht="24" customHeight="1" x14ac:dyDescent="0.15">
      <c r="A43" s="115" t="s">
        <v>53</v>
      </c>
      <c r="B43" s="116"/>
      <c r="C43" s="116"/>
      <c r="D43" s="117"/>
      <c r="E43" s="14"/>
      <c r="F43" s="14"/>
      <c r="G43" s="14"/>
      <c r="H43" s="14"/>
      <c r="I43" s="14"/>
      <c r="J43" s="20"/>
      <c r="W43" s="17"/>
      <c r="X43" s="17"/>
      <c r="Y43" s="17"/>
    </row>
    <row r="44" spans="1:27" ht="21.75" customHeight="1" x14ac:dyDescent="0.15">
      <c r="A44" s="62" t="s">
        <v>54</v>
      </c>
      <c r="D44" s="21"/>
      <c r="W44" s="17"/>
      <c r="X44" s="17"/>
      <c r="Y44" s="17"/>
    </row>
    <row r="45" spans="1:27" ht="24" customHeight="1" x14ac:dyDescent="0.15">
      <c r="A45" s="87" t="s">
        <v>55</v>
      </c>
      <c r="B45" s="118" t="s">
        <v>45</v>
      </c>
      <c r="C45" s="119" t="s">
        <v>46</v>
      </c>
      <c r="D45" s="120"/>
      <c r="E45" s="14"/>
      <c r="F45" s="14"/>
      <c r="G45" s="14"/>
      <c r="H45" s="14"/>
      <c r="W45" s="17"/>
      <c r="X45" s="17"/>
      <c r="Y45" s="17"/>
    </row>
    <row r="46" spans="1:27" ht="20.25" customHeight="1" x14ac:dyDescent="0.15">
      <c r="A46" s="121" t="s">
        <v>56</v>
      </c>
      <c r="B46" s="109">
        <v>213</v>
      </c>
      <c r="C46" s="110">
        <v>376</v>
      </c>
      <c r="D46" s="122"/>
      <c r="E46" s="14"/>
      <c r="F46" s="14"/>
      <c r="G46" s="14"/>
      <c r="H46" s="14"/>
      <c r="W46" s="17"/>
      <c r="X46" s="17"/>
      <c r="Y46" s="17"/>
    </row>
    <row r="47" spans="1:27" ht="24" customHeight="1" x14ac:dyDescent="0.15">
      <c r="A47" s="123" t="s">
        <v>57</v>
      </c>
      <c r="B47" s="113">
        <v>213</v>
      </c>
      <c r="C47" s="114">
        <v>376</v>
      </c>
      <c r="D47" s="107" t="s">
        <v>49</v>
      </c>
      <c r="E47" s="14"/>
      <c r="F47" s="14"/>
      <c r="G47" s="14"/>
      <c r="H47" s="14"/>
      <c r="T47" s="45" t="s">
        <v>50</v>
      </c>
      <c r="U47" s="45" t="s">
        <v>50</v>
      </c>
      <c r="W47" s="17"/>
      <c r="X47" s="17"/>
      <c r="Y47" s="17"/>
      <c r="Z47" s="111">
        <v>0</v>
      </c>
      <c r="AA47" s="111" t="s">
        <v>50</v>
      </c>
    </row>
    <row r="48" spans="1:27" ht="24" customHeight="1" x14ac:dyDescent="0.15">
      <c r="A48" s="124"/>
      <c r="B48" s="92"/>
      <c r="C48" s="92"/>
      <c r="D48" s="92"/>
      <c r="E48" s="14"/>
      <c r="F48" s="14"/>
      <c r="G48" s="14"/>
      <c r="H48" s="14"/>
      <c r="I48" s="14"/>
      <c r="J48" s="20"/>
      <c r="X48" s="14"/>
    </row>
    <row r="49" spans="1:31" ht="28.5" customHeight="1" x14ac:dyDescent="0.15">
      <c r="A49" s="222" t="s">
        <v>58</v>
      </c>
      <c r="B49" s="223"/>
      <c r="C49" s="223"/>
      <c r="D49" s="223"/>
      <c r="E49" s="223"/>
      <c r="J49" s="20"/>
      <c r="X49" s="14"/>
    </row>
    <row r="50" spans="1:31" ht="33.75" x14ac:dyDescent="0.15">
      <c r="A50" s="87" t="s">
        <v>55</v>
      </c>
      <c r="B50" s="189" t="s">
        <v>59</v>
      </c>
      <c r="C50" s="87" t="s">
        <v>12</v>
      </c>
      <c r="D50" s="126" t="s">
        <v>60</v>
      </c>
      <c r="E50" s="127" t="s">
        <v>61</v>
      </c>
      <c r="F50" s="128" t="s">
        <v>62</v>
      </c>
      <c r="G50" s="128" t="s">
        <v>63</v>
      </c>
      <c r="H50" s="128" t="s">
        <v>64</v>
      </c>
      <c r="I50" s="129" t="s">
        <v>65</v>
      </c>
      <c r="L50" s="20"/>
      <c r="X50" s="14"/>
    </row>
    <row r="51" spans="1:31" ht="15" customHeight="1" x14ac:dyDescent="0.15">
      <c r="A51" s="224" t="s">
        <v>56</v>
      </c>
      <c r="B51" s="225"/>
      <c r="C51" s="130">
        <f>SUM(D51:I51)</f>
        <v>204</v>
      </c>
      <c r="D51" s="131">
        <v>43</v>
      </c>
      <c r="E51" s="132">
        <v>52</v>
      </c>
      <c r="F51" s="132">
        <v>50</v>
      </c>
      <c r="G51" s="132">
        <v>33</v>
      </c>
      <c r="H51" s="132">
        <v>26</v>
      </c>
      <c r="I51" s="133"/>
      <c r="J51" s="107" t="s">
        <v>66</v>
      </c>
      <c r="L51" s="20"/>
      <c r="T51" s="45" t="s">
        <v>50</v>
      </c>
      <c r="U51" s="45" t="s">
        <v>50</v>
      </c>
      <c r="V51" s="45" t="s">
        <v>50</v>
      </c>
      <c r="W51" s="45" t="s">
        <v>50</v>
      </c>
      <c r="X51" s="45" t="s">
        <v>50</v>
      </c>
      <c r="Y51" s="45" t="s">
        <v>50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</row>
    <row r="52" spans="1:31" ht="21" customHeight="1" x14ac:dyDescent="0.15">
      <c r="A52" s="226" t="s">
        <v>67</v>
      </c>
      <c r="B52" s="134" t="s">
        <v>68</v>
      </c>
      <c r="C52" s="135">
        <f>SUM(D52:I52)</f>
        <v>36</v>
      </c>
      <c r="D52" s="136">
        <v>18</v>
      </c>
      <c r="E52" s="137">
        <v>13</v>
      </c>
      <c r="F52" s="137">
        <v>5</v>
      </c>
      <c r="G52" s="137"/>
      <c r="H52" s="137"/>
      <c r="I52" s="138"/>
      <c r="J52" s="107" t="s">
        <v>66</v>
      </c>
      <c r="L52" s="20"/>
      <c r="T52" s="45" t="s">
        <v>50</v>
      </c>
      <c r="U52" s="45" t="s">
        <v>50</v>
      </c>
      <c r="V52" s="45" t="s">
        <v>50</v>
      </c>
      <c r="W52" s="45" t="s">
        <v>50</v>
      </c>
      <c r="X52" s="45" t="s">
        <v>50</v>
      </c>
      <c r="Y52" s="45" t="s">
        <v>50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</row>
    <row r="53" spans="1:31" ht="31.5" x14ac:dyDescent="0.15">
      <c r="A53" s="226"/>
      <c r="B53" s="139" t="s">
        <v>69</v>
      </c>
      <c r="C53" s="140">
        <f>SUM(D53:I53)</f>
        <v>23</v>
      </c>
      <c r="D53" s="141">
        <v>15</v>
      </c>
      <c r="E53" s="142">
        <v>8</v>
      </c>
      <c r="F53" s="142"/>
      <c r="G53" s="142"/>
      <c r="H53" s="142"/>
      <c r="I53" s="143"/>
      <c r="J53" s="107" t="s">
        <v>66</v>
      </c>
      <c r="L53" s="20"/>
      <c r="T53" s="45" t="s">
        <v>50</v>
      </c>
      <c r="U53" s="45" t="s">
        <v>50</v>
      </c>
      <c r="V53" s="45" t="s">
        <v>50</v>
      </c>
      <c r="W53" s="45" t="s">
        <v>50</v>
      </c>
      <c r="X53" s="45" t="s">
        <v>50</v>
      </c>
      <c r="Y53" s="45" t="s">
        <v>50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</row>
    <row r="54" spans="1:31" ht="24.95" customHeight="1" x14ac:dyDescent="0.15">
      <c r="A54" s="227" t="s">
        <v>70</v>
      </c>
      <c r="B54" s="144" t="s">
        <v>68</v>
      </c>
      <c r="C54" s="145">
        <f>SUM(D54:I54)</f>
        <v>68</v>
      </c>
      <c r="D54" s="146">
        <v>32</v>
      </c>
      <c r="E54" s="147">
        <v>27</v>
      </c>
      <c r="F54" s="147">
        <v>9</v>
      </c>
      <c r="G54" s="147"/>
      <c r="H54" s="147"/>
      <c r="I54" s="148"/>
      <c r="J54" s="107" t="s">
        <v>66</v>
      </c>
      <c r="K54" s="21"/>
      <c r="L54" s="20"/>
      <c r="T54" s="149"/>
      <c r="U54" s="149"/>
      <c r="V54" s="149"/>
      <c r="W54" s="149"/>
      <c r="X54" s="149"/>
      <c r="Y54" s="149"/>
      <c r="Z54" s="17"/>
      <c r="AA54" s="17"/>
      <c r="AB54" s="17"/>
      <c r="AC54" s="17"/>
      <c r="AD54" s="17"/>
      <c r="AE54" s="17"/>
    </row>
    <row r="55" spans="1:31" ht="33" customHeight="1" x14ac:dyDescent="0.15">
      <c r="A55" s="228"/>
      <c r="B55" s="150" t="s">
        <v>69</v>
      </c>
      <c r="C55" s="151">
        <f>SUM(D55:I55)</f>
        <v>81</v>
      </c>
      <c r="D55" s="152">
        <v>51</v>
      </c>
      <c r="E55" s="153">
        <v>30</v>
      </c>
      <c r="F55" s="153"/>
      <c r="G55" s="153"/>
      <c r="H55" s="153"/>
      <c r="I55" s="154"/>
      <c r="J55" s="107" t="s">
        <v>71</v>
      </c>
      <c r="K55" s="21"/>
      <c r="L55" s="20"/>
      <c r="T55" s="149"/>
      <c r="U55" s="149"/>
      <c r="V55" s="149"/>
      <c r="W55" s="149"/>
      <c r="X55" s="149"/>
      <c r="Y55" s="149"/>
      <c r="Z55" s="17"/>
      <c r="AA55" s="17"/>
      <c r="AB55" s="17"/>
      <c r="AC55" s="17"/>
      <c r="AD55" s="17"/>
      <c r="AE55" s="17"/>
    </row>
    <row r="56" spans="1:31" ht="34.5" customHeight="1" x14ac:dyDescent="0.15">
      <c r="A56" s="199" t="s">
        <v>72</v>
      </c>
      <c r="B56" s="199"/>
      <c r="C56" s="199"/>
      <c r="D56" s="199"/>
      <c r="E56" s="199"/>
      <c r="F56" s="199"/>
      <c r="J56" s="20"/>
      <c r="X56" s="14"/>
    </row>
    <row r="57" spans="1:31" ht="11.25" x14ac:dyDescent="0.15">
      <c r="A57" s="186" t="s">
        <v>73</v>
      </c>
      <c r="B57" s="204" t="s">
        <v>74</v>
      </c>
      <c r="C57" s="205"/>
      <c r="D57" s="206" t="s">
        <v>75</v>
      </c>
      <c r="E57" s="207"/>
      <c r="F57" s="185"/>
      <c r="J57" s="20"/>
      <c r="X57" s="14"/>
    </row>
    <row r="58" spans="1:31" ht="21" x14ac:dyDescent="0.25">
      <c r="A58" s="14"/>
      <c r="B58" s="188" t="s">
        <v>76</v>
      </c>
      <c r="C58" s="188" t="s">
        <v>77</v>
      </c>
      <c r="D58" s="188" t="s">
        <v>76</v>
      </c>
      <c r="E58" s="187" t="s">
        <v>77</v>
      </c>
      <c r="F58" s="14"/>
      <c r="G58" s="159"/>
      <c r="H58"/>
      <c r="I58"/>
      <c r="J58"/>
      <c r="X58" s="14"/>
    </row>
    <row r="59" spans="1:31" ht="15" customHeight="1" x14ac:dyDescent="0.25">
      <c r="A59" s="145" t="s">
        <v>78</v>
      </c>
      <c r="B59" s="160">
        <v>8</v>
      </c>
      <c r="C59" s="161">
        <v>73</v>
      </c>
      <c r="D59" s="161"/>
      <c r="E59" s="161">
        <v>125</v>
      </c>
      <c r="F59" s="43"/>
      <c r="H59"/>
      <c r="I59"/>
      <c r="J59"/>
      <c r="T59" s="162"/>
      <c r="X59" s="14"/>
      <c r="Z59" s="162"/>
    </row>
    <row r="60" spans="1:31" ht="15" customHeight="1" x14ac:dyDescent="0.15">
      <c r="A60" s="163" t="s">
        <v>79</v>
      </c>
      <c r="B60" s="164"/>
      <c r="C60" s="165"/>
      <c r="D60" s="165"/>
      <c r="E60" s="165"/>
      <c r="J60" s="20"/>
      <c r="X60" s="14"/>
    </row>
    <row r="61" spans="1:31" ht="15" customHeight="1" x14ac:dyDescent="0.15">
      <c r="A61" s="163" t="s">
        <v>80</v>
      </c>
      <c r="B61" s="164"/>
      <c r="C61" s="165">
        <v>5</v>
      </c>
      <c r="D61" s="165"/>
      <c r="E61" s="165">
        <v>8</v>
      </c>
      <c r="J61" s="20"/>
      <c r="X61" s="14"/>
    </row>
    <row r="62" spans="1:31" ht="15" customHeight="1" x14ac:dyDescent="0.15">
      <c r="A62" s="163" t="s">
        <v>81</v>
      </c>
      <c r="B62" s="164"/>
      <c r="C62" s="165"/>
      <c r="D62" s="165"/>
      <c r="E62" s="165"/>
      <c r="J62" s="20"/>
      <c r="X62" s="14"/>
    </row>
    <row r="63" spans="1:31" ht="15" customHeight="1" x14ac:dyDescent="0.15">
      <c r="A63" s="163" t="s">
        <v>82</v>
      </c>
      <c r="B63" s="164"/>
      <c r="C63" s="165">
        <v>31</v>
      </c>
      <c r="D63" s="165"/>
      <c r="E63" s="165">
        <v>105</v>
      </c>
      <c r="J63" s="20"/>
      <c r="X63" s="14"/>
    </row>
    <row r="64" spans="1:31" ht="15" customHeight="1" x14ac:dyDescent="0.15">
      <c r="A64" s="163" t="s">
        <v>83</v>
      </c>
      <c r="B64" s="164"/>
      <c r="C64" s="165"/>
      <c r="D64" s="165"/>
      <c r="E64" s="165"/>
      <c r="J64" s="20"/>
      <c r="X64" s="14"/>
    </row>
    <row r="65" spans="1:27" ht="15" customHeight="1" x14ac:dyDescent="0.15">
      <c r="A65" s="163" t="s">
        <v>84</v>
      </c>
      <c r="B65" s="164">
        <v>20</v>
      </c>
      <c r="C65" s="165">
        <v>3</v>
      </c>
      <c r="D65" s="165"/>
      <c r="E65" s="165">
        <v>15</v>
      </c>
      <c r="J65" s="20"/>
      <c r="X65" s="14"/>
    </row>
    <row r="66" spans="1:27" ht="15" customHeight="1" x14ac:dyDescent="0.15">
      <c r="A66" s="163" t="s">
        <v>85</v>
      </c>
      <c r="B66" s="164"/>
      <c r="C66" s="165">
        <v>1</v>
      </c>
      <c r="D66" s="165"/>
      <c r="E66" s="165"/>
      <c r="J66" s="20"/>
      <c r="X66" s="14"/>
    </row>
    <row r="67" spans="1:27" ht="15" customHeight="1" x14ac:dyDescent="0.15">
      <c r="A67" s="163" t="s">
        <v>86</v>
      </c>
      <c r="B67" s="164"/>
      <c r="C67" s="165">
        <v>70</v>
      </c>
      <c r="D67" s="165"/>
      <c r="E67" s="165">
        <v>57</v>
      </c>
      <c r="J67" s="20"/>
      <c r="X67" s="14"/>
    </row>
    <row r="68" spans="1:27" ht="15" customHeight="1" x14ac:dyDescent="0.15">
      <c r="A68" s="163" t="s">
        <v>87</v>
      </c>
      <c r="B68" s="164"/>
      <c r="C68" s="165">
        <v>63</v>
      </c>
      <c r="D68" s="165"/>
      <c r="E68" s="165">
        <v>27</v>
      </c>
      <c r="J68" s="20"/>
      <c r="X68" s="14"/>
    </row>
    <row r="69" spans="1:27" ht="15" customHeight="1" x14ac:dyDescent="0.15">
      <c r="A69" s="163" t="s">
        <v>88</v>
      </c>
      <c r="B69" s="164"/>
      <c r="C69" s="165">
        <v>43</v>
      </c>
      <c r="D69" s="165"/>
      <c r="E69" s="165">
        <v>48</v>
      </c>
      <c r="J69" s="20"/>
      <c r="X69" s="14"/>
    </row>
    <row r="70" spans="1:27" ht="15" customHeight="1" x14ac:dyDescent="0.15">
      <c r="A70" s="163" t="s">
        <v>89</v>
      </c>
      <c r="B70" s="164"/>
      <c r="C70" s="165"/>
      <c r="D70" s="165"/>
      <c r="E70" s="165"/>
      <c r="J70" s="20"/>
      <c r="X70" s="14"/>
    </row>
    <row r="71" spans="1:27" ht="15" customHeight="1" x14ac:dyDescent="0.15">
      <c r="A71" s="96" t="s">
        <v>12</v>
      </c>
      <c r="B71" s="166">
        <f>SUM(B59:B70)</f>
        <v>28</v>
      </c>
      <c r="C71" s="166">
        <f>SUM(C59:C70)</f>
        <v>289</v>
      </c>
      <c r="D71" s="166">
        <f>SUM(D59:D70)</f>
        <v>0</v>
      </c>
      <c r="E71" s="166">
        <f>SUM(E59:E70)</f>
        <v>385</v>
      </c>
      <c r="J71" s="20"/>
      <c r="X71" s="14"/>
    </row>
    <row r="72" spans="1:27" ht="39" customHeight="1" x14ac:dyDescent="0.15">
      <c r="A72" s="199" t="s">
        <v>90</v>
      </c>
      <c r="B72" s="199"/>
      <c r="C72" s="199"/>
      <c r="D72" s="199"/>
      <c r="E72" s="199"/>
      <c r="F72" s="199"/>
      <c r="J72" s="20"/>
      <c r="X72" s="14"/>
    </row>
    <row r="73" spans="1:27" x14ac:dyDescent="0.15">
      <c r="A73" s="200" t="s">
        <v>73</v>
      </c>
      <c r="B73" s="203" t="s">
        <v>91</v>
      </c>
      <c r="C73" s="203"/>
      <c r="D73" s="203"/>
      <c r="E73" s="203"/>
      <c r="J73" s="20"/>
      <c r="X73" s="14"/>
    </row>
    <row r="74" spans="1:27" x14ac:dyDescent="0.15">
      <c r="A74" s="201"/>
      <c r="B74" s="203" t="s">
        <v>92</v>
      </c>
      <c r="C74" s="203"/>
      <c r="D74" s="203" t="s">
        <v>93</v>
      </c>
      <c r="E74" s="203"/>
      <c r="J74" s="20"/>
      <c r="X74" s="14"/>
    </row>
    <row r="75" spans="1:27" ht="21" x14ac:dyDescent="0.15">
      <c r="A75" s="202"/>
      <c r="B75" s="188" t="s">
        <v>76</v>
      </c>
      <c r="C75" s="188" t="s">
        <v>77</v>
      </c>
      <c r="D75" s="188" t="s">
        <v>76</v>
      </c>
      <c r="E75" s="187" t="s">
        <v>77</v>
      </c>
      <c r="G75" s="159"/>
      <c r="J75" s="20"/>
      <c r="X75" s="14"/>
    </row>
    <row r="76" spans="1:27" ht="15" customHeight="1" x14ac:dyDescent="0.15">
      <c r="A76" s="145" t="s">
        <v>78</v>
      </c>
      <c r="B76" s="168">
        <v>12</v>
      </c>
      <c r="C76" s="88">
        <v>70</v>
      </c>
      <c r="D76" s="88"/>
      <c r="E76" s="88">
        <v>3</v>
      </c>
      <c r="F76" s="54" t="str">
        <f>T76&amp;"      "&amp;U76</f>
        <v xml:space="preserve">      </v>
      </c>
      <c r="J76" s="20"/>
      <c r="T76" s="20" t="str">
        <f>IF($B76&lt;$D76,"Suspendidas en menores 15a no puede ser mayor que programadas","")</f>
        <v/>
      </c>
      <c r="U76" s="20" t="str">
        <f>IF($C76&lt;$E76,"Suspendidas en 15+a no puede ser mayor que programadas","")</f>
        <v/>
      </c>
      <c r="X76" s="14"/>
      <c r="Z76" s="20">
        <f>IF($B76&lt;$D76,1,0)</f>
        <v>0</v>
      </c>
      <c r="AA76" s="20">
        <f>IF($C76&lt;$E76,1,0)</f>
        <v>0</v>
      </c>
    </row>
    <row r="77" spans="1:27" ht="15" customHeight="1" x14ac:dyDescent="0.15">
      <c r="A77" s="169" t="s">
        <v>79</v>
      </c>
      <c r="B77" s="170"/>
      <c r="C77" s="171"/>
      <c r="D77" s="171"/>
      <c r="E77" s="171"/>
      <c r="F77" s="54" t="str">
        <f t="shared" ref="F77:F88" si="1">T77&amp;"      "&amp;U77</f>
        <v xml:space="preserve">      </v>
      </c>
      <c r="J77" s="20"/>
      <c r="T77" s="20" t="str">
        <f t="shared" ref="T77:T88" si="2">IF($B77&lt;$D77,"Suspendidas en menores 15a no puede ser mayor que programadas","")</f>
        <v/>
      </c>
      <c r="U77" s="20" t="str">
        <f t="shared" ref="U77:U88" si="3">IF($C77&lt;$E77,"Suspendidas en 15+a no puede ser mayor que programadas","")</f>
        <v/>
      </c>
      <c r="X77" s="14"/>
      <c r="Z77" s="20">
        <f t="shared" ref="Z77:Z88" si="4">IF($B77&lt;$D77,1,0)</f>
        <v>0</v>
      </c>
      <c r="AA77" s="20">
        <f t="shared" ref="AA77:AA88" si="5">IF($C77&lt;$E77,1,0)</f>
        <v>0</v>
      </c>
    </row>
    <row r="78" spans="1:27" ht="15" customHeight="1" x14ac:dyDescent="0.15">
      <c r="A78" s="163" t="s">
        <v>80</v>
      </c>
      <c r="B78" s="170">
        <v>1</v>
      </c>
      <c r="C78" s="171">
        <v>9</v>
      </c>
      <c r="D78" s="171"/>
      <c r="E78" s="171"/>
      <c r="F78" s="54" t="str">
        <f t="shared" si="1"/>
        <v xml:space="preserve">      </v>
      </c>
      <c r="J78" s="20"/>
      <c r="T78" s="20" t="str">
        <f t="shared" si="2"/>
        <v/>
      </c>
      <c r="U78" s="20" t="str">
        <f t="shared" si="3"/>
        <v/>
      </c>
      <c r="X78" s="14"/>
      <c r="Z78" s="20">
        <f t="shared" si="4"/>
        <v>0</v>
      </c>
      <c r="AA78" s="20">
        <f t="shared" si="5"/>
        <v>0</v>
      </c>
    </row>
    <row r="79" spans="1:27" ht="15" customHeight="1" x14ac:dyDescent="0.15">
      <c r="A79" s="163" t="s">
        <v>81</v>
      </c>
      <c r="B79" s="170"/>
      <c r="C79" s="171"/>
      <c r="D79" s="171"/>
      <c r="E79" s="171"/>
      <c r="F79" s="54" t="str">
        <f t="shared" si="1"/>
        <v xml:space="preserve">      </v>
      </c>
      <c r="J79" s="20"/>
      <c r="T79" s="20" t="str">
        <f t="shared" si="2"/>
        <v/>
      </c>
      <c r="U79" s="20" t="str">
        <f t="shared" si="3"/>
        <v/>
      </c>
      <c r="X79" s="14"/>
      <c r="Z79" s="20">
        <f t="shared" si="4"/>
        <v>0</v>
      </c>
      <c r="AA79" s="20">
        <f t="shared" si="5"/>
        <v>0</v>
      </c>
    </row>
    <row r="80" spans="1:27" ht="15" customHeight="1" x14ac:dyDescent="0.15">
      <c r="A80" s="163" t="s">
        <v>82</v>
      </c>
      <c r="B80" s="170">
        <v>2</v>
      </c>
      <c r="C80" s="171">
        <v>30</v>
      </c>
      <c r="D80" s="171"/>
      <c r="E80" s="171">
        <v>1</v>
      </c>
      <c r="F80" s="54" t="str">
        <f t="shared" si="1"/>
        <v xml:space="preserve">      </v>
      </c>
      <c r="J80" s="20"/>
      <c r="T80" s="20" t="str">
        <f t="shared" si="2"/>
        <v/>
      </c>
      <c r="U80" s="20" t="str">
        <f t="shared" si="3"/>
        <v/>
      </c>
      <c r="X80" s="14"/>
      <c r="Z80" s="20">
        <f t="shared" si="4"/>
        <v>0</v>
      </c>
      <c r="AA80" s="20">
        <f t="shared" si="5"/>
        <v>0</v>
      </c>
    </row>
    <row r="81" spans="1:27" ht="15" customHeight="1" x14ac:dyDescent="0.15">
      <c r="A81" s="163" t="s">
        <v>83</v>
      </c>
      <c r="B81" s="170"/>
      <c r="C81" s="171"/>
      <c r="D81" s="171"/>
      <c r="E81" s="171"/>
      <c r="F81" s="54" t="str">
        <f t="shared" si="1"/>
        <v xml:space="preserve">      </v>
      </c>
      <c r="J81" s="20"/>
      <c r="T81" s="20" t="str">
        <f t="shared" si="2"/>
        <v/>
      </c>
      <c r="U81" s="20" t="str">
        <f t="shared" si="3"/>
        <v/>
      </c>
      <c r="X81" s="14"/>
      <c r="Z81" s="20">
        <f t="shared" si="4"/>
        <v>0</v>
      </c>
      <c r="AA81" s="20">
        <f t="shared" si="5"/>
        <v>0</v>
      </c>
    </row>
    <row r="82" spans="1:27" ht="15" customHeight="1" x14ac:dyDescent="0.15">
      <c r="A82" s="163" t="s">
        <v>84</v>
      </c>
      <c r="B82" s="170">
        <v>12</v>
      </c>
      <c r="C82" s="171">
        <v>4</v>
      </c>
      <c r="D82" s="171">
        <v>1</v>
      </c>
      <c r="E82" s="171">
        <v>1</v>
      </c>
      <c r="F82" s="54" t="str">
        <f t="shared" si="1"/>
        <v xml:space="preserve">      </v>
      </c>
      <c r="J82" s="20"/>
      <c r="T82" s="20" t="str">
        <f t="shared" si="2"/>
        <v/>
      </c>
      <c r="U82" s="20" t="str">
        <f t="shared" si="3"/>
        <v/>
      </c>
      <c r="X82" s="14"/>
      <c r="Z82" s="20">
        <f t="shared" si="4"/>
        <v>0</v>
      </c>
      <c r="AA82" s="20">
        <f t="shared" si="5"/>
        <v>0</v>
      </c>
    </row>
    <row r="83" spans="1:27" ht="15" customHeight="1" x14ac:dyDescent="0.15">
      <c r="A83" s="163" t="s">
        <v>85</v>
      </c>
      <c r="B83" s="170"/>
      <c r="C83" s="171">
        <v>40</v>
      </c>
      <c r="D83" s="171"/>
      <c r="E83" s="171">
        <v>1</v>
      </c>
      <c r="F83" s="54" t="str">
        <f t="shared" si="1"/>
        <v xml:space="preserve">      </v>
      </c>
      <c r="J83" s="20"/>
      <c r="T83" s="20" t="str">
        <f t="shared" si="2"/>
        <v/>
      </c>
      <c r="U83" s="20" t="str">
        <f t="shared" si="3"/>
        <v/>
      </c>
      <c r="X83" s="14"/>
      <c r="Z83" s="20">
        <f t="shared" si="4"/>
        <v>0</v>
      </c>
      <c r="AA83" s="20">
        <f t="shared" si="5"/>
        <v>0</v>
      </c>
    </row>
    <row r="84" spans="1:27" ht="15" customHeight="1" x14ac:dyDescent="0.15">
      <c r="A84" s="163" t="s">
        <v>86</v>
      </c>
      <c r="B84" s="170"/>
      <c r="C84" s="171">
        <v>15</v>
      </c>
      <c r="D84" s="171"/>
      <c r="E84" s="171">
        <v>2</v>
      </c>
      <c r="F84" s="54" t="str">
        <f t="shared" si="1"/>
        <v xml:space="preserve">      </v>
      </c>
      <c r="J84" s="20"/>
      <c r="T84" s="20" t="str">
        <f t="shared" si="2"/>
        <v/>
      </c>
      <c r="U84" s="20" t="str">
        <f t="shared" si="3"/>
        <v/>
      </c>
      <c r="X84" s="14"/>
      <c r="Z84" s="20">
        <f t="shared" si="4"/>
        <v>0</v>
      </c>
      <c r="AA84" s="20">
        <f t="shared" si="5"/>
        <v>0</v>
      </c>
    </row>
    <row r="85" spans="1:27" ht="15" customHeight="1" x14ac:dyDescent="0.15">
      <c r="A85" s="163" t="s">
        <v>87</v>
      </c>
      <c r="B85" s="170">
        <v>1</v>
      </c>
      <c r="C85" s="171">
        <v>40</v>
      </c>
      <c r="D85" s="171"/>
      <c r="E85" s="171">
        <v>3</v>
      </c>
      <c r="F85" s="54" t="str">
        <f t="shared" si="1"/>
        <v xml:space="preserve">      </v>
      </c>
      <c r="J85" s="20"/>
      <c r="T85" s="20" t="str">
        <f t="shared" si="2"/>
        <v/>
      </c>
      <c r="U85" s="20" t="str">
        <f t="shared" si="3"/>
        <v/>
      </c>
      <c r="X85" s="14"/>
      <c r="Z85" s="20">
        <f t="shared" si="4"/>
        <v>0</v>
      </c>
      <c r="AA85" s="20">
        <f t="shared" si="5"/>
        <v>0</v>
      </c>
    </row>
    <row r="86" spans="1:27" ht="15" customHeight="1" x14ac:dyDescent="0.15">
      <c r="A86" s="163" t="s">
        <v>88</v>
      </c>
      <c r="B86" s="170">
        <v>3</v>
      </c>
      <c r="C86" s="171">
        <v>25</v>
      </c>
      <c r="D86" s="171">
        <v>1</v>
      </c>
      <c r="E86" s="171">
        <v>2</v>
      </c>
      <c r="F86" s="54" t="str">
        <f t="shared" si="1"/>
        <v xml:space="preserve">      </v>
      </c>
      <c r="J86" s="20"/>
      <c r="T86" s="20" t="str">
        <f t="shared" si="2"/>
        <v/>
      </c>
      <c r="U86" s="20" t="str">
        <f t="shared" si="3"/>
        <v/>
      </c>
      <c r="X86" s="14"/>
      <c r="Z86" s="20">
        <f t="shared" si="4"/>
        <v>0</v>
      </c>
      <c r="AA86" s="20">
        <f t="shared" si="5"/>
        <v>0</v>
      </c>
    </row>
    <row r="87" spans="1:27" ht="15" customHeight="1" x14ac:dyDescent="0.15">
      <c r="A87" s="172" t="s">
        <v>89</v>
      </c>
      <c r="B87" s="170"/>
      <c r="C87" s="171"/>
      <c r="D87" s="171"/>
      <c r="E87" s="171"/>
      <c r="F87" s="54" t="str">
        <f t="shared" si="1"/>
        <v xml:space="preserve">      </v>
      </c>
      <c r="J87" s="20"/>
      <c r="T87" s="20" t="str">
        <f t="shared" si="2"/>
        <v/>
      </c>
      <c r="U87" s="20" t="str">
        <f t="shared" si="3"/>
        <v/>
      </c>
      <c r="X87" s="14"/>
      <c r="Z87" s="20">
        <f t="shared" si="4"/>
        <v>0</v>
      </c>
      <c r="AA87" s="20">
        <f t="shared" si="5"/>
        <v>0</v>
      </c>
    </row>
    <row r="88" spans="1:27" ht="15" customHeight="1" x14ac:dyDescent="0.15">
      <c r="A88" s="172" t="s">
        <v>12</v>
      </c>
      <c r="B88" s="173">
        <f>SUM(B76:B87)</f>
        <v>31</v>
      </c>
      <c r="C88" s="173">
        <f>SUM(C76:C87)</f>
        <v>233</v>
      </c>
      <c r="D88" s="173">
        <f>SUM(D76:D87)</f>
        <v>2</v>
      </c>
      <c r="E88" s="173">
        <f>SUM(E76:E87)</f>
        <v>13</v>
      </c>
      <c r="F88" s="54" t="str">
        <f t="shared" si="1"/>
        <v xml:space="preserve">      </v>
      </c>
      <c r="J88" s="20"/>
      <c r="T88" s="20" t="str">
        <f t="shared" si="2"/>
        <v/>
      </c>
      <c r="U88" s="20" t="str">
        <f t="shared" si="3"/>
        <v/>
      </c>
      <c r="X88" s="14"/>
      <c r="Z88" s="20">
        <f t="shared" si="4"/>
        <v>0</v>
      </c>
      <c r="AA88" s="20">
        <f t="shared" si="5"/>
        <v>0</v>
      </c>
    </row>
    <row r="89" spans="1:27" ht="11.25" x14ac:dyDescent="0.15">
      <c r="F89" s="174"/>
      <c r="J89" s="20"/>
      <c r="X89" s="14"/>
    </row>
    <row r="90" spans="1:27" x14ac:dyDescent="0.15">
      <c r="J90" s="20"/>
      <c r="X90" s="14"/>
    </row>
    <row r="91" spans="1:27" x14ac:dyDescent="0.15">
      <c r="J91" s="20"/>
      <c r="X91" s="14"/>
    </row>
    <row r="92" spans="1:27" x14ac:dyDescent="0.15">
      <c r="J92" s="20"/>
      <c r="X92" s="14"/>
    </row>
    <row r="93" spans="1:27" x14ac:dyDescent="0.15">
      <c r="J93" s="20"/>
      <c r="X93" s="14"/>
    </row>
    <row r="94" spans="1:27" x14ac:dyDescent="0.15">
      <c r="J94" s="20"/>
      <c r="X94" s="14"/>
    </row>
    <row r="95" spans="1:27" x14ac:dyDescent="0.15">
      <c r="J95" s="20"/>
      <c r="X95" s="14"/>
    </row>
    <row r="96" spans="1:27" x14ac:dyDescent="0.15">
      <c r="J96" s="20"/>
      <c r="X96" s="14"/>
    </row>
    <row r="97" spans="10:24" x14ac:dyDescent="0.15">
      <c r="J97" s="20"/>
      <c r="X97" s="14"/>
    </row>
    <row r="98" spans="10:24" x14ac:dyDescent="0.15">
      <c r="J98" s="20"/>
      <c r="X98" s="14"/>
    </row>
    <row r="99" spans="10:24" x14ac:dyDescent="0.15">
      <c r="J99" s="20"/>
      <c r="X99" s="14"/>
    </row>
    <row r="100" spans="10:24" x14ac:dyDescent="0.15">
      <c r="J100" s="20"/>
      <c r="X100" s="14"/>
    </row>
    <row r="101" spans="10:24" x14ac:dyDescent="0.15">
      <c r="J101" s="20"/>
      <c r="X101" s="14"/>
    </row>
    <row r="102" spans="10:24" x14ac:dyDescent="0.15">
      <c r="J102" s="20"/>
      <c r="X102" s="14"/>
    </row>
    <row r="103" spans="10:24" x14ac:dyDescent="0.15">
      <c r="J103" s="20"/>
      <c r="X103" s="14"/>
    </row>
    <row r="104" spans="10:24" x14ac:dyDescent="0.15">
      <c r="J104" s="20"/>
      <c r="X104" s="14"/>
    </row>
    <row r="105" spans="10:24" x14ac:dyDescent="0.15">
      <c r="J105" s="20"/>
      <c r="X105" s="14"/>
    </row>
    <row r="106" spans="10:24" x14ac:dyDescent="0.15">
      <c r="J106" s="20"/>
      <c r="X106" s="14"/>
    </row>
    <row r="107" spans="10:24" x14ac:dyDescent="0.15">
      <c r="J107" s="20"/>
      <c r="X107" s="14"/>
    </row>
    <row r="108" spans="10:24" x14ac:dyDescent="0.15">
      <c r="J108" s="20"/>
      <c r="X108" s="14"/>
    </row>
    <row r="109" spans="10:24" x14ac:dyDescent="0.15">
      <c r="J109" s="20"/>
      <c r="X109" s="14"/>
    </row>
    <row r="110" spans="10:24" x14ac:dyDescent="0.15">
      <c r="J110" s="20"/>
      <c r="X110" s="14"/>
    </row>
    <row r="111" spans="10:24" x14ac:dyDescent="0.15">
      <c r="J111" s="20"/>
      <c r="X111" s="14"/>
    </row>
    <row r="112" spans="10:24" x14ac:dyDescent="0.15">
      <c r="J112" s="20"/>
      <c r="X112" s="14"/>
    </row>
    <row r="113" spans="10:24" x14ac:dyDescent="0.15">
      <c r="J113" s="20"/>
      <c r="X113" s="14"/>
    </row>
    <row r="114" spans="10:24" x14ac:dyDescent="0.15">
      <c r="J114" s="20"/>
      <c r="X114" s="14"/>
    </row>
    <row r="115" spans="10:24" x14ac:dyDescent="0.15">
      <c r="J115" s="20"/>
      <c r="X115" s="14"/>
    </row>
    <row r="116" spans="10:24" x14ac:dyDescent="0.15">
      <c r="J116" s="20"/>
      <c r="X116" s="14"/>
    </row>
    <row r="117" spans="10:24" x14ac:dyDescent="0.15">
      <c r="J117" s="20"/>
      <c r="X117" s="14"/>
    </row>
    <row r="118" spans="10:24" x14ac:dyDescent="0.15">
      <c r="J118" s="20"/>
      <c r="X118" s="14"/>
    </row>
    <row r="119" spans="10:24" x14ac:dyDescent="0.15">
      <c r="J119" s="20"/>
      <c r="X119" s="14"/>
    </row>
    <row r="120" spans="10:24" x14ac:dyDescent="0.15">
      <c r="J120" s="20"/>
      <c r="X120" s="14"/>
    </row>
    <row r="121" spans="10:24" x14ac:dyDescent="0.15">
      <c r="J121" s="20"/>
      <c r="X121" s="14"/>
    </row>
    <row r="122" spans="10:24" x14ac:dyDescent="0.15">
      <c r="J122" s="20"/>
      <c r="X122" s="14"/>
    </row>
    <row r="123" spans="10:24" x14ac:dyDescent="0.15">
      <c r="J123" s="20"/>
      <c r="X123" s="14"/>
    </row>
    <row r="124" spans="10:24" x14ac:dyDescent="0.15">
      <c r="J124" s="20"/>
      <c r="X124" s="14"/>
    </row>
    <row r="125" spans="10:24" x14ac:dyDescent="0.15">
      <c r="J125" s="20"/>
      <c r="X125" s="14"/>
    </row>
    <row r="126" spans="10:24" x14ac:dyDescent="0.15">
      <c r="J126" s="20"/>
      <c r="X126" s="14"/>
    </row>
    <row r="127" spans="10:24" x14ac:dyDescent="0.15">
      <c r="J127" s="20"/>
      <c r="X127" s="14"/>
    </row>
    <row r="128" spans="10:24" x14ac:dyDescent="0.15">
      <c r="J128" s="20"/>
      <c r="X128" s="14"/>
    </row>
    <row r="129" spans="10:24" x14ac:dyDescent="0.15">
      <c r="J129" s="20"/>
      <c r="X129" s="14"/>
    </row>
    <row r="130" spans="10:24" x14ac:dyDescent="0.15">
      <c r="J130" s="20"/>
      <c r="X130" s="14"/>
    </row>
    <row r="131" spans="10:24" x14ac:dyDescent="0.15">
      <c r="J131" s="20"/>
      <c r="X131" s="14"/>
    </row>
    <row r="132" spans="10:24" x14ac:dyDescent="0.15">
      <c r="J132" s="20"/>
      <c r="X132" s="14"/>
    </row>
    <row r="133" spans="10:24" x14ac:dyDescent="0.15">
      <c r="J133" s="20"/>
      <c r="X133" s="14"/>
    </row>
    <row r="134" spans="10:24" x14ac:dyDescent="0.15">
      <c r="X134" s="14"/>
    </row>
    <row r="135" spans="10:24" x14ac:dyDescent="0.15">
      <c r="X135" s="14"/>
    </row>
    <row r="136" spans="10:24" x14ac:dyDescent="0.15">
      <c r="X136" s="14"/>
    </row>
    <row r="137" spans="10:24" x14ac:dyDescent="0.15">
      <c r="X137" s="14"/>
    </row>
    <row r="138" spans="10:24" x14ac:dyDescent="0.15">
      <c r="X138" s="14"/>
    </row>
    <row r="139" spans="10:24" x14ac:dyDescent="0.15">
      <c r="X139" s="14"/>
    </row>
    <row r="140" spans="10:24" x14ac:dyDescent="0.15">
      <c r="X140" s="14"/>
    </row>
    <row r="141" spans="10:24" x14ac:dyDescent="0.15">
      <c r="X141" s="14"/>
    </row>
    <row r="142" spans="10:24" x14ac:dyDescent="0.15">
      <c r="X142" s="14"/>
    </row>
    <row r="143" spans="10:24" x14ac:dyDescent="0.15">
      <c r="X143" s="14"/>
    </row>
    <row r="144" spans="10:24" x14ac:dyDescent="0.15">
      <c r="X144" s="14"/>
    </row>
    <row r="145" spans="24:24" x14ac:dyDescent="0.15">
      <c r="X145" s="14"/>
    </row>
    <row r="146" spans="24:24" x14ac:dyDescent="0.15">
      <c r="X146" s="14"/>
    </row>
    <row r="147" spans="24:24" x14ac:dyDescent="0.15">
      <c r="X147" s="14"/>
    </row>
    <row r="148" spans="24:24" x14ac:dyDescent="0.15">
      <c r="X148" s="14"/>
    </row>
    <row r="149" spans="24:24" x14ac:dyDescent="0.15">
      <c r="X149" s="14"/>
    </row>
    <row r="150" spans="24:24" x14ac:dyDescent="0.15">
      <c r="X150" s="14"/>
    </row>
    <row r="151" spans="24:24" x14ac:dyDescent="0.15">
      <c r="X151" s="14"/>
    </row>
    <row r="152" spans="24:24" x14ac:dyDescent="0.15">
      <c r="X152" s="14"/>
    </row>
    <row r="153" spans="24:24" x14ac:dyDescent="0.15">
      <c r="X153" s="14"/>
    </row>
    <row r="154" spans="24:24" x14ac:dyDescent="0.15">
      <c r="X154" s="14"/>
    </row>
    <row r="155" spans="24:24" x14ac:dyDescent="0.15">
      <c r="X155" s="14"/>
    </row>
    <row r="156" spans="24:24" x14ac:dyDescent="0.15">
      <c r="X156" s="14"/>
    </row>
    <row r="157" spans="24:24" x14ac:dyDescent="0.15">
      <c r="X157" s="14"/>
    </row>
    <row r="158" spans="24:24" x14ac:dyDescent="0.15">
      <c r="X158" s="14"/>
    </row>
    <row r="159" spans="24:24" x14ac:dyDescent="0.15">
      <c r="X159" s="14"/>
    </row>
    <row r="160" spans="24:24" x14ac:dyDescent="0.15">
      <c r="X160" s="14"/>
    </row>
    <row r="161" spans="24:24" x14ac:dyDescent="0.15">
      <c r="X161" s="14"/>
    </row>
    <row r="162" spans="24:24" x14ac:dyDescent="0.15">
      <c r="X162" s="14"/>
    </row>
    <row r="163" spans="24:24" x14ac:dyDescent="0.15">
      <c r="X163" s="14"/>
    </row>
    <row r="164" spans="24:24" x14ac:dyDescent="0.15">
      <c r="X164" s="14"/>
    </row>
    <row r="165" spans="24:24" x14ac:dyDescent="0.15">
      <c r="X165" s="14"/>
    </row>
    <row r="166" spans="24:24" x14ac:dyDescent="0.15">
      <c r="X166" s="14"/>
    </row>
    <row r="167" spans="24:24" x14ac:dyDescent="0.15">
      <c r="X167" s="14"/>
    </row>
    <row r="168" spans="24:24" x14ac:dyDescent="0.15">
      <c r="X168" s="14"/>
    </row>
    <row r="169" spans="24:24" x14ac:dyDescent="0.15">
      <c r="X169" s="14"/>
    </row>
    <row r="170" spans="24:24" x14ac:dyDescent="0.15">
      <c r="X170" s="14"/>
    </row>
    <row r="171" spans="24:24" x14ac:dyDescent="0.15">
      <c r="X171" s="14"/>
    </row>
    <row r="172" spans="24:24" x14ac:dyDescent="0.15">
      <c r="X172" s="14"/>
    </row>
    <row r="173" spans="24:24" x14ac:dyDescent="0.15">
      <c r="X173" s="14"/>
    </row>
    <row r="174" spans="24:24" x14ac:dyDescent="0.15">
      <c r="X174" s="14"/>
    </row>
    <row r="175" spans="24:24" x14ac:dyDescent="0.15">
      <c r="X175" s="14"/>
    </row>
    <row r="176" spans="24:24" x14ac:dyDescent="0.15">
      <c r="X176" s="14"/>
    </row>
    <row r="177" spans="24:24" x14ac:dyDescent="0.15">
      <c r="X177" s="14"/>
    </row>
    <row r="178" spans="24:24" x14ac:dyDescent="0.15">
      <c r="X178" s="14"/>
    </row>
    <row r="179" spans="24:24" x14ac:dyDescent="0.15">
      <c r="X179" s="14"/>
    </row>
    <row r="180" spans="24:24" x14ac:dyDescent="0.15">
      <c r="X180" s="14"/>
    </row>
    <row r="181" spans="24:24" x14ac:dyDescent="0.15">
      <c r="X181" s="14"/>
    </row>
    <row r="182" spans="24:24" x14ac:dyDescent="0.15">
      <c r="X182" s="14"/>
    </row>
    <row r="183" spans="24:24" x14ac:dyDescent="0.15">
      <c r="X183" s="14"/>
    </row>
    <row r="184" spans="24:24" x14ac:dyDescent="0.15">
      <c r="X184" s="14"/>
    </row>
    <row r="185" spans="24:24" x14ac:dyDescent="0.15">
      <c r="X185" s="14"/>
    </row>
    <row r="186" spans="24:24" x14ac:dyDescent="0.15">
      <c r="X186" s="14"/>
    </row>
    <row r="187" spans="24:24" x14ac:dyDescent="0.15">
      <c r="X187" s="14"/>
    </row>
    <row r="188" spans="24:24" x14ac:dyDescent="0.15">
      <c r="X188" s="14"/>
    </row>
    <row r="189" spans="24:24" x14ac:dyDescent="0.15">
      <c r="X189" s="14"/>
    </row>
    <row r="190" spans="24:24" x14ac:dyDescent="0.15">
      <c r="X190" s="14"/>
    </row>
    <row r="191" spans="24:24" x14ac:dyDescent="0.15">
      <c r="X191" s="14"/>
    </row>
    <row r="192" spans="24:24" x14ac:dyDescent="0.15">
      <c r="X192" s="14"/>
    </row>
    <row r="193" spans="1:26" x14ac:dyDescent="0.15">
      <c r="X193" s="14"/>
    </row>
    <row r="194" spans="1:26" x14ac:dyDescent="0.15">
      <c r="X194" s="14"/>
    </row>
    <row r="195" spans="1:26" ht="13.5" hidden="1" customHeight="1" x14ac:dyDescent="0.15">
      <c r="X195" s="14"/>
    </row>
    <row r="196" spans="1:26" ht="13.5" hidden="1" customHeight="1" x14ac:dyDescent="0.15">
      <c r="A196" s="175">
        <f>SUM(A8:J88)</f>
        <v>18974</v>
      </c>
      <c r="X196" s="14"/>
      <c r="Z196" s="176">
        <v>0</v>
      </c>
    </row>
    <row r="197" spans="1:26" ht="13.5" hidden="1" customHeight="1" x14ac:dyDescent="0.15">
      <c r="X197" s="14"/>
    </row>
    <row r="198" spans="1:26" x14ac:dyDescent="0.15">
      <c r="X198" s="14"/>
    </row>
    <row r="199" spans="1:26" x14ac:dyDescent="0.15">
      <c r="X199" s="14"/>
    </row>
    <row r="200" spans="1:26" x14ac:dyDescent="0.15">
      <c r="X200" s="14"/>
    </row>
    <row r="201" spans="1:26" x14ac:dyDescent="0.15">
      <c r="X201" s="14"/>
    </row>
    <row r="202" spans="1:26" x14ac:dyDescent="0.15">
      <c r="X202" s="14"/>
    </row>
    <row r="203" spans="1:26" x14ac:dyDescent="0.15">
      <c r="X203" s="14"/>
    </row>
    <row r="204" spans="1:26" x14ac:dyDescent="0.15">
      <c r="X204" s="14"/>
    </row>
    <row r="205" spans="1:26" x14ac:dyDescent="0.15">
      <c r="X205" s="14"/>
    </row>
    <row r="206" spans="1:26" x14ac:dyDescent="0.15">
      <c r="X206" s="14"/>
    </row>
    <row r="207" spans="1:26" x14ac:dyDescent="0.15">
      <c r="X207" s="14"/>
    </row>
    <row r="208" spans="1:26" x14ac:dyDescent="0.15">
      <c r="X208" s="14"/>
    </row>
    <row r="209" spans="24:24" x14ac:dyDescent="0.15">
      <c r="X209" s="14"/>
    </row>
    <row r="210" spans="24:24" x14ac:dyDescent="0.15">
      <c r="X210" s="14"/>
    </row>
    <row r="211" spans="24:24" x14ac:dyDescent="0.15">
      <c r="X211" s="14"/>
    </row>
    <row r="212" spans="24:24" x14ac:dyDescent="0.15">
      <c r="X212" s="14"/>
    </row>
    <row r="213" spans="24:24" x14ac:dyDescent="0.15">
      <c r="X213" s="14"/>
    </row>
    <row r="214" spans="24:24" x14ac:dyDescent="0.15">
      <c r="X214" s="14"/>
    </row>
    <row r="215" spans="24:24" x14ac:dyDescent="0.15">
      <c r="X215" s="14"/>
    </row>
    <row r="216" spans="24:24" x14ac:dyDescent="0.15">
      <c r="X216" s="14"/>
    </row>
    <row r="217" spans="24:24" x14ac:dyDescent="0.15">
      <c r="X217" s="14"/>
    </row>
    <row r="218" spans="24:24" x14ac:dyDescent="0.15">
      <c r="X218" s="14"/>
    </row>
    <row r="219" spans="24:24" x14ac:dyDescent="0.15">
      <c r="X219" s="14"/>
    </row>
    <row r="220" spans="24:24" x14ac:dyDescent="0.15">
      <c r="X220" s="14"/>
    </row>
    <row r="221" spans="24:24" x14ac:dyDescent="0.15">
      <c r="X221" s="14"/>
    </row>
    <row r="222" spans="24:24" x14ac:dyDescent="0.15">
      <c r="X222" s="14"/>
    </row>
    <row r="223" spans="24:24" x14ac:dyDescent="0.15">
      <c r="X223" s="14"/>
    </row>
    <row r="224" spans="24:24" x14ac:dyDescent="0.15">
      <c r="X224" s="14"/>
    </row>
    <row r="225" spans="24:24" x14ac:dyDescent="0.15">
      <c r="X225" s="14"/>
    </row>
    <row r="226" spans="24:24" x14ac:dyDescent="0.15">
      <c r="X226" s="14"/>
    </row>
    <row r="227" spans="24:24" x14ac:dyDescent="0.15">
      <c r="X227" s="14"/>
    </row>
    <row r="228" spans="24:24" x14ac:dyDescent="0.15">
      <c r="X228" s="14"/>
    </row>
    <row r="229" spans="24:24" x14ac:dyDescent="0.15">
      <c r="X229" s="14"/>
    </row>
    <row r="230" spans="24:24" x14ac:dyDescent="0.15">
      <c r="X230" s="14"/>
    </row>
    <row r="231" spans="24:24" x14ac:dyDescent="0.15">
      <c r="X231" s="14"/>
    </row>
    <row r="232" spans="24:24" x14ac:dyDescent="0.15">
      <c r="X232" s="14"/>
    </row>
    <row r="233" spans="24:24" x14ac:dyDescent="0.15">
      <c r="X233" s="14"/>
    </row>
    <row r="234" spans="24:24" x14ac:dyDescent="0.15">
      <c r="X234" s="14"/>
    </row>
    <row r="235" spans="24:24" x14ac:dyDescent="0.15">
      <c r="X235" s="14"/>
    </row>
    <row r="236" spans="24:24" x14ac:dyDescent="0.15">
      <c r="X236" s="14"/>
    </row>
    <row r="237" spans="24:24" x14ac:dyDescent="0.15">
      <c r="X237" s="14"/>
    </row>
    <row r="238" spans="24:24" x14ac:dyDescent="0.15">
      <c r="X238" s="14"/>
    </row>
    <row r="239" spans="24:24" x14ac:dyDescent="0.15">
      <c r="X239" s="14"/>
    </row>
    <row r="240" spans="24:24" x14ac:dyDescent="0.15">
      <c r="X240" s="14"/>
    </row>
    <row r="241" spans="24:24" x14ac:dyDescent="0.15">
      <c r="X241" s="14"/>
    </row>
    <row r="242" spans="24:24" x14ac:dyDescent="0.15">
      <c r="X242" s="14"/>
    </row>
    <row r="243" spans="24:24" x14ac:dyDescent="0.15">
      <c r="X243" s="14"/>
    </row>
    <row r="244" spans="24:24" x14ac:dyDescent="0.15">
      <c r="X244" s="14"/>
    </row>
    <row r="245" spans="24:24" x14ac:dyDescent="0.15">
      <c r="X245" s="14"/>
    </row>
    <row r="246" spans="24:24" x14ac:dyDescent="0.15">
      <c r="X246" s="14"/>
    </row>
    <row r="247" spans="24:24" x14ac:dyDescent="0.15">
      <c r="X247" s="14"/>
    </row>
    <row r="248" spans="24:24" x14ac:dyDescent="0.15">
      <c r="X248" s="14"/>
    </row>
    <row r="249" spans="24:24" x14ac:dyDescent="0.15">
      <c r="X249" s="14"/>
    </row>
    <row r="250" spans="24:24" x14ac:dyDescent="0.15">
      <c r="X250" s="14"/>
    </row>
    <row r="251" spans="24:24" x14ac:dyDescent="0.15">
      <c r="X251" s="14"/>
    </row>
    <row r="252" spans="24:24" x14ac:dyDescent="0.15">
      <c r="X252" s="14"/>
    </row>
    <row r="253" spans="24:24" x14ac:dyDescent="0.15">
      <c r="X253" s="14"/>
    </row>
    <row r="254" spans="24:24" x14ac:dyDescent="0.15">
      <c r="X254" s="14"/>
    </row>
    <row r="255" spans="24:24" x14ac:dyDescent="0.15">
      <c r="X255" s="14"/>
    </row>
    <row r="256" spans="24:24" x14ac:dyDescent="0.15">
      <c r="X256" s="14"/>
    </row>
    <row r="257" spans="24:24" x14ac:dyDescent="0.15">
      <c r="X257" s="14"/>
    </row>
    <row r="258" spans="24:24" x14ac:dyDescent="0.15">
      <c r="X258" s="14"/>
    </row>
    <row r="259" spans="24:24" x14ac:dyDescent="0.15">
      <c r="X259" s="14"/>
    </row>
    <row r="260" spans="24:24" x14ac:dyDescent="0.15">
      <c r="X260" s="14"/>
    </row>
    <row r="261" spans="24:24" x14ac:dyDescent="0.15">
      <c r="X261" s="14"/>
    </row>
    <row r="262" spans="24:24" x14ac:dyDescent="0.15">
      <c r="X262" s="14"/>
    </row>
    <row r="263" spans="24:24" x14ac:dyDescent="0.15">
      <c r="X263" s="14"/>
    </row>
    <row r="264" spans="24:24" x14ac:dyDescent="0.15">
      <c r="X264" s="14"/>
    </row>
    <row r="265" spans="24:24" x14ac:dyDescent="0.15">
      <c r="X265" s="14"/>
    </row>
    <row r="266" spans="24:24" x14ac:dyDescent="0.15">
      <c r="X266" s="14"/>
    </row>
    <row r="267" spans="24:24" x14ac:dyDescent="0.15">
      <c r="X267" s="14"/>
    </row>
    <row r="268" spans="24:24" x14ac:dyDescent="0.15">
      <c r="X268" s="14"/>
    </row>
    <row r="269" spans="24:24" x14ac:dyDescent="0.15">
      <c r="X269" s="14"/>
    </row>
    <row r="270" spans="24:24" x14ac:dyDescent="0.15">
      <c r="X270" s="14"/>
    </row>
    <row r="271" spans="24:24" x14ac:dyDescent="0.15">
      <c r="X271" s="14"/>
    </row>
    <row r="272" spans="24:24" x14ac:dyDescent="0.15">
      <c r="X272" s="14"/>
    </row>
    <row r="273" spans="24:24" x14ac:dyDescent="0.15">
      <c r="X273" s="14"/>
    </row>
    <row r="274" spans="24:24" x14ac:dyDescent="0.15">
      <c r="X274" s="14"/>
    </row>
    <row r="275" spans="24:24" x14ac:dyDescent="0.15">
      <c r="X275" s="14"/>
    </row>
    <row r="276" spans="24:24" x14ac:dyDescent="0.15">
      <c r="X276" s="14"/>
    </row>
    <row r="277" spans="24:24" x14ac:dyDescent="0.15">
      <c r="X277" s="14"/>
    </row>
    <row r="278" spans="24:24" x14ac:dyDescent="0.15">
      <c r="X278" s="14"/>
    </row>
    <row r="279" spans="24:24" x14ac:dyDescent="0.15">
      <c r="X279" s="14"/>
    </row>
    <row r="280" spans="24:24" x14ac:dyDescent="0.15">
      <c r="X280" s="14"/>
    </row>
    <row r="281" spans="24:24" x14ac:dyDescent="0.15">
      <c r="X281" s="14"/>
    </row>
    <row r="282" spans="24:24" x14ac:dyDescent="0.15">
      <c r="X282" s="14"/>
    </row>
    <row r="283" spans="24:24" x14ac:dyDescent="0.15">
      <c r="X283" s="14"/>
    </row>
    <row r="284" spans="24:24" x14ac:dyDescent="0.15">
      <c r="X284" s="14"/>
    </row>
    <row r="285" spans="24:24" x14ac:dyDescent="0.15">
      <c r="X285" s="14"/>
    </row>
    <row r="286" spans="24:24" x14ac:dyDescent="0.15">
      <c r="X286" s="14"/>
    </row>
    <row r="287" spans="24:24" x14ac:dyDescent="0.15">
      <c r="X287" s="14"/>
    </row>
    <row r="288" spans="24:24" x14ac:dyDescent="0.15">
      <c r="X288" s="14"/>
    </row>
    <row r="289" spans="24:24" x14ac:dyDescent="0.15">
      <c r="X289" s="14"/>
    </row>
    <row r="290" spans="24:24" x14ac:dyDescent="0.15">
      <c r="X290" s="14"/>
    </row>
    <row r="291" spans="24:24" x14ac:dyDescent="0.15">
      <c r="X291" s="14"/>
    </row>
    <row r="292" spans="24:24" x14ac:dyDescent="0.15">
      <c r="X292" s="14"/>
    </row>
    <row r="293" spans="24:24" x14ac:dyDescent="0.15">
      <c r="X293" s="14"/>
    </row>
    <row r="294" spans="24:24" x14ac:dyDescent="0.15">
      <c r="X294" s="14"/>
    </row>
    <row r="295" spans="24:24" x14ac:dyDescent="0.15">
      <c r="X295" s="14"/>
    </row>
    <row r="296" spans="24:24" x14ac:dyDescent="0.15">
      <c r="X296" s="14"/>
    </row>
    <row r="297" spans="24:24" x14ac:dyDescent="0.15">
      <c r="X297" s="14"/>
    </row>
    <row r="298" spans="24:24" x14ac:dyDescent="0.15">
      <c r="X298" s="14"/>
    </row>
    <row r="299" spans="24:24" x14ac:dyDescent="0.15">
      <c r="X299" s="14"/>
    </row>
    <row r="300" spans="24:24" x14ac:dyDescent="0.15">
      <c r="X300" s="14"/>
    </row>
    <row r="301" spans="24:24" x14ac:dyDescent="0.15">
      <c r="X301" s="14"/>
    </row>
    <row r="302" spans="24:24" x14ac:dyDescent="0.15">
      <c r="X302" s="14"/>
    </row>
    <row r="303" spans="24:24" x14ac:dyDescent="0.15">
      <c r="X303" s="14"/>
    </row>
    <row r="304" spans="24:24" x14ac:dyDescent="0.15">
      <c r="X304" s="14"/>
    </row>
    <row r="305" spans="24:24" x14ac:dyDescent="0.15">
      <c r="X305" s="14"/>
    </row>
    <row r="306" spans="24:24" x14ac:dyDescent="0.15">
      <c r="X306" s="14"/>
    </row>
    <row r="307" spans="24:24" x14ac:dyDescent="0.15">
      <c r="X307" s="14"/>
    </row>
    <row r="308" spans="24:24" x14ac:dyDescent="0.15">
      <c r="X308" s="14"/>
    </row>
    <row r="309" spans="24:24" x14ac:dyDescent="0.15">
      <c r="X309" s="14"/>
    </row>
    <row r="310" spans="24:24" x14ac:dyDescent="0.15">
      <c r="X310" s="14"/>
    </row>
    <row r="311" spans="24:24" x14ac:dyDescent="0.15">
      <c r="X311" s="14"/>
    </row>
    <row r="312" spans="24:24" x14ac:dyDescent="0.15">
      <c r="X312" s="14"/>
    </row>
    <row r="313" spans="24:24" x14ac:dyDescent="0.15">
      <c r="X313" s="14"/>
    </row>
    <row r="314" spans="24:24" x14ac:dyDescent="0.15">
      <c r="X314" s="14"/>
    </row>
    <row r="315" spans="24:24" x14ac:dyDescent="0.15">
      <c r="X315" s="14"/>
    </row>
    <row r="316" spans="24:24" x14ac:dyDescent="0.15">
      <c r="X316" s="14"/>
    </row>
    <row r="317" spans="24:24" x14ac:dyDescent="0.15">
      <c r="X317" s="14"/>
    </row>
    <row r="318" spans="24:24" x14ac:dyDescent="0.15">
      <c r="X318" s="14"/>
    </row>
    <row r="319" spans="24:24" x14ac:dyDescent="0.15">
      <c r="X319" s="14"/>
    </row>
    <row r="320" spans="24:24" x14ac:dyDescent="0.15">
      <c r="X320" s="14"/>
    </row>
    <row r="321" spans="24:24" x14ac:dyDescent="0.15">
      <c r="X321" s="14"/>
    </row>
    <row r="322" spans="24:24" x14ac:dyDescent="0.15">
      <c r="X322" s="14"/>
    </row>
    <row r="323" spans="24:24" x14ac:dyDescent="0.15">
      <c r="X323" s="14"/>
    </row>
    <row r="324" spans="24:24" x14ac:dyDescent="0.15">
      <c r="X324" s="14"/>
    </row>
    <row r="325" spans="24:24" x14ac:dyDescent="0.15">
      <c r="X325" s="14"/>
    </row>
    <row r="326" spans="24:24" x14ac:dyDescent="0.15">
      <c r="X326" s="14"/>
    </row>
    <row r="327" spans="24:24" x14ac:dyDescent="0.15">
      <c r="X327" s="14"/>
    </row>
    <row r="328" spans="24:24" x14ac:dyDescent="0.15">
      <c r="X328" s="14"/>
    </row>
    <row r="329" spans="24:24" x14ac:dyDescent="0.15">
      <c r="X329" s="14"/>
    </row>
    <row r="330" spans="24:24" x14ac:dyDescent="0.15">
      <c r="X330" s="14"/>
    </row>
    <row r="331" spans="24:24" x14ac:dyDescent="0.15">
      <c r="X331" s="14"/>
    </row>
    <row r="332" spans="24:24" x14ac:dyDescent="0.15">
      <c r="X332" s="14"/>
    </row>
    <row r="333" spans="24:24" x14ac:dyDescent="0.15">
      <c r="X333" s="14"/>
    </row>
    <row r="334" spans="24:24" x14ac:dyDescent="0.15">
      <c r="X334" s="14"/>
    </row>
    <row r="335" spans="24:24" x14ac:dyDescent="0.15">
      <c r="X335" s="14"/>
    </row>
    <row r="336" spans="24:24" x14ac:dyDescent="0.15">
      <c r="X336" s="14"/>
    </row>
    <row r="337" spans="24:24" x14ac:dyDescent="0.15">
      <c r="X337" s="14"/>
    </row>
    <row r="338" spans="24:24" x14ac:dyDescent="0.15">
      <c r="X338" s="14"/>
    </row>
    <row r="339" spans="24:24" x14ac:dyDescent="0.15">
      <c r="X339" s="14"/>
    </row>
    <row r="340" spans="24:24" x14ac:dyDescent="0.15">
      <c r="X340" s="14"/>
    </row>
    <row r="341" spans="24:24" x14ac:dyDescent="0.15">
      <c r="X341" s="14"/>
    </row>
    <row r="342" spans="24:24" x14ac:dyDescent="0.15">
      <c r="X342" s="14"/>
    </row>
    <row r="343" spans="24:24" x14ac:dyDescent="0.15">
      <c r="X343" s="14"/>
    </row>
    <row r="344" spans="24:24" x14ac:dyDescent="0.15">
      <c r="X344" s="14"/>
    </row>
    <row r="345" spans="24:24" x14ac:dyDescent="0.15">
      <c r="X345" s="14"/>
    </row>
    <row r="346" spans="24:24" x14ac:dyDescent="0.15">
      <c r="X346" s="14"/>
    </row>
    <row r="347" spans="24:24" x14ac:dyDescent="0.15">
      <c r="X347" s="14"/>
    </row>
    <row r="348" spans="24:24" x14ac:dyDescent="0.15">
      <c r="X348" s="14"/>
    </row>
    <row r="349" spans="24:24" x14ac:dyDescent="0.15">
      <c r="X349" s="14"/>
    </row>
    <row r="350" spans="24:24" x14ac:dyDescent="0.15">
      <c r="X350" s="14"/>
    </row>
    <row r="351" spans="24:24" x14ac:dyDescent="0.15">
      <c r="X351" s="14"/>
    </row>
    <row r="352" spans="24:24" x14ac:dyDescent="0.15">
      <c r="X352" s="14"/>
    </row>
    <row r="353" spans="24:24" x14ac:dyDescent="0.15">
      <c r="X353" s="14"/>
    </row>
    <row r="354" spans="24:24" x14ac:dyDescent="0.15">
      <c r="X354" s="14"/>
    </row>
    <row r="355" spans="24:24" x14ac:dyDescent="0.15">
      <c r="X355" s="14"/>
    </row>
    <row r="356" spans="24:24" x14ac:dyDescent="0.15">
      <c r="X356" s="14"/>
    </row>
    <row r="357" spans="24:24" x14ac:dyDescent="0.15">
      <c r="X357" s="14"/>
    </row>
    <row r="358" spans="24:24" x14ac:dyDescent="0.15">
      <c r="X358" s="14"/>
    </row>
    <row r="359" spans="24:24" x14ac:dyDescent="0.15">
      <c r="X359" s="14"/>
    </row>
    <row r="360" spans="24:24" x14ac:dyDescent="0.15">
      <c r="X360" s="14"/>
    </row>
    <row r="361" spans="24:24" x14ac:dyDescent="0.15">
      <c r="X361" s="14"/>
    </row>
    <row r="362" spans="24:24" x14ac:dyDescent="0.15">
      <c r="X362" s="14"/>
    </row>
    <row r="363" spans="24:24" x14ac:dyDescent="0.15">
      <c r="X363" s="14"/>
    </row>
    <row r="364" spans="24:24" x14ac:dyDescent="0.15">
      <c r="X364" s="14"/>
    </row>
    <row r="365" spans="24:24" x14ac:dyDescent="0.15">
      <c r="X365" s="14"/>
    </row>
    <row r="366" spans="24:24" x14ac:dyDescent="0.15">
      <c r="X366" s="14"/>
    </row>
    <row r="367" spans="24:24" x14ac:dyDescent="0.15">
      <c r="X367" s="14"/>
    </row>
    <row r="368" spans="24:24" x14ac:dyDescent="0.15">
      <c r="X368" s="14"/>
    </row>
    <row r="369" spans="24:24" x14ac:dyDescent="0.15">
      <c r="X369" s="14"/>
    </row>
    <row r="370" spans="24:24" x14ac:dyDescent="0.15">
      <c r="X370" s="14"/>
    </row>
    <row r="371" spans="24:24" x14ac:dyDescent="0.15">
      <c r="X371" s="14"/>
    </row>
    <row r="372" spans="24:24" x14ac:dyDescent="0.15">
      <c r="X372" s="14"/>
    </row>
    <row r="373" spans="24:24" x14ac:dyDescent="0.15">
      <c r="X373" s="14"/>
    </row>
    <row r="374" spans="24:24" x14ac:dyDescent="0.15">
      <c r="X374" s="14"/>
    </row>
    <row r="375" spans="24:24" x14ac:dyDescent="0.15">
      <c r="X375" s="14"/>
    </row>
    <row r="376" spans="24:24" x14ac:dyDescent="0.15">
      <c r="X376" s="14"/>
    </row>
    <row r="377" spans="24:24" x14ac:dyDescent="0.15">
      <c r="X377" s="14"/>
    </row>
    <row r="378" spans="24:24" x14ac:dyDescent="0.15">
      <c r="X378" s="14"/>
    </row>
    <row r="379" spans="24:24" x14ac:dyDescent="0.15">
      <c r="X379" s="14"/>
    </row>
    <row r="380" spans="24:24" x14ac:dyDescent="0.15">
      <c r="X380" s="14"/>
    </row>
    <row r="381" spans="24:24" x14ac:dyDescent="0.15">
      <c r="X381" s="14"/>
    </row>
    <row r="382" spans="24:24" x14ac:dyDescent="0.15">
      <c r="X382" s="14"/>
    </row>
    <row r="383" spans="24:24" x14ac:dyDescent="0.15">
      <c r="X383" s="14"/>
    </row>
    <row r="384" spans="24:24" x14ac:dyDescent="0.15">
      <c r="X384" s="14"/>
    </row>
    <row r="385" spans="24:24" x14ac:dyDescent="0.15">
      <c r="X385" s="14"/>
    </row>
    <row r="386" spans="24:24" x14ac:dyDescent="0.15">
      <c r="X386" s="14"/>
    </row>
    <row r="387" spans="24:24" x14ac:dyDescent="0.15">
      <c r="X387" s="14"/>
    </row>
    <row r="388" spans="24:24" x14ac:dyDescent="0.15">
      <c r="X388" s="14"/>
    </row>
    <row r="389" spans="24:24" x14ac:dyDescent="0.15">
      <c r="X389" s="14"/>
    </row>
    <row r="390" spans="24:24" x14ac:dyDescent="0.15">
      <c r="X390" s="14"/>
    </row>
    <row r="391" spans="24:24" x14ac:dyDescent="0.15">
      <c r="X391" s="14"/>
    </row>
    <row r="392" spans="24:24" x14ac:dyDescent="0.15">
      <c r="X392" s="14"/>
    </row>
    <row r="393" spans="24:24" x14ac:dyDescent="0.15">
      <c r="X393" s="14"/>
    </row>
    <row r="394" spans="24:24" x14ac:dyDescent="0.15">
      <c r="X394" s="14"/>
    </row>
    <row r="395" spans="24:24" x14ac:dyDescent="0.15">
      <c r="X395" s="14"/>
    </row>
    <row r="396" spans="24:24" x14ac:dyDescent="0.15">
      <c r="X396" s="14"/>
    </row>
    <row r="397" spans="24:24" x14ac:dyDescent="0.15">
      <c r="X397" s="14"/>
    </row>
    <row r="398" spans="24:24" x14ac:dyDescent="0.15">
      <c r="X398" s="14"/>
    </row>
    <row r="399" spans="24:24" x14ac:dyDescent="0.15">
      <c r="X399" s="14"/>
    </row>
    <row r="400" spans="24:24" x14ac:dyDescent="0.15">
      <c r="X400" s="14"/>
    </row>
    <row r="401" spans="24:24" x14ac:dyDescent="0.15">
      <c r="X401" s="14"/>
    </row>
    <row r="402" spans="24:24" x14ac:dyDescent="0.15">
      <c r="X402" s="14"/>
    </row>
    <row r="403" spans="24:24" x14ac:dyDescent="0.15">
      <c r="X403" s="14"/>
    </row>
    <row r="404" spans="24:24" x14ac:dyDescent="0.15">
      <c r="X404" s="14"/>
    </row>
    <row r="405" spans="24:24" x14ac:dyDescent="0.15">
      <c r="X405" s="14"/>
    </row>
    <row r="406" spans="24:24" x14ac:dyDescent="0.15">
      <c r="X406" s="14"/>
    </row>
    <row r="407" spans="24:24" x14ac:dyDescent="0.15">
      <c r="X407" s="14"/>
    </row>
    <row r="408" spans="24:24" x14ac:dyDescent="0.15">
      <c r="X408" s="14"/>
    </row>
    <row r="409" spans="24:24" x14ac:dyDescent="0.15">
      <c r="X409" s="14"/>
    </row>
    <row r="410" spans="24:24" x14ac:dyDescent="0.15">
      <c r="X410" s="14"/>
    </row>
    <row r="411" spans="24:24" x14ac:dyDescent="0.15">
      <c r="X411" s="14"/>
    </row>
    <row r="412" spans="24:24" x14ac:dyDescent="0.15">
      <c r="X412" s="14"/>
    </row>
    <row r="413" spans="24:24" x14ac:dyDescent="0.15">
      <c r="X413" s="14"/>
    </row>
    <row r="414" spans="24:24" x14ac:dyDescent="0.15">
      <c r="X414" s="14"/>
    </row>
    <row r="415" spans="24:24" x14ac:dyDescent="0.15">
      <c r="X415" s="14"/>
    </row>
    <row r="416" spans="24:24" x14ac:dyDescent="0.15">
      <c r="X416" s="14"/>
    </row>
    <row r="417" spans="24:24" x14ac:dyDescent="0.15">
      <c r="X417" s="14"/>
    </row>
    <row r="418" spans="24:24" x14ac:dyDescent="0.15">
      <c r="X418" s="14"/>
    </row>
    <row r="419" spans="24:24" x14ac:dyDescent="0.15">
      <c r="X419" s="14"/>
    </row>
    <row r="420" spans="24:24" x14ac:dyDescent="0.15">
      <c r="X420" s="14"/>
    </row>
    <row r="421" spans="24:24" x14ac:dyDescent="0.15">
      <c r="X421" s="14"/>
    </row>
    <row r="422" spans="24:24" x14ac:dyDescent="0.15">
      <c r="X422" s="14"/>
    </row>
    <row r="423" spans="24:24" x14ac:dyDescent="0.15">
      <c r="X423" s="14"/>
    </row>
    <row r="424" spans="24:24" x14ac:dyDescent="0.15">
      <c r="X424" s="14"/>
    </row>
    <row r="425" spans="24:24" x14ac:dyDescent="0.15">
      <c r="X425" s="14"/>
    </row>
    <row r="426" spans="24:24" x14ac:dyDescent="0.15">
      <c r="X426" s="14"/>
    </row>
    <row r="427" spans="24:24" x14ac:dyDescent="0.15">
      <c r="X427" s="14"/>
    </row>
    <row r="428" spans="24:24" x14ac:dyDescent="0.15">
      <c r="X428" s="14"/>
    </row>
    <row r="429" spans="24:24" x14ac:dyDescent="0.15">
      <c r="X429" s="14"/>
    </row>
    <row r="430" spans="24:24" x14ac:dyDescent="0.15">
      <c r="X430" s="14"/>
    </row>
    <row r="431" spans="24:24" x14ac:dyDescent="0.15">
      <c r="X431" s="14"/>
    </row>
    <row r="432" spans="24:24" x14ac:dyDescent="0.15">
      <c r="X432" s="14"/>
    </row>
    <row r="433" spans="24:24" x14ac:dyDescent="0.15">
      <c r="X433" s="14"/>
    </row>
    <row r="434" spans="24:24" x14ac:dyDescent="0.15">
      <c r="X434" s="14"/>
    </row>
    <row r="435" spans="24:24" x14ac:dyDescent="0.15">
      <c r="X435" s="14"/>
    </row>
    <row r="436" spans="24:24" x14ac:dyDescent="0.15">
      <c r="X436" s="14"/>
    </row>
    <row r="437" spans="24:24" x14ac:dyDescent="0.15">
      <c r="X437" s="14"/>
    </row>
    <row r="438" spans="24:24" x14ac:dyDescent="0.15">
      <c r="X438" s="14"/>
    </row>
    <row r="439" spans="24:24" x14ac:dyDescent="0.15">
      <c r="X439" s="14"/>
    </row>
    <row r="440" spans="24:24" x14ac:dyDescent="0.15">
      <c r="X440" s="14"/>
    </row>
    <row r="441" spans="24:24" x14ac:dyDescent="0.15">
      <c r="X441" s="14"/>
    </row>
    <row r="442" spans="24:24" x14ac:dyDescent="0.15">
      <c r="X442" s="14"/>
    </row>
    <row r="443" spans="24:24" x14ac:dyDescent="0.15">
      <c r="X443" s="14"/>
    </row>
    <row r="444" spans="24:24" x14ac:dyDescent="0.15">
      <c r="X444" s="14"/>
    </row>
    <row r="445" spans="24:24" x14ac:dyDescent="0.15">
      <c r="X445" s="14"/>
    </row>
    <row r="446" spans="24:24" x14ac:dyDescent="0.15">
      <c r="X446" s="14"/>
    </row>
    <row r="447" spans="24:24" x14ac:dyDescent="0.15">
      <c r="X447" s="14"/>
    </row>
    <row r="448" spans="24:24" x14ac:dyDescent="0.15">
      <c r="X448" s="14"/>
    </row>
    <row r="449" spans="24:24" x14ac:dyDescent="0.15">
      <c r="X449" s="14"/>
    </row>
    <row r="450" spans="24:24" x14ac:dyDescent="0.15">
      <c r="X450" s="14"/>
    </row>
    <row r="451" spans="24:24" x14ac:dyDescent="0.15">
      <c r="X451" s="14"/>
    </row>
    <row r="452" spans="24:24" x14ac:dyDescent="0.15">
      <c r="X452" s="14"/>
    </row>
    <row r="453" spans="24:24" x14ac:dyDescent="0.15">
      <c r="X453" s="14"/>
    </row>
    <row r="454" spans="24:24" x14ac:dyDescent="0.15">
      <c r="X454" s="14"/>
    </row>
    <row r="455" spans="24:24" x14ac:dyDescent="0.15">
      <c r="X455" s="14"/>
    </row>
    <row r="456" spans="24:24" x14ac:dyDescent="0.15">
      <c r="X456" s="14"/>
    </row>
    <row r="457" spans="24:24" x14ac:dyDescent="0.15">
      <c r="X457" s="14"/>
    </row>
    <row r="458" spans="24:24" x14ac:dyDescent="0.15">
      <c r="X458" s="14"/>
    </row>
    <row r="459" spans="24:24" x14ac:dyDescent="0.15">
      <c r="X459" s="14"/>
    </row>
    <row r="460" spans="24:24" x14ac:dyDescent="0.15">
      <c r="X460" s="14"/>
    </row>
    <row r="461" spans="24:24" x14ac:dyDescent="0.15">
      <c r="X461" s="14"/>
    </row>
    <row r="462" spans="24:24" x14ac:dyDescent="0.15">
      <c r="X462" s="14"/>
    </row>
    <row r="463" spans="24:24" x14ac:dyDescent="0.15">
      <c r="X463" s="14"/>
    </row>
    <row r="464" spans="24:24" x14ac:dyDescent="0.15">
      <c r="X464" s="14"/>
    </row>
    <row r="465" spans="24:24" x14ac:dyDescent="0.15">
      <c r="X465" s="14"/>
    </row>
    <row r="466" spans="24:24" x14ac:dyDescent="0.15">
      <c r="X466" s="14"/>
    </row>
    <row r="467" spans="24:24" x14ac:dyDescent="0.15">
      <c r="X467" s="14"/>
    </row>
    <row r="468" spans="24:24" x14ac:dyDescent="0.15">
      <c r="X468" s="14"/>
    </row>
    <row r="469" spans="24:24" x14ac:dyDescent="0.15">
      <c r="X469" s="14"/>
    </row>
    <row r="470" spans="24:24" x14ac:dyDescent="0.15">
      <c r="X470" s="14"/>
    </row>
    <row r="471" spans="24:24" x14ac:dyDescent="0.15">
      <c r="X471" s="14"/>
    </row>
    <row r="472" spans="24:24" x14ac:dyDescent="0.15">
      <c r="X472" s="14"/>
    </row>
    <row r="473" spans="24:24" x14ac:dyDescent="0.15">
      <c r="X473" s="14"/>
    </row>
    <row r="474" spans="24:24" x14ac:dyDescent="0.15">
      <c r="X474" s="14"/>
    </row>
    <row r="475" spans="24:24" x14ac:dyDescent="0.15">
      <c r="X475" s="14"/>
    </row>
    <row r="476" spans="24:24" x14ac:dyDescent="0.15">
      <c r="X476" s="14"/>
    </row>
    <row r="477" spans="24:24" x14ac:dyDescent="0.15">
      <c r="X477" s="14"/>
    </row>
    <row r="478" spans="24:24" x14ac:dyDescent="0.15">
      <c r="X478" s="14"/>
    </row>
    <row r="479" spans="24:24" x14ac:dyDescent="0.15">
      <c r="X479" s="14"/>
    </row>
    <row r="480" spans="24:24" x14ac:dyDescent="0.15">
      <c r="X480" s="14"/>
    </row>
    <row r="481" spans="24:24" x14ac:dyDescent="0.15">
      <c r="X481" s="14"/>
    </row>
    <row r="482" spans="24:24" x14ac:dyDescent="0.15">
      <c r="X482" s="14"/>
    </row>
    <row r="483" spans="24:24" x14ac:dyDescent="0.15">
      <c r="X483" s="14"/>
    </row>
    <row r="484" spans="24:24" x14ac:dyDescent="0.15">
      <c r="X484" s="14"/>
    </row>
    <row r="485" spans="24:24" x14ac:dyDescent="0.15">
      <c r="X485" s="14"/>
    </row>
    <row r="486" spans="24:24" x14ac:dyDescent="0.15">
      <c r="X486" s="14"/>
    </row>
    <row r="487" spans="24:24" x14ac:dyDescent="0.15">
      <c r="X487" s="14"/>
    </row>
    <row r="488" spans="24:24" x14ac:dyDescent="0.15">
      <c r="X488" s="14"/>
    </row>
    <row r="489" spans="24:24" x14ac:dyDescent="0.15">
      <c r="X489" s="14"/>
    </row>
    <row r="490" spans="24:24" x14ac:dyDescent="0.15">
      <c r="X490" s="14"/>
    </row>
    <row r="491" spans="24:24" x14ac:dyDescent="0.15">
      <c r="X491" s="14"/>
    </row>
    <row r="492" spans="24:24" x14ac:dyDescent="0.15">
      <c r="X492" s="14"/>
    </row>
    <row r="493" spans="24:24" x14ac:dyDescent="0.15">
      <c r="X493" s="14"/>
    </row>
    <row r="494" spans="24:24" x14ac:dyDescent="0.15">
      <c r="X494" s="14"/>
    </row>
    <row r="495" spans="24:24" x14ac:dyDescent="0.15">
      <c r="X495" s="14"/>
    </row>
    <row r="496" spans="24:24" x14ac:dyDescent="0.15">
      <c r="X496" s="14"/>
    </row>
    <row r="497" spans="24:24" x14ac:dyDescent="0.15">
      <c r="X497" s="14"/>
    </row>
    <row r="498" spans="24:24" x14ac:dyDescent="0.15">
      <c r="X498" s="14"/>
    </row>
    <row r="499" spans="24:24" x14ac:dyDescent="0.15">
      <c r="X499" s="14"/>
    </row>
    <row r="500" spans="24:24" x14ac:dyDescent="0.15">
      <c r="X500" s="14"/>
    </row>
    <row r="501" spans="24:24" x14ac:dyDescent="0.15">
      <c r="X501" s="14"/>
    </row>
    <row r="502" spans="24:24" x14ac:dyDescent="0.15">
      <c r="X502" s="14"/>
    </row>
    <row r="503" spans="24:24" x14ac:dyDescent="0.15">
      <c r="X503" s="14"/>
    </row>
    <row r="504" spans="24:24" x14ac:dyDescent="0.15">
      <c r="X504" s="14"/>
    </row>
    <row r="505" spans="24:24" x14ac:dyDescent="0.15">
      <c r="X505" s="14"/>
    </row>
    <row r="506" spans="24:24" x14ac:dyDescent="0.15">
      <c r="X506" s="14"/>
    </row>
    <row r="507" spans="24:24" x14ac:dyDescent="0.15">
      <c r="X507" s="14"/>
    </row>
    <row r="508" spans="24:24" x14ac:dyDescent="0.15">
      <c r="X508" s="14"/>
    </row>
    <row r="509" spans="24:24" x14ac:dyDescent="0.15">
      <c r="X509" s="14"/>
    </row>
    <row r="510" spans="24:24" x14ac:dyDescent="0.15">
      <c r="X510" s="14"/>
    </row>
    <row r="511" spans="24:24" x14ac:dyDescent="0.15">
      <c r="X511" s="14"/>
    </row>
    <row r="512" spans="24:24" x14ac:dyDescent="0.15">
      <c r="X512" s="14"/>
    </row>
    <row r="513" spans="24:24" x14ac:dyDescent="0.15">
      <c r="X513" s="14"/>
    </row>
    <row r="514" spans="24:24" x14ac:dyDescent="0.15">
      <c r="X514" s="14"/>
    </row>
    <row r="515" spans="24:24" x14ac:dyDescent="0.15">
      <c r="X515" s="14"/>
    </row>
    <row r="516" spans="24:24" x14ac:dyDescent="0.15">
      <c r="X516" s="14"/>
    </row>
    <row r="517" spans="24:24" x14ac:dyDescent="0.15">
      <c r="X517" s="14"/>
    </row>
    <row r="518" spans="24:24" x14ac:dyDescent="0.15">
      <c r="X518" s="14"/>
    </row>
    <row r="519" spans="24:24" x14ac:dyDescent="0.15">
      <c r="X519" s="14"/>
    </row>
    <row r="520" spans="24:24" x14ac:dyDescent="0.15">
      <c r="X520" s="14"/>
    </row>
    <row r="521" spans="24:24" x14ac:dyDescent="0.15">
      <c r="X521" s="14"/>
    </row>
    <row r="522" spans="24:24" x14ac:dyDescent="0.15">
      <c r="X522" s="14"/>
    </row>
    <row r="523" spans="24:24" x14ac:dyDescent="0.15">
      <c r="X523" s="14"/>
    </row>
    <row r="524" spans="24:24" x14ac:dyDescent="0.15">
      <c r="X524" s="14"/>
    </row>
    <row r="525" spans="24:24" x14ac:dyDescent="0.15">
      <c r="X525" s="14"/>
    </row>
    <row r="526" spans="24:24" x14ac:dyDescent="0.15">
      <c r="X526" s="14"/>
    </row>
    <row r="527" spans="24:24" x14ac:dyDescent="0.15">
      <c r="X527" s="14"/>
    </row>
    <row r="528" spans="24:24" x14ac:dyDescent="0.15">
      <c r="X528" s="14"/>
    </row>
    <row r="529" spans="24:24" x14ac:dyDescent="0.15">
      <c r="X529" s="14"/>
    </row>
    <row r="530" spans="24:24" x14ac:dyDescent="0.15">
      <c r="X530" s="14"/>
    </row>
    <row r="531" spans="24:24" x14ac:dyDescent="0.15">
      <c r="X531" s="14"/>
    </row>
    <row r="532" spans="24:24" x14ac:dyDescent="0.15">
      <c r="X532" s="14"/>
    </row>
    <row r="533" spans="24:24" x14ac:dyDescent="0.15">
      <c r="X533" s="14"/>
    </row>
    <row r="534" spans="24:24" x14ac:dyDescent="0.15">
      <c r="X534" s="14"/>
    </row>
    <row r="535" spans="24:24" x14ac:dyDescent="0.15">
      <c r="X535" s="14"/>
    </row>
    <row r="536" spans="24:24" x14ac:dyDescent="0.15">
      <c r="X536" s="14"/>
    </row>
    <row r="537" spans="24:24" x14ac:dyDescent="0.15">
      <c r="X537" s="14"/>
    </row>
    <row r="538" spans="24:24" x14ac:dyDescent="0.15">
      <c r="X538" s="14"/>
    </row>
    <row r="539" spans="24:24" x14ac:dyDescent="0.15">
      <c r="X539" s="14"/>
    </row>
    <row r="540" spans="24:24" x14ac:dyDescent="0.15">
      <c r="X540" s="14"/>
    </row>
    <row r="541" spans="24:24" x14ac:dyDescent="0.15">
      <c r="X541" s="14"/>
    </row>
    <row r="542" spans="24:24" x14ac:dyDescent="0.15">
      <c r="X542" s="14"/>
    </row>
    <row r="543" spans="24:24" x14ac:dyDescent="0.15">
      <c r="X543" s="14"/>
    </row>
    <row r="544" spans="24:24" x14ac:dyDescent="0.15">
      <c r="X544" s="14"/>
    </row>
    <row r="545" spans="24:24" x14ac:dyDescent="0.15">
      <c r="X545" s="14"/>
    </row>
    <row r="546" spans="24:24" x14ac:dyDescent="0.15">
      <c r="X546" s="14"/>
    </row>
    <row r="547" spans="24:24" x14ac:dyDescent="0.15">
      <c r="X547" s="14"/>
    </row>
    <row r="548" spans="24:24" x14ac:dyDescent="0.15">
      <c r="X548" s="14"/>
    </row>
    <row r="549" spans="24:24" x14ac:dyDescent="0.15">
      <c r="X549" s="14"/>
    </row>
    <row r="550" spans="24:24" x14ac:dyDescent="0.15">
      <c r="X550" s="14"/>
    </row>
    <row r="551" spans="24:24" x14ac:dyDescent="0.15">
      <c r="X551" s="14"/>
    </row>
    <row r="552" spans="24:24" x14ac:dyDescent="0.15">
      <c r="X552" s="14"/>
    </row>
    <row r="553" spans="24:24" x14ac:dyDescent="0.15">
      <c r="X553" s="14"/>
    </row>
    <row r="554" spans="24:24" x14ac:dyDescent="0.15">
      <c r="X554" s="14"/>
    </row>
    <row r="555" spans="24:24" x14ac:dyDescent="0.15">
      <c r="X555" s="14"/>
    </row>
    <row r="556" spans="24:24" x14ac:dyDescent="0.15">
      <c r="X556" s="14"/>
    </row>
    <row r="557" spans="24:24" x14ac:dyDescent="0.15">
      <c r="X557" s="14"/>
    </row>
    <row r="558" spans="24:24" x14ac:dyDescent="0.15">
      <c r="X558" s="14"/>
    </row>
    <row r="559" spans="24:24" x14ac:dyDescent="0.15">
      <c r="X559" s="14"/>
    </row>
    <row r="560" spans="24:24" x14ac:dyDescent="0.15">
      <c r="X560" s="14"/>
    </row>
    <row r="561" spans="24:24" x14ac:dyDescent="0.15">
      <c r="X561" s="14"/>
    </row>
    <row r="562" spans="24:24" x14ac:dyDescent="0.15">
      <c r="X562" s="14"/>
    </row>
    <row r="563" spans="24:24" x14ac:dyDescent="0.15">
      <c r="X563" s="14"/>
    </row>
    <row r="564" spans="24:24" x14ac:dyDescent="0.15">
      <c r="X564" s="14"/>
    </row>
    <row r="565" spans="24:24" x14ac:dyDescent="0.15">
      <c r="X565" s="14"/>
    </row>
    <row r="566" spans="24:24" x14ac:dyDescent="0.15">
      <c r="X566" s="14"/>
    </row>
    <row r="567" spans="24:24" x14ac:dyDescent="0.15">
      <c r="X567" s="14"/>
    </row>
    <row r="568" spans="24:24" x14ac:dyDescent="0.15">
      <c r="X568" s="14"/>
    </row>
    <row r="569" spans="24:24" x14ac:dyDescent="0.15">
      <c r="X569" s="14"/>
    </row>
    <row r="570" spans="24:24" x14ac:dyDescent="0.15">
      <c r="X570" s="14"/>
    </row>
    <row r="571" spans="24:24" x14ac:dyDescent="0.15">
      <c r="X571" s="14"/>
    </row>
    <row r="572" spans="24:24" x14ac:dyDescent="0.15">
      <c r="X572" s="14"/>
    </row>
    <row r="573" spans="24:24" x14ac:dyDescent="0.15">
      <c r="X573" s="14"/>
    </row>
    <row r="574" spans="24:24" x14ac:dyDescent="0.15">
      <c r="X574" s="14"/>
    </row>
    <row r="575" spans="24:24" x14ac:dyDescent="0.15">
      <c r="X575" s="14"/>
    </row>
    <row r="576" spans="24:24" x14ac:dyDescent="0.15">
      <c r="X576" s="14"/>
    </row>
    <row r="577" spans="24:24" x14ac:dyDescent="0.15">
      <c r="X577" s="14"/>
    </row>
    <row r="578" spans="24:24" x14ac:dyDescent="0.15">
      <c r="X578" s="14"/>
    </row>
    <row r="579" spans="24:24" x14ac:dyDescent="0.15">
      <c r="X579" s="14"/>
    </row>
    <row r="580" spans="24:24" x14ac:dyDescent="0.15">
      <c r="X580" s="14"/>
    </row>
    <row r="581" spans="24:24" x14ac:dyDescent="0.15">
      <c r="X581" s="14"/>
    </row>
    <row r="582" spans="24:24" x14ac:dyDescent="0.15">
      <c r="X582" s="14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2015-12-18T13:34:36Z</dcterms:modified>
</cp:coreProperties>
</file>